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9BBF4BA0-A4B5-4A1E-9093-64027C14E8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AG'!$A$1:$AJ$501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1" l="1"/>
  <c r="I4" i="11"/>
  <c r="I2" i="11"/>
  <c r="M2" i="11"/>
  <c r="C2" i="11"/>
  <c r="D2" i="11"/>
  <c r="AJ381" i="11"/>
  <c r="AJ312" i="11"/>
  <c r="AJ57" i="11"/>
  <c r="AJ100" i="11"/>
  <c r="AJ443" i="11"/>
  <c r="AJ134" i="11"/>
  <c r="AJ65" i="11"/>
  <c r="AJ21" i="11"/>
  <c r="AJ474" i="11"/>
  <c r="AJ114" i="11"/>
  <c r="AJ433" i="11"/>
  <c r="AJ32" i="11"/>
  <c r="AJ495" i="11"/>
  <c r="AJ437" i="11"/>
  <c r="AJ367" i="11"/>
  <c r="AJ236" i="11"/>
  <c r="AJ318" i="11"/>
  <c r="AJ199" i="11"/>
  <c r="AJ112" i="11"/>
  <c r="AJ43" i="11"/>
  <c r="AJ321" i="11"/>
  <c r="AJ401" i="11"/>
  <c r="AJ39" i="11"/>
  <c r="AJ84" i="11"/>
  <c r="AJ26" i="11"/>
  <c r="AJ229" i="11"/>
  <c r="AJ217" i="11"/>
  <c r="AJ3" i="11"/>
  <c r="AJ485" i="11"/>
  <c r="AJ45" i="11"/>
  <c r="AJ215" i="11"/>
  <c r="AJ266" i="11"/>
  <c r="AJ49" i="11"/>
  <c r="AJ294" i="11"/>
  <c r="AJ225" i="11"/>
  <c r="AJ355" i="11"/>
  <c r="AJ119" i="11"/>
  <c r="AJ447" i="11"/>
  <c r="AJ136" i="11"/>
  <c r="AJ162" i="11"/>
  <c r="AJ342" i="11"/>
  <c r="AJ246" i="11"/>
  <c r="AJ148" i="11"/>
  <c r="AJ311" i="11"/>
  <c r="AJ423" i="11"/>
  <c r="AJ96" i="11"/>
  <c r="AJ291" i="11"/>
  <c r="AJ151" i="11"/>
  <c r="AJ344" i="11"/>
  <c r="AJ239" i="11"/>
  <c r="AJ343" i="11"/>
  <c r="AJ429" i="11"/>
  <c r="AJ231" i="11"/>
  <c r="AJ152" i="11"/>
  <c r="AJ10" i="11"/>
  <c r="AJ164" i="11"/>
  <c r="AJ178" i="11"/>
  <c r="AJ144" i="11"/>
  <c r="AJ359" i="11"/>
  <c r="AJ468" i="11"/>
  <c r="AJ303" i="11"/>
  <c r="AJ483" i="11"/>
  <c r="AJ187" i="11"/>
  <c r="AJ317" i="11"/>
  <c r="AJ222" i="11"/>
  <c r="AJ325" i="11"/>
  <c r="AJ377" i="11"/>
  <c r="AJ42" i="11"/>
  <c r="AJ101" i="11"/>
  <c r="AJ28" i="11"/>
  <c r="AJ56" i="11"/>
  <c r="AJ464" i="11"/>
  <c r="AJ4" i="11"/>
  <c r="AJ328" i="11"/>
  <c r="AJ388" i="11"/>
  <c r="AJ368" i="11"/>
  <c r="AJ180" i="11"/>
  <c r="AJ102" i="11"/>
  <c r="AJ462" i="11"/>
  <c r="AJ360" i="11"/>
  <c r="AJ105" i="11"/>
  <c r="AJ173" i="11"/>
  <c r="AJ350" i="11"/>
  <c r="AJ346" i="11"/>
  <c r="AJ78" i="11"/>
  <c r="AJ200" i="11"/>
  <c r="AJ35" i="11"/>
  <c r="AJ501" i="11"/>
  <c r="AJ271" i="11"/>
  <c r="AJ489" i="11"/>
  <c r="AJ425" i="11"/>
  <c r="AJ384" i="11"/>
  <c r="AJ125" i="11"/>
  <c r="AJ223" i="11"/>
  <c r="AJ309" i="11"/>
  <c r="AJ24" i="11"/>
  <c r="AJ442" i="11"/>
  <c r="AJ94" i="11"/>
  <c r="AJ363" i="11"/>
  <c r="AJ76" i="11"/>
  <c r="AJ477" i="11"/>
  <c r="AJ463" i="11"/>
  <c r="AJ233" i="11"/>
  <c r="AJ336" i="11"/>
  <c r="AJ405" i="11"/>
  <c r="AJ397" i="11"/>
  <c r="AJ329" i="11"/>
  <c r="AJ290" i="11"/>
  <c r="AJ175" i="11"/>
  <c r="AJ305" i="11"/>
  <c r="AJ458" i="11"/>
  <c r="AJ332" i="11"/>
  <c r="AJ66" i="11"/>
  <c r="AJ182" i="11"/>
  <c r="AJ354" i="11"/>
  <c r="AJ492" i="11"/>
  <c r="AJ166" i="11"/>
  <c r="AJ371" i="11"/>
  <c r="AJ8" i="11"/>
  <c r="AJ241" i="11"/>
  <c r="AJ380" i="11"/>
  <c r="AJ364" i="11"/>
  <c r="AJ481" i="11"/>
  <c r="AJ268" i="11"/>
  <c r="AJ87" i="11"/>
  <c r="AJ403" i="11"/>
  <c r="AJ197" i="11"/>
  <c r="AJ51" i="11"/>
  <c r="AJ140" i="11"/>
  <c r="AJ90" i="11"/>
  <c r="AJ209" i="11"/>
  <c r="AJ121" i="11"/>
  <c r="AJ292" i="11"/>
  <c r="AJ13" i="11"/>
  <c r="AJ270" i="11"/>
  <c r="AJ408" i="11"/>
  <c r="AJ230" i="11"/>
  <c r="AJ5" i="11"/>
  <c r="AJ358" i="11"/>
  <c r="AJ224" i="11"/>
  <c r="AJ487" i="11"/>
  <c r="AJ452" i="11"/>
  <c r="AJ436" i="11"/>
  <c r="AJ455" i="11"/>
  <c r="AJ253" i="11"/>
  <c r="AJ370" i="11"/>
  <c r="AJ219" i="11"/>
  <c r="AJ156" i="11"/>
  <c r="AJ260" i="11"/>
  <c r="AJ288" i="11"/>
  <c r="AJ71" i="11"/>
  <c r="AJ52" i="11"/>
  <c r="AJ466" i="11"/>
  <c r="AJ195" i="11"/>
  <c r="AJ103" i="11"/>
  <c r="AJ453" i="11"/>
  <c r="AJ95" i="11"/>
  <c r="AJ398" i="11"/>
  <c r="AJ193" i="11"/>
  <c r="AJ238" i="11"/>
  <c r="AJ476" i="11"/>
  <c r="AJ33" i="11"/>
  <c r="AJ307" i="11"/>
  <c r="AJ184" i="11"/>
  <c r="AJ471" i="11"/>
  <c r="AJ394" i="11"/>
  <c r="AJ68" i="11"/>
  <c r="AJ500" i="11"/>
  <c r="AJ393" i="11"/>
  <c r="AJ375" i="11"/>
  <c r="AJ190" i="11"/>
  <c r="AJ427" i="11"/>
  <c r="AJ111" i="11"/>
  <c r="AJ232" i="11"/>
  <c r="AJ486" i="11"/>
  <c r="AJ176" i="11"/>
  <c r="AJ302" i="11"/>
  <c r="AJ206" i="11"/>
  <c r="AJ74" i="11"/>
  <c r="AJ469" i="11"/>
  <c r="AJ287" i="11"/>
  <c r="AJ135" i="11"/>
  <c r="AJ430" i="11"/>
  <c r="AJ415" i="11"/>
  <c r="AJ324" i="11"/>
  <c r="AJ306" i="11"/>
  <c r="AJ351" i="11"/>
  <c r="AJ314" i="11"/>
  <c r="AJ183" i="11"/>
  <c r="AJ335" i="11"/>
  <c r="AJ382" i="11"/>
  <c r="AJ86" i="11"/>
  <c r="AJ62" i="11"/>
  <c r="AJ416" i="11"/>
  <c r="AJ273" i="11"/>
  <c r="AJ212" i="11"/>
  <c r="AJ348" i="11"/>
  <c r="AJ9" i="11"/>
  <c r="AJ263" i="11"/>
  <c r="AJ226" i="11"/>
  <c r="AJ252" i="11"/>
  <c r="AJ392" i="11"/>
  <c r="AJ6" i="11"/>
  <c r="AJ310" i="11"/>
  <c r="AJ208" i="11"/>
  <c r="AJ296" i="11"/>
  <c r="AJ499" i="11"/>
  <c r="AJ456" i="11"/>
  <c r="AJ438" i="11"/>
  <c r="AJ240" i="11"/>
  <c r="AJ81" i="11"/>
  <c r="AJ207" i="11"/>
  <c r="AJ109" i="11"/>
  <c r="AJ203" i="11"/>
  <c r="AJ12" i="11"/>
  <c r="AJ163" i="11"/>
  <c r="AJ424" i="11"/>
  <c r="AJ40" i="11"/>
  <c r="AJ220" i="11"/>
  <c r="AJ390" i="11"/>
  <c r="AJ399" i="11"/>
  <c r="AJ282" i="11"/>
  <c r="AJ186" i="11"/>
  <c r="AJ165" i="11"/>
  <c r="AJ213" i="11"/>
  <c r="AJ465" i="11"/>
  <c r="AJ385" i="11"/>
  <c r="AJ19" i="11"/>
  <c r="AJ264" i="11"/>
  <c r="AJ54" i="11"/>
  <c r="AJ177" i="11"/>
  <c r="AJ99" i="11"/>
  <c r="AJ115" i="11"/>
  <c r="AJ349" i="11"/>
  <c r="AJ293" i="11"/>
  <c r="AJ227" i="11"/>
  <c r="AJ419" i="11"/>
  <c r="AJ491" i="11"/>
  <c r="AJ330" i="11"/>
  <c r="AJ64" i="11"/>
  <c r="AJ411" i="11"/>
  <c r="AJ428" i="11"/>
  <c r="AJ38" i="11"/>
  <c r="AJ347" i="11"/>
  <c r="AJ337" i="11"/>
  <c r="AJ211" i="11"/>
  <c r="AJ91" i="11"/>
  <c r="AJ132" i="11"/>
  <c r="AJ53" i="11"/>
  <c r="AJ168" i="11"/>
  <c r="AJ237" i="11"/>
  <c r="AJ454" i="11"/>
  <c r="AJ41" i="11"/>
  <c r="AJ435" i="11"/>
  <c r="AJ322" i="11"/>
  <c r="AJ89" i="11"/>
  <c r="AJ265" i="11"/>
  <c r="AJ410" i="11"/>
  <c r="AJ210" i="11"/>
  <c r="AJ138" i="11"/>
  <c r="AJ128" i="11"/>
  <c r="AJ228" i="11"/>
  <c r="AJ389" i="11"/>
  <c r="AJ331" i="11"/>
  <c r="AJ434" i="11"/>
  <c r="AJ244" i="11"/>
  <c r="AJ188" i="11"/>
  <c r="AJ110" i="11"/>
  <c r="AJ153" i="11"/>
  <c r="AJ315" i="11"/>
  <c r="AJ449" i="11"/>
  <c r="AJ31" i="11"/>
  <c r="AJ97" i="11"/>
  <c r="AJ29" i="11"/>
  <c r="AJ72" i="11"/>
  <c r="AJ48" i="11"/>
  <c r="AJ440" i="11"/>
  <c r="AJ181" i="11"/>
  <c r="AJ93" i="11"/>
  <c r="AJ280" i="11"/>
  <c r="AJ445" i="11"/>
  <c r="AJ234" i="11"/>
  <c r="AJ130" i="11"/>
  <c r="AJ369" i="11"/>
  <c r="AJ116" i="11"/>
  <c r="AJ475" i="11"/>
  <c r="AJ286" i="11"/>
  <c r="AJ277" i="11"/>
  <c r="AJ172" i="11"/>
  <c r="AJ247" i="11"/>
  <c r="AJ127" i="11"/>
  <c r="AJ23" i="11"/>
  <c r="AJ400" i="11"/>
  <c r="AJ482" i="11"/>
  <c r="AJ18" i="11"/>
  <c r="AJ37" i="11"/>
  <c r="AJ480" i="11"/>
  <c r="AJ46" i="11"/>
  <c r="AJ319" i="11"/>
  <c r="AJ373" i="11"/>
  <c r="AJ20" i="11"/>
  <c r="AJ406" i="11"/>
  <c r="AJ362" i="11"/>
  <c r="AJ275" i="11"/>
  <c r="AJ488" i="11"/>
  <c r="AJ59" i="11"/>
  <c r="AJ333" i="11"/>
  <c r="AJ426" i="11"/>
  <c r="AJ58" i="11"/>
  <c r="AJ216" i="11"/>
  <c r="AJ417" i="11"/>
  <c r="AJ204" i="11"/>
  <c r="AJ170" i="11"/>
  <c r="AJ250" i="11"/>
  <c r="AJ221" i="11"/>
  <c r="AJ258" i="11"/>
  <c r="AJ283" i="11"/>
  <c r="AJ218" i="11"/>
  <c r="AJ83" i="11"/>
  <c r="AJ158" i="11"/>
  <c r="AJ85" i="11"/>
  <c r="AJ493" i="11"/>
  <c r="AJ391" i="11"/>
  <c r="AJ214" i="11"/>
  <c r="AJ36" i="11"/>
  <c r="AJ279" i="11"/>
  <c r="AJ446" i="11"/>
  <c r="AJ248" i="11"/>
  <c r="AJ34" i="11"/>
  <c r="AJ340" i="11"/>
  <c r="AJ316" i="11"/>
  <c r="AJ418" i="11"/>
  <c r="AJ174" i="11"/>
  <c r="AJ372" i="11"/>
  <c r="AJ235" i="11"/>
  <c r="AJ431" i="11"/>
  <c r="AJ75" i="11"/>
  <c r="AJ412" i="11"/>
  <c r="AJ107" i="11"/>
  <c r="AJ61" i="11"/>
  <c r="AJ27" i="11"/>
  <c r="AJ300" i="11"/>
  <c r="AJ289" i="11"/>
  <c r="AJ422" i="11"/>
  <c r="AJ150" i="11"/>
  <c r="AJ122" i="11"/>
  <c r="AJ441" i="11"/>
  <c r="AJ131" i="11"/>
  <c r="AJ366" i="11"/>
  <c r="AJ185" i="11"/>
  <c r="AJ461" i="11"/>
  <c r="AJ439" i="11"/>
  <c r="AJ407" i="11"/>
  <c r="AJ146" i="11"/>
  <c r="AJ120" i="11"/>
  <c r="AJ242" i="11"/>
  <c r="AJ365" i="11"/>
  <c r="AJ11" i="11"/>
  <c r="AJ421" i="11"/>
  <c r="AJ202" i="11"/>
  <c r="AJ249" i="11"/>
  <c r="AJ7" i="11"/>
  <c r="AJ77" i="11"/>
  <c r="AJ25" i="11"/>
  <c r="AJ467" i="11"/>
  <c r="AJ191" i="11"/>
  <c r="AJ281" i="11"/>
  <c r="AJ383" i="11"/>
  <c r="AJ297" i="11"/>
  <c r="AJ409" i="11"/>
  <c r="AJ450" i="11"/>
  <c r="AJ73" i="11"/>
  <c r="AJ147" i="11"/>
  <c r="AJ88" i="11"/>
  <c r="AJ262" i="11"/>
  <c r="AJ420" i="11"/>
  <c r="AJ339" i="11"/>
  <c r="AJ301" i="11"/>
  <c r="AJ378" i="11"/>
  <c r="AJ198" i="11"/>
  <c r="AJ357" i="11"/>
  <c r="AJ338" i="11"/>
  <c r="AJ313" i="11"/>
  <c r="AJ496" i="11"/>
  <c r="AJ149" i="11"/>
  <c r="AJ60" i="11"/>
  <c r="AJ106" i="11"/>
  <c r="AJ159" i="11"/>
  <c r="AJ254" i="11"/>
  <c r="AJ192" i="11"/>
  <c r="AJ413" i="11"/>
  <c r="AJ142" i="11"/>
  <c r="AJ50" i="11"/>
  <c r="AJ154" i="11"/>
  <c r="AJ17" i="11"/>
  <c r="AJ396" i="11"/>
  <c r="AJ387" i="11"/>
  <c r="AJ284" i="11"/>
  <c r="AJ82" i="11"/>
  <c r="AJ267" i="11"/>
  <c r="AJ304" i="11"/>
  <c r="AJ30" i="11"/>
  <c r="AJ448" i="11"/>
  <c r="AJ55" i="11"/>
  <c r="AJ161" i="11"/>
  <c r="AJ459" i="11"/>
  <c r="AJ47" i="11"/>
  <c r="AJ272" i="11"/>
  <c r="AJ117" i="11"/>
  <c r="AJ79" i="11"/>
  <c r="AJ473" i="11"/>
  <c r="AJ201" i="11"/>
  <c r="AJ2" i="11"/>
  <c r="AJ69" i="11"/>
  <c r="AJ259" i="11"/>
  <c r="AJ255" i="11"/>
  <c r="AJ16" i="11"/>
  <c r="AJ276" i="11"/>
  <c r="AJ299" i="11"/>
  <c r="AJ490" i="11"/>
  <c r="AJ143" i="11"/>
  <c r="AJ334" i="11"/>
  <c r="AJ157" i="11"/>
  <c r="AJ63" i="11"/>
  <c r="AJ308" i="11"/>
  <c r="AJ479" i="11"/>
  <c r="AJ257" i="11"/>
  <c r="AJ70" i="11"/>
  <c r="AJ341" i="11"/>
  <c r="AJ460" i="11"/>
  <c r="AJ484" i="11"/>
  <c r="AJ145" i="11"/>
  <c r="AJ298" i="11"/>
  <c r="AJ245" i="11"/>
  <c r="AJ352" i="11"/>
  <c r="AJ22" i="11"/>
  <c r="AJ432" i="11"/>
  <c r="AJ361" i="11"/>
  <c r="AJ167" i="11"/>
  <c r="AJ44" i="11"/>
  <c r="AJ494" i="11"/>
  <c r="AJ196" i="11"/>
  <c r="AJ402" i="11"/>
  <c r="AJ92" i="11"/>
  <c r="AJ126" i="11"/>
  <c r="AJ118" i="11"/>
  <c r="AJ123" i="11"/>
  <c r="AJ404" i="11"/>
  <c r="AJ285" i="11"/>
  <c r="AJ171" i="11"/>
  <c r="AJ295" i="11"/>
  <c r="AJ251" i="11"/>
  <c r="AJ104" i="11"/>
  <c r="AJ457" i="11"/>
  <c r="AJ379" i="11"/>
  <c r="AJ141" i="11"/>
  <c r="AJ189" i="11"/>
  <c r="AJ356" i="11"/>
  <c r="AJ414" i="11"/>
  <c r="AJ395" i="11"/>
  <c r="AJ160" i="11"/>
  <c r="AJ98" i="11"/>
  <c r="AJ108" i="11"/>
  <c r="AJ374" i="11"/>
  <c r="AJ243" i="11"/>
  <c r="AJ137" i="11"/>
  <c r="AJ323" i="11"/>
  <c r="AJ478" i="11"/>
  <c r="AJ179" i="11"/>
  <c r="AJ451" i="11"/>
  <c r="AJ326" i="11"/>
  <c r="AJ14" i="11"/>
  <c r="AJ15" i="11"/>
  <c r="AJ113" i="11"/>
  <c r="AJ169" i="11"/>
  <c r="AJ205" i="11"/>
  <c r="AJ256" i="11"/>
  <c r="AJ498" i="11"/>
  <c r="AJ129" i="11"/>
  <c r="AJ345" i="11"/>
  <c r="AJ353" i="11"/>
  <c r="AJ327" i="11"/>
  <c r="AJ320" i="11"/>
  <c r="AJ155" i="11"/>
  <c r="AJ194" i="11"/>
  <c r="AJ80" i="11"/>
  <c r="AJ386" i="11"/>
  <c r="AJ444" i="11"/>
  <c r="AJ497" i="11"/>
  <c r="AJ274" i="11"/>
  <c r="AJ470" i="11"/>
  <c r="AJ139" i="11"/>
  <c r="AJ269" i="11"/>
  <c r="AJ67" i="11"/>
  <c r="AJ472" i="11"/>
  <c r="AJ124" i="11"/>
  <c r="AJ133" i="11"/>
  <c r="AJ261" i="11"/>
  <c r="AJ278" i="11"/>
  <c r="AJ376" i="11"/>
  <c r="Z63" i="11"/>
  <c r="X429" i="11"/>
  <c r="W429" i="11"/>
  <c r="X181" i="11"/>
  <c r="W181" i="11"/>
  <c r="X16" i="11"/>
  <c r="W16" i="11"/>
  <c r="X46" i="11"/>
  <c r="W46" i="11" s="1"/>
  <c r="X86" i="11"/>
  <c r="W86" i="11" s="1"/>
  <c r="X157" i="11"/>
  <c r="W157" i="11" s="1"/>
  <c r="X183" i="11"/>
  <c r="W183" i="11" s="1"/>
  <c r="X243" i="11"/>
  <c r="W243" i="11" s="1"/>
  <c r="X440" i="11"/>
  <c r="W440" i="11" s="1"/>
  <c r="X2" i="11"/>
  <c r="W2" i="11" s="1"/>
  <c r="X61" i="11"/>
  <c r="W61" i="11" s="1"/>
  <c r="X63" i="11"/>
  <c r="W63" i="11" s="1"/>
  <c r="X95" i="11"/>
  <c r="W95" i="11" s="1"/>
  <c r="X96" i="11"/>
  <c r="W96" i="11" s="1"/>
  <c r="X122" i="11"/>
  <c r="W122" i="11" s="1"/>
  <c r="X144" i="11"/>
  <c r="W144" i="11"/>
  <c r="X165" i="11"/>
  <c r="W165" i="11"/>
  <c r="X194" i="11"/>
  <c r="W194" i="11" s="1"/>
  <c r="X201" i="11"/>
  <c r="W201" i="11" s="1"/>
  <c r="X231" i="11"/>
  <c r="W231" i="11" s="1"/>
  <c r="X246" i="11"/>
  <c r="W246" i="11" s="1"/>
  <c r="X251" i="11"/>
  <c r="W251" i="11" s="1"/>
  <c r="X276" i="11"/>
  <c r="W276" i="11" s="1"/>
  <c r="X331" i="11"/>
  <c r="W331" i="11" s="1"/>
  <c r="X351" i="11"/>
  <c r="W351" i="11" s="1"/>
  <c r="X480" i="11"/>
  <c r="W480" i="11"/>
  <c r="X484" i="11"/>
  <c r="W484" i="11"/>
  <c r="X487" i="11"/>
  <c r="W487" i="11" s="1"/>
  <c r="X23" i="11"/>
  <c r="W23" i="11" s="1"/>
  <c r="X192" i="11"/>
  <c r="W192" i="11" s="1"/>
  <c r="X199" i="11"/>
  <c r="W199" i="11" s="1"/>
  <c r="X228" i="11"/>
  <c r="W228" i="11" s="1"/>
  <c r="X247" i="11"/>
  <c r="W247" i="11" s="1"/>
  <c r="X310" i="11"/>
  <c r="W310" i="11" s="1"/>
  <c r="X384" i="11"/>
  <c r="W384" i="11" s="1"/>
  <c r="X22" i="11"/>
  <c r="W22" i="11" s="1"/>
  <c r="X469" i="11"/>
  <c r="W469" i="11" s="1"/>
  <c r="X128" i="11"/>
  <c r="W128" i="11" s="1"/>
  <c r="X344" i="11"/>
  <c r="W344" i="11" s="1"/>
  <c r="X88" i="11"/>
  <c r="W88" i="11" s="1"/>
  <c r="X281" i="11"/>
  <c r="W281" i="11" s="1"/>
  <c r="X317" i="11"/>
  <c r="W317" i="11" s="1"/>
  <c r="X456" i="11"/>
  <c r="W456" i="11"/>
  <c r="X129" i="11"/>
  <c r="W129" i="11" s="1"/>
  <c r="X145" i="11"/>
  <c r="W145" i="11" s="1"/>
  <c r="X258" i="11"/>
  <c r="W258" i="11" s="1"/>
  <c r="X422" i="11"/>
  <c r="X468" i="11"/>
  <c r="X364" i="11"/>
  <c r="W364" i="11" s="1"/>
  <c r="X405" i="11"/>
  <c r="W405" i="11" s="1"/>
  <c r="X406" i="11"/>
  <c r="W406" i="11" s="1"/>
  <c r="X426" i="11"/>
  <c r="W426" i="11" s="1"/>
  <c r="X428" i="11"/>
  <c r="W428" i="11" s="1"/>
  <c r="X223" i="11"/>
  <c r="X485" i="11"/>
  <c r="W485" i="11" s="1"/>
  <c r="X263" i="11"/>
  <c r="X153" i="11"/>
  <c r="X214" i="11"/>
  <c r="X24" i="11"/>
  <c r="X208" i="11"/>
  <c r="X168" i="11"/>
  <c r="W168" i="11" s="1"/>
  <c r="X283" i="11"/>
  <c r="X325" i="11"/>
  <c r="W325" i="11" s="1"/>
  <c r="X408" i="11"/>
  <c r="X414" i="11"/>
  <c r="X478" i="11"/>
  <c r="X68" i="11"/>
  <c r="X74" i="11"/>
  <c r="X82" i="11"/>
  <c r="X99" i="11"/>
  <c r="X175" i="11"/>
  <c r="X193" i="11"/>
  <c r="X244" i="11"/>
  <c r="X273" i="11"/>
  <c r="X434" i="11"/>
  <c r="X439" i="11"/>
  <c r="X138" i="11"/>
  <c r="W138" i="11"/>
  <c r="X65" i="11"/>
  <c r="X66" i="11"/>
  <c r="X94" i="11"/>
  <c r="X107" i="11"/>
  <c r="X386" i="11"/>
  <c r="W386" i="11" s="1"/>
  <c r="X327" i="11"/>
  <c r="X447" i="11"/>
  <c r="X454" i="11"/>
  <c r="X493" i="11"/>
  <c r="X4" i="11"/>
  <c r="X114" i="11"/>
  <c r="X338" i="11"/>
  <c r="X232" i="11"/>
  <c r="W232" i="11" s="1"/>
  <c r="X491" i="11"/>
  <c r="W491" i="11"/>
  <c r="X500" i="11"/>
  <c r="W500" i="11" s="1"/>
  <c r="X173" i="11"/>
  <c r="W173" i="11" s="1"/>
  <c r="X436" i="11"/>
  <c r="W436" i="11" s="1"/>
  <c r="X90" i="11"/>
  <c r="W90" i="11" s="1"/>
  <c r="X101" i="11"/>
  <c r="W101" i="11" s="1"/>
  <c r="X177" i="11"/>
  <c r="W177" i="11" s="1"/>
  <c r="X225" i="11"/>
  <c r="W225" i="11" s="1"/>
  <c r="X230" i="11"/>
  <c r="W230" i="11"/>
  <c r="X323" i="11"/>
  <c r="W323" i="11" s="1"/>
  <c r="X362" i="11"/>
  <c r="W362" i="11" s="1"/>
  <c r="X441" i="11"/>
  <c r="W441" i="11" s="1"/>
  <c r="X77" i="11"/>
  <c r="W77" i="11" s="1"/>
  <c r="X482" i="11"/>
  <c r="W482" i="11" s="1"/>
  <c r="X8" i="11"/>
  <c r="W8" i="11" s="1"/>
  <c r="X44" i="11"/>
  <c r="W44" i="11"/>
  <c r="X109" i="11"/>
  <c r="W109" i="11" s="1"/>
  <c r="X126" i="11"/>
  <c r="W126" i="11" s="1"/>
  <c r="X142" i="11"/>
  <c r="W142" i="11" s="1"/>
  <c r="X143" i="11"/>
  <c r="W143" i="11" s="1"/>
  <c r="X197" i="11"/>
  <c r="W197" i="11" s="1"/>
  <c r="X220" i="11"/>
  <c r="W220" i="11" s="1"/>
  <c r="X151" i="11"/>
  <c r="W151" i="11"/>
  <c r="X299" i="11"/>
  <c r="W299" i="11" s="1"/>
  <c r="X463" i="11"/>
  <c r="W463" i="11"/>
  <c r="X305" i="11"/>
  <c r="W305" i="11" s="1"/>
  <c r="X319" i="11"/>
  <c r="W319" i="11"/>
  <c r="X322" i="11"/>
  <c r="W322" i="11" s="1"/>
  <c r="X348" i="11"/>
  <c r="W348" i="11" s="1"/>
  <c r="X393" i="11"/>
  <c r="W393" i="11" s="1"/>
  <c r="X407" i="11"/>
  <c r="W407" i="11" s="1"/>
  <c r="X418" i="11"/>
  <c r="W418" i="11" s="1"/>
  <c r="X430" i="11"/>
  <c r="W430" i="11" s="1"/>
  <c r="X449" i="11"/>
  <c r="W449" i="11" s="1"/>
  <c r="X216" i="11"/>
  <c r="W216" i="11" s="1"/>
  <c r="X483" i="11"/>
  <c r="W483" i="11" s="1"/>
  <c r="X501" i="11"/>
  <c r="W501" i="11" s="1"/>
  <c r="X37" i="11"/>
  <c r="W37" i="11" s="1"/>
  <c r="X67" i="11"/>
  <c r="W67" i="11" s="1"/>
  <c r="X78" i="11"/>
  <c r="W78" i="11"/>
  <c r="X119" i="11"/>
  <c r="W119" i="11" s="1"/>
  <c r="X123" i="11"/>
  <c r="W123" i="11" s="1"/>
  <c r="X141" i="11"/>
  <c r="W141" i="11" s="1"/>
  <c r="X154" i="11"/>
  <c r="W154" i="11" s="1"/>
  <c r="X160" i="11"/>
  <c r="W160" i="11" s="1"/>
  <c r="X161" i="11"/>
  <c r="W161" i="11" s="1"/>
  <c r="X206" i="11"/>
  <c r="W206" i="11" s="1"/>
  <c r="X245" i="11"/>
  <c r="W245" i="11" s="1"/>
  <c r="X279" i="11"/>
  <c r="W279" i="11" s="1"/>
  <c r="X494" i="11"/>
  <c r="W494" i="11" s="1"/>
  <c r="X373" i="11"/>
  <c r="W373" i="11"/>
  <c r="X377" i="11"/>
  <c r="W377" i="11" s="1"/>
  <c r="X33" i="11"/>
  <c r="W33" i="11" s="1"/>
  <c r="X459" i="11"/>
  <c r="W459" i="11" s="1"/>
  <c r="X466" i="11"/>
  <c r="W466" i="11" s="1"/>
  <c r="X481" i="11"/>
  <c r="W481" i="11" s="1"/>
  <c r="X417" i="11"/>
  <c r="W417" i="11" s="1"/>
  <c r="X164" i="11"/>
  <c r="W164" i="11" s="1"/>
  <c r="X176" i="11"/>
  <c r="W176" i="11"/>
  <c r="X207" i="11"/>
  <c r="W207" i="11" s="1"/>
  <c r="X343" i="11"/>
  <c r="W343" i="11" s="1"/>
  <c r="X5" i="11"/>
  <c r="W5" i="11" s="1"/>
  <c r="X48" i="11"/>
  <c r="W48" i="11" s="1"/>
  <c r="X98" i="11"/>
  <c r="W98" i="11" s="1"/>
  <c r="X262" i="11"/>
  <c r="W262" i="11" s="1"/>
  <c r="X7" i="11"/>
  <c r="W7" i="11" s="1"/>
  <c r="X118" i="11"/>
  <c r="W118" i="11" s="1"/>
  <c r="X203" i="11"/>
  <c r="W203" i="11" s="1"/>
  <c r="X236" i="11"/>
  <c r="W236" i="11" s="1"/>
  <c r="X242" i="11"/>
  <c r="W242" i="11" s="1"/>
  <c r="X229" i="11"/>
  <c r="W229" i="11" s="1"/>
  <c r="X347" i="11"/>
  <c r="W347" i="11"/>
  <c r="X35" i="11"/>
  <c r="W35" i="11" s="1"/>
  <c r="X375" i="11"/>
  <c r="W375" i="11" s="1"/>
  <c r="X392" i="11"/>
  <c r="W392" i="11" s="1"/>
  <c r="X435" i="11"/>
  <c r="W435" i="11" s="1"/>
  <c r="X438" i="11"/>
  <c r="W438" i="11" s="1"/>
  <c r="X446" i="11"/>
  <c r="W446" i="11" s="1"/>
  <c r="X488" i="11"/>
  <c r="W488" i="11" s="1"/>
  <c r="X12" i="11"/>
  <c r="W12" i="11" s="1"/>
  <c r="X26" i="11"/>
  <c r="W26" i="11" s="1"/>
  <c r="X345" i="11"/>
  <c r="W345" i="11" s="1"/>
  <c r="X59" i="11"/>
  <c r="W59" i="11" s="1"/>
  <c r="X72" i="11"/>
  <c r="W72" i="11" s="1"/>
  <c r="X92" i="11"/>
  <c r="W92" i="11" s="1"/>
  <c r="X103" i="11"/>
  <c r="W103" i="11" s="1"/>
  <c r="X134" i="11"/>
  <c r="W134" i="11"/>
  <c r="X148" i="11"/>
  <c r="W148" i="11" s="1"/>
  <c r="X162" i="11"/>
  <c r="W162" i="11" s="1"/>
  <c r="X178" i="11"/>
  <c r="W178" i="11" s="1"/>
  <c r="X249" i="11"/>
  <c r="W249" i="11" s="1"/>
  <c r="X266" i="11"/>
  <c r="W266" i="11" s="1"/>
  <c r="X287" i="11"/>
  <c r="W287" i="11" s="1"/>
  <c r="X455" i="11"/>
  <c r="W455" i="11" s="1"/>
  <c r="X295" i="11"/>
  <c r="W295" i="11"/>
  <c r="X301" i="11"/>
  <c r="W301" i="11" s="1"/>
  <c r="X304" i="11"/>
  <c r="W304" i="11" s="1"/>
  <c r="X311" i="11"/>
  <c r="W311" i="11" s="1"/>
  <c r="X374" i="11"/>
  <c r="W374" i="11" s="1"/>
  <c r="X388" i="11"/>
  <c r="W388" i="11" s="1"/>
  <c r="X395" i="11"/>
  <c r="W395" i="11" s="1"/>
  <c r="X399" i="11"/>
  <c r="W399" i="11" s="1"/>
  <c r="X412" i="11"/>
  <c r="W412" i="11" s="1"/>
  <c r="X458" i="11"/>
  <c r="W458" i="11" s="1"/>
  <c r="X432" i="11"/>
  <c r="W432" i="11" s="1"/>
  <c r="X52" i="11"/>
  <c r="W52" i="11" s="1"/>
  <c r="X55" i="11"/>
  <c r="W55" i="11" s="1"/>
  <c r="X474" i="11"/>
  <c r="W474" i="11" s="1"/>
  <c r="X486" i="11"/>
  <c r="W486" i="11" s="1"/>
  <c r="X490" i="11"/>
  <c r="W490" i="11" s="1"/>
  <c r="X443" i="11"/>
  <c r="W443" i="11" s="1"/>
  <c r="X3" i="11"/>
  <c r="W3" i="11" s="1"/>
  <c r="X34" i="11"/>
  <c r="W34" i="11" s="1"/>
  <c r="X53" i="11"/>
  <c r="W53" i="11" s="1"/>
  <c r="X58" i="11"/>
  <c r="W58" i="11" s="1"/>
  <c r="X106" i="11"/>
  <c r="W106" i="11" s="1"/>
  <c r="X115" i="11"/>
  <c r="W115" i="11" s="1"/>
  <c r="X135" i="11"/>
  <c r="W135" i="11" s="1"/>
  <c r="X146" i="11"/>
  <c r="W146" i="11" s="1"/>
  <c r="X150" i="11"/>
  <c r="W150" i="11" s="1"/>
  <c r="X171" i="11"/>
  <c r="W171" i="11" s="1"/>
  <c r="X172" i="11"/>
  <c r="W172" i="11" s="1"/>
  <c r="X211" i="11"/>
  <c r="W211" i="11" s="1"/>
  <c r="X357" i="11"/>
  <c r="W357" i="11" s="1"/>
  <c r="X240" i="11"/>
  <c r="W240" i="11" s="1"/>
  <c r="X272" i="11"/>
  <c r="W272" i="11" s="1"/>
  <c r="X292" i="11"/>
  <c r="W292" i="11"/>
  <c r="X180" i="11"/>
  <c r="W180" i="11" s="1"/>
  <c r="X328" i="11"/>
  <c r="W328" i="11" s="1"/>
  <c r="X330" i="11"/>
  <c r="W330" i="11" s="1"/>
  <c r="X340" i="11"/>
  <c r="W340" i="11" s="1"/>
  <c r="X352" i="11"/>
  <c r="W352" i="11" s="1"/>
  <c r="X366" i="11"/>
  <c r="W366" i="11" s="1"/>
  <c r="X121" i="11"/>
  <c r="W121" i="11" s="1"/>
  <c r="X398" i="11"/>
  <c r="W398" i="11" s="1"/>
  <c r="X461" i="11"/>
  <c r="W461" i="11" s="1"/>
  <c r="X475" i="11"/>
  <c r="W475" i="11" s="1"/>
  <c r="X17" i="11"/>
  <c r="W17" i="11" s="1"/>
  <c r="X270" i="11"/>
  <c r="W270" i="11" s="1"/>
  <c r="X30" i="11"/>
  <c r="W30" i="11" s="1"/>
  <c r="X112" i="11"/>
  <c r="W112" i="11" s="1"/>
  <c r="X268" i="11"/>
  <c r="W268" i="11" s="1"/>
  <c r="X9" i="11"/>
  <c r="W9" i="11"/>
  <c r="X89" i="11"/>
  <c r="W89" i="11"/>
  <c r="X202" i="11"/>
  <c r="W202" i="11"/>
  <c r="X28" i="11"/>
  <c r="W28" i="11" s="1"/>
  <c r="X353" i="11"/>
  <c r="W353" i="11" s="1"/>
  <c r="X36" i="11"/>
  <c r="W36" i="11" s="1"/>
  <c r="X40" i="11"/>
  <c r="W40" i="11" s="1"/>
  <c r="X294" i="11"/>
  <c r="W294" i="11" s="1"/>
  <c r="X111" i="11"/>
  <c r="W111" i="11"/>
  <c r="X179" i="11"/>
  <c r="W179" i="11" s="1"/>
  <c r="X341" i="11"/>
  <c r="W341" i="11" s="1"/>
  <c r="X361" i="11"/>
  <c r="W361" i="11" s="1"/>
  <c r="X457" i="11"/>
  <c r="W457" i="11" s="1"/>
  <c r="X492" i="11"/>
  <c r="W492" i="11" s="1"/>
  <c r="X14" i="11"/>
  <c r="W14" i="11" s="1"/>
  <c r="X265" i="11"/>
  <c r="W265" i="11" s="1"/>
  <c r="X21" i="11"/>
  <c r="W21" i="11" s="1"/>
  <c r="X235" i="11"/>
  <c r="W235" i="11" s="1"/>
  <c r="X73" i="11"/>
  <c r="W73" i="11" s="1"/>
  <c r="X238" i="11"/>
  <c r="W238" i="11" s="1"/>
  <c r="X81" i="11"/>
  <c r="W81" i="11" s="1"/>
  <c r="X320" i="11"/>
  <c r="W320" i="11" s="1"/>
  <c r="X158" i="11"/>
  <c r="W158" i="11" s="1"/>
  <c r="X174" i="11"/>
  <c r="W174" i="11" s="1"/>
  <c r="X182" i="11"/>
  <c r="W182" i="11" s="1"/>
  <c r="X184" i="11"/>
  <c r="W184" i="11" s="1"/>
  <c r="X191" i="11"/>
  <c r="W191" i="11"/>
  <c r="X196" i="11"/>
  <c r="W196" i="11" s="1"/>
  <c r="X217" i="11"/>
  <c r="W217" i="11" s="1"/>
  <c r="X19" i="11"/>
  <c r="W19" i="11" s="1"/>
  <c r="X257" i="11"/>
  <c r="W257" i="11" s="1"/>
  <c r="X264" i="11"/>
  <c r="W264" i="11" s="1"/>
  <c r="X267" i="11"/>
  <c r="W267" i="11" s="1"/>
  <c r="X296" i="11"/>
  <c r="W296" i="11"/>
  <c r="X313" i="11"/>
  <c r="W313" i="11" s="1"/>
  <c r="X326" i="11"/>
  <c r="W326" i="11" s="1"/>
  <c r="X329" i="11"/>
  <c r="W329" i="11" s="1"/>
  <c r="X349" i="11"/>
  <c r="W349" i="11" s="1"/>
  <c r="X359" i="11"/>
  <c r="W359" i="11" s="1"/>
  <c r="X365" i="11"/>
  <c r="W365" i="11" s="1"/>
  <c r="X376" i="11"/>
  <c r="W376" i="11" s="1"/>
  <c r="X394" i="11"/>
  <c r="W394" i="11" s="1"/>
  <c r="X403" i="11"/>
  <c r="W403" i="11"/>
  <c r="X413" i="11"/>
  <c r="W413" i="11" s="1"/>
  <c r="X415" i="11"/>
  <c r="W415" i="11" s="1"/>
  <c r="X421" i="11"/>
  <c r="W421" i="11" s="1"/>
  <c r="X451" i="11"/>
  <c r="W451" i="11" s="1"/>
  <c r="X498" i="11"/>
  <c r="W498" i="11" s="1"/>
  <c r="X252" i="11"/>
  <c r="W252" i="11" s="1"/>
  <c r="X20" i="11"/>
  <c r="W20" i="11" s="1"/>
  <c r="X25" i="11"/>
  <c r="W25" i="11" s="1"/>
  <c r="X29" i="11"/>
  <c r="W29" i="11" s="1"/>
  <c r="X54" i="11"/>
  <c r="W54" i="11" s="1"/>
  <c r="X69" i="11"/>
  <c r="W69" i="11" s="1"/>
  <c r="X71" i="11"/>
  <c r="W71" i="11" s="1"/>
  <c r="X75" i="11"/>
  <c r="W75" i="11" s="1"/>
  <c r="X79" i="11"/>
  <c r="W79" i="11"/>
  <c r="X91" i="11"/>
  <c r="W91" i="11" s="1"/>
  <c r="X105" i="11"/>
  <c r="W105" i="11" s="1"/>
  <c r="X117" i="11"/>
  <c r="W117" i="11" s="1"/>
  <c r="X306" i="11"/>
  <c r="W306" i="11" s="1"/>
  <c r="X419" i="11"/>
  <c r="W419" i="11" s="1"/>
  <c r="X152" i="11"/>
  <c r="W152" i="11" s="1"/>
  <c r="X167" i="11"/>
  <c r="W167" i="11" s="1"/>
  <c r="X169" i="11"/>
  <c r="W169" i="11"/>
  <c r="X170" i="11"/>
  <c r="W170" i="11" s="1"/>
  <c r="X188" i="11"/>
  <c r="W188" i="11"/>
  <c r="X189" i="11"/>
  <c r="W189" i="11" s="1"/>
  <c r="X213" i="11"/>
  <c r="W213" i="11" s="1"/>
  <c r="X219" i="11"/>
  <c r="W219" i="11" s="1"/>
  <c r="X221" i="11"/>
  <c r="W221" i="11" s="1"/>
  <c r="X224" i="11"/>
  <c r="W224" i="11" s="1"/>
  <c r="X226" i="11"/>
  <c r="W226" i="11" s="1"/>
  <c r="X300" i="11"/>
  <c r="W300" i="11" s="1"/>
  <c r="X261" i="11"/>
  <c r="W261" i="11" s="1"/>
  <c r="X289" i="11"/>
  <c r="W289" i="11" s="1"/>
  <c r="X290" i="11"/>
  <c r="W290" i="11" s="1"/>
  <c r="X309" i="11"/>
  <c r="W309" i="11" s="1"/>
  <c r="X321" i="11"/>
  <c r="W321" i="11" s="1"/>
  <c r="X324" i="11"/>
  <c r="W324" i="11" s="1"/>
  <c r="X354" i="11"/>
  <c r="W354" i="11" s="1"/>
  <c r="X360" i="11"/>
  <c r="W360" i="11"/>
  <c r="X368" i="11"/>
  <c r="W368" i="11" s="1"/>
  <c r="X369" i="11"/>
  <c r="W369" i="11" s="1"/>
  <c r="X370" i="11"/>
  <c r="W370" i="11" s="1"/>
  <c r="X380" i="11"/>
  <c r="W380" i="11" s="1"/>
  <c r="X409" i="11"/>
  <c r="W409" i="11" s="1"/>
  <c r="X411" i="11"/>
  <c r="W411" i="11" s="1"/>
  <c r="X431" i="11"/>
  <c r="W431" i="11" s="1"/>
  <c r="X445" i="11"/>
  <c r="W445" i="11" s="1"/>
  <c r="X452" i="11"/>
  <c r="W452" i="11" s="1"/>
  <c r="X13" i="11"/>
  <c r="W13" i="11" s="1"/>
  <c r="X222" i="11"/>
  <c r="W222" i="11"/>
  <c r="X198" i="11"/>
  <c r="W198" i="11" s="1"/>
  <c r="X254" i="11"/>
  <c r="W254" i="11" s="1"/>
  <c r="X367" i="11"/>
  <c r="W367" i="11" s="1"/>
  <c r="X382" i="11"/>
  <c r="W382" i="11" s="1"/>
  <c r="X50" i="11"/>
  <c r="W50" i="11" s="1"/>
  <c r="X139" i="11"/>
  <c r="W139" i="11" s="1"/>
  <c r="X260" i="11"/>
  <c r="W260" i="11" s="1"/>
  <c r="X387" i="11"/>
  <c r="W387" i="11" s="1"/>
  <c r="X11" i="11"/>
  <c r="W11" i="11" s="1"/>
  <c r="X27" i="11"/>
  <c r="W27" i="11" s="1"/>
  <c r="X47" i="11"/>
  <c r="W47" i="11" s="1"/>
  <c r="X83" i="11"/>
  <c r="W83" i="11"/>
  <c r="X127" i="11"/>
  <c r="W127" i="11" s="1"/>
  <c r="X133" i="11"/>
  <c r="W133" i="11"/>
  <c r="X159" i="11"/>
  <c r="W159" i="11" s="1"/>
  <c r="X185" i="11"/>
  <c r="W185" i="11" s="1"/>
  <c r="X195" i="11"/>
  <c r="W195" i="11" s="1"/>
  <c r="X200" i="11"/>
  <c r="W200" i="11" s="1"/>
  <c r="X209" i="11"/>
  <c r="W209" i="11" s="1"/>
  <c r="X255" i="11"/>
  <c r="W255" i="11" s="1"/>
  <c r="X274" i="11"/>
  <c r="W274" i="11" s="1"/>
  <c r="X288" i="11"/>
  <c r="W288" i="11" s="1"/>
  <c r="X303" i="11"/>
  <c r="W303" i="11" s="1"/>
  <c r="X335" i="11"/>
  <c r="W335" i="11" s="1"/>
  <c r="X383" i="11"/>
  <c r="W383" i="11" s="1"/>
  <c r="X391" i="11"/>
  <c r="W391" i="11" s="1"/>
  <c r="X460" i="11"/>
  <c r="W460" i="11" s="1"/>
  <c r="X472" i="11"/>
  <c r="W472" i="11"/>
  <c r="X473" i="11"/>
  <c r="W473" i="11" s="1"/>
  <c r="X15" i="11"/>
  <c r="W15" i="11" s="1"/>
  <c r="X18" i="11"/>
  <c r="W18" i="11" s="1"/>
  <c r="X31" i="11"/>
  <c r="W31" i="11" s="1"/>
  <c r="X32" i="11"/>
  <c r="W32" i="11" s="1"/>
  <c r="X38" i="11"/>
  <c r="W38" i="11" s="1"/>
  <c r="X39" i="11"/>
  <c r="W39" i="11" s="1"/>
  <c r="X41" i="11"/>
  <c r="W41" i="11"/>
  <c r="X42" i="11"/>
  <c r="W42" i="11" s="1"/>
  <c r="X43" i="11"/>
  <c r="W43" i="11"/>
  <c r="X49" i="11"/>
  <c r="W49" i="11" s="1"/>
  <c r="X51" i="11"/>
  <c r="W51" i="11"/>
  <c r="X60" i="11"/>
  <c r="W60" i="11" s="1"/>
  <c r="X70" i="11"/>
  <c r="W70" i="11" s="1"/>
  <c r="X84" i="11"/>
  <c r="W84" i="11" s="1"/>
  <c r="X85" i="11"/>
  <c r="W85" i="11" s="1"/>
  <c r="X93" i="11"/>
  <c r="W93" i="11" s="1"/>
  <c r="X97" i="11"/>
  <c r="W97" i="11" s="1"/>
  <c r="X108" i="11"/>
  <c r="W108" i="11" s="1"/>
  <c r="X113" i="11"/>
  <c r="W113" i="11" s="1"/>
  <c r="X120" i="11"/>
  <c r="W120" i="11" s="1"/>
  <c r="X125" i="11"/>
  <c r="W125" i="11" s="1"/>
  <c r="X130" i="11"/>
  <c r="W130" i="11" s="1"/>
  <c r="X136" i="11"/>
  <c r="W136" i="11"/>
  <c r="X137" i="11"/>
  <c r="W137" i="11" s="1"/>
  <c r="X149" i="11"/>
  <c r="W149" i="11" s="1"/>
  <c r="X155" i="11"/>
  <c r="W155" i="11" s="1"/>
  <c r="X156" i="11"/>
  <c r="W156" i="11" s="1"/>
  <c r="X163" i="11"/>
  <c r="W163" i="11" s="1"/>
  <c r="X166" i="11"/>
  <c r="W166" i="11" s="1"/>
  <c r="X187" i="11"/>
  <c r="W187" i="11" s="1"/>
  <c r="X190" i="11"/>
  <c r="W190" i="11" s="1"/>
  <c r="X204" i="11"/>
  <c r="W204" i="11" s="1"/>
  <c r="X210" i="11"/>
  <c r="W210" i="11"/>
  <c r="X212" i="11"/>
  <c r="W212" i="11" s="1"/>
  <c r="X233" i="11"/>
  <c r="W233" i="11" s="1"/>
  <c r="X239" i="11"/>
  <c r="W239" i="11" s="1"/>
  <c r="X241" i="11"/>
  <c r="W241" i="11" s="1"/>
  <c r="X248" i="11"/>
  <c r="W248" i="11" s="1"/>
  <c r="X250" i="11"/>
  <c r="W250" i="11" s="1"/>
  <c r="X253" i="11"/>
  <c r="W253" i="11" s="1"/>
  <c r="X256" i="11"/>
  <c r="W256" i="11" s="1"/>
  <c r="X259" i="11"/>
  <c r="W259" i="11" s="1"/>
  <c r="X269" i="11"/>
  <c r="W269" i="11" s="1"/>
  <c r="X271" i="11"/>
  <c r="W271" i="11" s="1"/>
  <c r="X275" i="11"/>
  <c r="W275" i="11" s="1"/>
  <c r="X278" i="11"/>
  <c r="W278" i="11" s="1"/>
  <c r="X282" i="11"/>
  <c r="W282" i="11" s="1"/>
  <c r="X284" i="11"/>
  <c r="W284" i="11" s="1"/>
  <c r="X285" i="11"/>
  <c r="W285" i="11" s="1"/>
  <c r="X291" i="11"/>
  <c r="W291" i="11" s="1"/>
  <c r="X302" i="11"/>
  <c r="W302" i="11" s="1"/>
  <c r="X307" i="11"/>
  <c r="W307" i="11" s="1"/>
  <c r="X308" i="11"/>
  <c r="W308" i="11" s="1"/>
  <c r="X312" i="11"/>
  <c r="W312" i="11"/>
  <c r="X314" i="11"/>
  <c r="W314" i="11"/>
  <c r="X315" i="11"/>
  <c r="W315" i="11" s="1"/>
  <c r="X316" i="11"/>
  <c r="W316" i="11" s="1"/>
  <c r="X318" i="11"/>
  <c r="W318" i="11" s="1"/>
  <c r="X333" i="11"/>
  <c r="W333" i="11" s="1"/>
  <c r="X336" i="11"/>
  <c r="W336" i="11" s="1"/>
  <c r="X339" i="11"/>
  <c r="W339" i="11" s="1"/>
  <c r="X350" i="11"/>
  <c r="W350" i="11" s="1"/>
  <c r="X355" i="11"/>
  <c r="W355" i="11" s="1"/>
  <c r="X356" i="11"/>
  <c r="W356" i="11"/>
  <c r="X358" i="11"/>
  <c r="W358" i="11"/>
  <c r="X363" i="11"/>
  <c r="W363" i="11" s="1"/>
  <c r="X371" i="11"/>
  <c r="W371" i="11" s="1"/>
  <c r="X372" i="11"/>
  <c r="W372" i="11" s="1"/>
  <c r="X379" i="11"/>
  <c r="W379" i="11" s="1"/>
  <c r="X385" i="11"/>
  <c r="W385" i="11" s="1"/>
  <c r="X390" i="11"/>
  <c r="W390" i="11"/>
  <c r="X396" i="11"/>
  <c r="W396" i="11" s="1"/>
  <c r="X401" i="11"/>
  <c r="W401" i="11" s="1"/>
  <c r="X402" i="11"/>
  <c r="W402" i="11" s="1"/>
  <c r="X423" i="11"/>
  <c r="W423" i="11" s="1"/>
  <c r="X424" i="11"/>
  <c r="W424" i="11" s="1"/>
  <c r="X425" i="11"/>
  <c r="W425" i="11" s="1"/>
  <c r="X433" i="11"/>
  <c r="W433" i="11" s="1"/>
  <c r="X437" i="11"/>
  <c r="W437" i="11" s="1"/>
  <c r="X444" i="11"/>
  <c r="W444" i="11" s="1"/>
  <c r="X450" i="11"/>
  <c r="W450" i="11"/>
  <c r="X453" i="11"/>
  <c r="W453" i="11" s="1"/>
  <c r="X462" i="11"/>
  <c r="W462" i="11" s="1"/>
  <c r="X464" i="11"/>
  <c r="W464" i="11" s="1"/>
  <c r="X471" i="11"/>
  <c r="W471" i="11" s="1"/>
  <c r="X477" i="11"/>
  <c r="W477" i="11" s="1"/>
  <c r="X479" i="11"/>
  <c r="W479" i="11" s="1"/>
  <c r="X496" i="11"/>
  <c r="W496" i="11" s="1"/>
  <c r="X6" i="11"/>
  <c r="W6" i="11" s="1"/>
  <c r="X10" i="11"/>
  <c r="W10" i="11" s="1"/>
  <c r="X45" i="11"/>
  <c r="W45" i="11" s="1"/>
  <c r="X56" i="11"/>
  <c r="W56" i="11" s="1"/>
  <c r="X57" i="11"/>
  <c r="W57" i="11" s="1"/>
  <c r="X62" i="11"/>
  <c r="W62" i="11"/>
  <c r="X64" i="11"/>
  <c r="W64" i="11"/>
  <c r="X76" i="11"/>
  <c r="W76" i="11" s="1"/>
  <c r="X80" i="11"/>
  <c r="W80" i="11" s="1"/>
  <c r="X87" i="11"/>
  <c r="W87" i="11" s="1"/>
  <c r="X100" i="11"/>
  <c r="W100" i="11" s="1"/>
  <c r="X102" i="11"/>
  <c r="W102" i="11" s="1"/>
  <c r="X104" i="11"/>
  <c r="W104" i="11" s="1"/>
  <c r="X110" i="11"/>
  <c r="W110" i="11" s="1"/>
  <c r="X124" i="11"/>
  <c r="W124" i="11" s="1"/>
  <c r="X131" i="11"/>
  <c r="W131" i="11"/>
  <c r="X132" i="11"/>
  <c r="W132" i="11" s="1"/>
  <c r="X140" i="11"/>
  <c r="W140" i="11" s="1"/>
  <c r="X147" i="11"/>
  <c r="W147" i="11" s="1"/>
  <c r="X186" i="11"/>
  <c r="W186" i="11" s="1"/>
  <c r="X205" i="11"/>
  <c r="W205" i="11" s="1"/>
  <c r="X215" i="11"/>
  <c r="W215" i="11" s="1"/>
  <c r="X218" i="11"/>
  <c r="W218" i="11" s="1"/>
  <c r="X227" i="11"/>
  <c r="W227" i="11" s="1"/>
  <c r="X237" i="11"/>
  <c r="W237" i="11" s="1"/>
  <c r="X277" i="11"/>
  <c r="W277" i="11" s="1"/>
  <c r="X280" i="11"/>
  <c r="W280" i="11" s="1"/>
  <c r="X286" i="11"/>
  <c r="W286" i="11" s="1"/>
  <c r="X293" i="11"/>
  <c r="W293" i="11" s="1"/>
  <c r="X297" i="11"/>
  <c r="W297" i="11"/>
  <c r="X298" i="11"/>
  <c r="W298" i="11" s="1"/>
  <c r="X332" i="11"/>
  <c r="W332" i="11"/>
  <c r="X334" i="11"/>
  <c r="W334" i="11" s="1"/>
  <c r="X337" i="11"/>
  <c r="W337" i="11" s="1"/>
  <c r="X342" i="11"/>
  <c r="W342" i="11" s="1"/>
  <c r="X346" i="11"/>
  <c r="W346" i="11" s="1"/>
  <c r="X381" i="11"/>
  <c r="W381" i="11" s="1"/>
  <c r="X389" i="11"/>
  <c r="W389" i="11" s="1"/>
  <c r="X397" i="11"/>
  <c r="W397" i="11" s="1"/>
  <c r="X400" i="11"/>
  <c r="W400" i="11" s="1"/>
  <c r="X404" i="11"/>
  <c r="W404" i="11" s="1"/>
  <c r="X410" i="11"/>
  <c r="W410" i="11" s="1"/>
  <c r="X416" i="11"/>
  <c r="W416" i="11"/>
  <c r="X420" i="11"/>
  <c r="W420" i="11" s="1"/>
  <c r="X427" i="11"/>
  <c r="W427" i="11" s="1"/>
  <c r="X442" i="11"/>
  <c r="W442" i="11" s="1"/>
  <c r="X448" i="11"/>
  <c r="W448" i="11" s="1"/>
  <c r="X465" i="11"/>
  <c r="W465" i="11" s="1"/>
  <c r="X467" i="11"/>
  <c r="W467" i="11" s="1"/>
  <c r="X470" i="11"/>
  <c r="W470" i="11" s="1"/>
  <c r="X476" i="11"/>
  <c r="W476" i="11" s="1"/>
  <c r="X489" i="11"/>
  <c r="W489" i="11" s="1"/>
  <c r="X495" i="11"/>
  <c r="W495" i="11" s="1"/>
  <c r="X497" i="11"/>
  <c r="W497" i="11" s="1"/>
  <c r="X499" i="11"/>
  <c r="W499" i="11" s="1"/>
  <c r="X234" i="11"/>
  <c r="W234" i="11" s="1"/>
  <c r="X378" i="11"/>
  <c r="W378" i="11"/>
  <c r="X116" i="11"/>
  <c r="W116" i="11" s="1"/>
  <c r="V429" i="11"/>
  <c r="U429" i="11"/>
  <c r="V181" i="11"/>
  <c r="U181" i="11" s="1"/>
  <c r="V16" i="11"/>
  <c r="U16" i="11" s="1"/>
  <c r="V46" i="11"/>
  <c r="U46" i="11" s="1"/>
  <c r="V86" i="11"/>
  <c r="U86" i="11"/>
  <c r="V157" i="11"/>
  <c r="U157" i="11" s="1"/>
  <c r="V183" i="11"/>
  <c r="U183" i="11" s="1"/>
  <c r="V243" i="11"/>
  <c r="U243" i="11" s="1"/>
  <c r="V440" i="11"/>
  <c r="U440" i="11" s="1"/>
  <c r="V2" i="11"/>
  <c r="U2" i="11" s="1"/>
  <c r="V61" i="11"/>
  <c r="U61" i="11" s="1"/>
  <c r="V63" i="11"/>
  <c r="U63" i="11" s="1"/>
  <c r="V95" i="11"/>
  <c r="U95" i="11" s="1"/>
  <c r="V96" i="11"/>
  <c r="U96" i="11" s="1"/>
  <c r="V122" i="11"/>
  <c r="U122" i="11" s="1"/>
  <c r="V144" i="11"/>
  <c r="U144" i="11" s="1"/>
  <c r="V165" i="11"/>
  <c r="U165" i="11" s="1"/>
  <c r="V194" i="11"/>
  <c r="U194" i="11" s="1"/>
  <c r="V201" i="11"/>
  <c r="U201" i="11" s="1"/>
  <c r="V231" i="11"/>
  <c r="U231" i="11" s="1"/>
  <c r="V246" i="11"/>
  <c r="U246" i="11" s="1"/>
  <c r="V251" i="11"/>
  <c r="U251" i="11" s="1"/>
  <c r="V276" i="11"/>
  <c r="U276" i="11" s="1"/>
  <c r="V331" i="11"/>
  <c r="U331" i="11" s="1"/>
  <c r="V351" i="11"/>
  <c r="U351" i="11" s="1"/>
  <c r="V480" i="11"/>
  <c r="U480" i="11" s="1"/>
  <c r="V484" i="11"/>
  <c r="U484" i="11" s="1"/>
  <c r="V487" i="11"/>
  <c r="U487" i="11" s="1"/>
  <c r="V23" i="11"/>
  <c r="U23" i="11" s="1"/>
  <c r="V192" i="11"/>
  <c r="U192" i="11" s="1"/>
  <c r="V199" i="11"/>
  <c r="U199" i="11" s="1"/>
  <c r="V228" i="11"/>
  <c r="U228" i="11" s="1"/>
  <c r="V247" i="11"/>
  <c r="U247" i="11" s="1"/>
  <c r="V310" i="11"/>
  <c r="U310" i="11" s="1"/>
  <c r="V384" i="11"/>
  <c r="U384" i="11" s="1"/>
  <c r="V22" i="11"/>
  <c r="U22" i="11" s="1"/>
  <c r="V469" i="11"/>
  <c r="U469" i="11" s="1"/>
  <c r="V128" i="11"/>
  <c r="U128" i="11"/>
  <c r="V344" i="11"/>
  <c r="U344" i="11" s="1"/>
  <c r="V88" i="11"/>
  <c r="U88" i="11" s="1"/>
  <c r="V281" i="11"/>
  <c r="U281" i="11" s="1"/>
  <c r="V317" i="11"/>
  <c r="U317" i="11" s="1"/>
  <c r="V456" i="11"/>
  <c r="U456" i="11" s="1"/>
  <c r="V129" i="11"/>
  <c r="U129" i="11" s="1"/>
  <c r="V145" i="11"/>
  <c r="U145" i="11" s="1"/>
  <c r="V258" i="11"/>
  <c r="U258" i="11" s="1"/>
  <c r="V422" i="11"/>
  <c r="U422" i="11" s="1"/>
  <c r="V468" i="11"/>
  <c r="U468" i="11" s="1"/>
  <c r="V364" i="11"/>
  <c r="U364" i="11" s="1"/>
  <c r="V405" i="11"/>
  <c r="U405" i="11" s="1"/>
  <c r="V406" i="11"/>
  <c r="U406" i="11" s="1"/>
  <c r="V426" i="11"/>
  <c r="U426" i="11" s="1"/>
  <c r="V428" i="11"/>
  <c r="U428" i="11" s="1"/>
  <c r="V223" i="11"/>
  <c r="U223" i="11" s="1"/>
  <c r="V485" i="11"/>
  <c r="U485" i="11" s="1"/>
  <c r="V263" i="11"/>
  <c r="U263" i="11" s="1"/>
  <c r="V153" i="11"/>
  <c r="U153" i="11" s="1"/>
  <c r="V214" i="11"/>
  <c r="U214" i="11" s="1"/>
  <c r="V24" i="11"/>
  <c r="U24" i="11" s="1"/>
  <c r="V208" i="11"/>
  <c r="U208" i="11" s="1"/>
  <c r="V168" i="11"/>
  <c r="U168" i="11" s="1"/>
  <c r="V283" i="11"/>
  <c r="U283" i="11" s="1"/>
  <c r="V325" i="11"/>
  <c r="U325" i="11"/>
  <c r="V408" i="11"/>
  <c r="U408" i="11"/>
  <c r="V414" i="11"/>
  <c r="U414" i="11" s="1"/>
  <c r="V478" i="11"/>
  <c r="U478" i="11" s="1"/>
  <c r="V68" i="11"/>
  <c r="U68" i="11" s="1"/>
  <c r="V74" i="11"/>
  <c r="U74" i="11" s="1"/>
  <c r="V82" i="11"/>
  <c r="U82" i="11" s="1"/>
  <c r="V99" i="11"/>
  <c r="U99" i="11" s="1"/>
  <c r="V175" i="11"/>
  <c r="U175" i="11" s="1"/>
  <c r="V193" i="11"/>
  <c r="U193" i="11" s="1"/>
  <c r="V244" i="11"/>
  <c r="U244" i="11" s="1"/>
  <c r="V273" i="11"/>
  <c r="U273" i="11" s="1"/>
  <c r="V434" i="11"/>
  <c r="U434" i="11" s="1"/>
  <c r="V439" i="11"/>
  <c r="U439" i="11" s="1"/>
  <c r="V138" i="11"/>
  <c r="U138" i="11" s="1"/>
  <c r="V65" i="11"/>
  <c r="U65" i="11"/>
  <c r="V66" i="11"/>
  <c r="U66" i="11" s="1"/>
  <c r="V94" i="11"/>
  <c r="U94" i="11" s="1"/>
  <c r="V107" i="11"/>
  <c r="U107" i="11" s="1"/>
  <c r="V386" i="11"/>
  <c r="U386" i="11" s="1"/>
  <c r="V327" i="11"/>
  <c r="U327" i="11" s="1"/>
  <c r="V447" i="11"/>
  <c r="U447" i="11" s="1"/>
  <c r="V454" i="11"/>
  <c r="U454" i="11" s="1"/>
  <c r="V493" i="11"/>
  <c r="U493" i="11" s="1"/>
  <c r="V4" i="11"/>
  <c r="U4" i="11" s="1"/>
  <c r="V114" i="11"/>
  <c r="U114" i="11" s="1"/>
  <c r="V338" i="11"/>
  <c r="U338" i="11" s="1"/>
  <c r="V232" i="11"/>
  <c r="U232" i="11" s="1"/>
  <c r="V491" i="11"/>
  <c r="U491" i="11" s="1"/>
  <c r="V500" i="11"/>
  <c r="U500" i="11" s="1"/>
  <c r="V173" i="11"/>
  <c r="U173" i="11" s="1"/>
  <c r="V436" i="11"/>
  <c r="U436" i="11" s="1"/>
  <c r="V90" i="11"/>
  <c r="U90" i="11" s="1"/>
  <c r="V101" i="11"/>
  <c r="U101" i="11" s="1"/>
  <c r="V177" i="11"/>
  <c r="U177" i="11" s="1"/>
  <c r="V225" i="11"/>
  <c r="U225" i="11" s="1"/>
  <c r="V230" i="11"/>
  <c r="U230" i="11" s="1"/>
  <c r="V323" i="11"/>
  <c r="U323" i="11" s="1"/>
  <c r="V362" i="11"/>
  <c r="U362" i="11" s="1"/>
  <c r="V441" i="11"/>
  <c r="U441" i="11" s="1"/>
  <c r="V77" i="11"/>
  <c r="U77" i="11" s="1"/>
  <c r="V482" i="11"/>
  <c r="U482" i="11" s="1"/>
  <c r="V8" i="11"/>
  <c r="U8" i="11" s="1"/>
  <c r="V44" i="11"/>
  <c r="U44" i="11" s="1"/>
  <c r="V109" i="11"/>
  <c r="U109" i="11" s="1"/>
  <c r="V126" i="11"/>
  <c r="U126" i="11" s="1"/>
  <c r="V142" i="11"/>
  <c r="U142" i="11" s="1"/>
  <c r="V143" i="11"/>
  <c r="U143" i="11" s="1"/>
  <c r="V197" i="11"/>
  <c r="U197" i="11"/>
  <c r="V220" i="11"/>
  <c r="U220" i="11" s="1"/>
  <c r="V151" i="11"/>
  <c r="U151" i="11" s="1"/>
  <c r="V299" i="11"/>
  <c r="U299" i="11" s="1"/>
  <c r="V463" i="11"/>
  <c r="U463" i="11" s="1"/>
  <c r="V305" i="11"/>
  <c r="U305" i="11" s="1"/>
  <c r="V319" i="11"/>
  <c r="U319" i="11" s="1"/>
  <c r="V322" i="11"/>
  <c r="U322" i="11" s="1"/>
  <c r="V348" i="11"/>
  <c r="U348" i="11" s="1"/>
  <c r="V393" i="11"/>
  <c r="U393" i="11" s="1"/>
  <c r="V407" i="11"/>
  <c r="U407" i="11" s="1"/>
  <c r="V418" i="11"/>
  <c r="U418" i="11" s="1"/>
  <c r="V430" i="11"/>
  <c r="U430" i="11" s="1"/>
  <c r="V449" i="11"/>
  <c r="U449" i="11" s="1"/>
  <c r="V216" i="11"/>
  <c r="U216" i="11" s="1"/>
  <c r="V483" i="11"/>
  <c r="U483" i="11"/>
  <c r="V501" i="11"/>
  <c r="U501" i="11" s="1"/>
  <c r="V37" i="11"/>
  <c r="U37" i="11" s="1"/>
  <c r="V67" i="11"/>
  <c r="U67" i="11" s="1"/>
  <c r="V78" i="11"/>
  <c r="U78" i="11" s="1"/>
  <c r="V119" i="11"/>
  <c r="U119" i="11" s="1"/>
  <c r="V123" i="11"/>
  <c r="U123" i="11" s="1"/>
  <c r="V141" i="11"/>
  <c r="U141" i="11" s="1"/>
  <c r="V154" i="11"/>
  <c r="U154" i="11" s="1"/>
  <c r="V160" i="11"/>
  <c r="U160" i="11" s="1"/>
  <c r="V161" i="11"/>
  <c r="U161" i="11" s="1"/>
  <c r="V206" i="11"/>
  <c r="U206" i="11" s="1"/>
  <c r="V245" i="11"/>
  <c r="U245" i="11" s="1"/>
  <c r="V279" i="11"/>
  <c r="U279" i="11" s="1"/>
  <c r="V494" i="11"/>
  <c r="U494" i="11" s="1"/>
  <c r="V373" i="11"/>
  <c r="U373" i="11" s="1"/>
  <c r="V377" i="11"/>
  <c r="U377" i="11" s="1"/>
  <c r="V33" i="11"/>
  <c r="U33" i="11" s="1"/>
  <c r="V459" i="11"/>
  <c r="U459" i="11"/>
  <c r="V466" i="11"/>
  <c r="U466" i="11" s="1"/>
  <c r="V481" i="11"/>
  <c r="U481" i="11" s="1"/>
  <c r="V417" i="11"/>
  <c r="U417" i="11" s="1"/>
  <c r="V164" i="11"/>
  <c r="U164" i="11" s="1"/>
  <c r="V176" i="11"/>
  <c r="U176" i="11" s="1"/>
  <c r="V207" i="11"/>
  <c r="U207" i="11" s="1"/>
  <c r="V343" i="11"/>
  <c r="U343" i="11"/>
  <c r="V5" i="11"/>
  <c r="U5" i="11" s="1"/>
  <c r="V48" i="11"/>
  <c r="U48" i="11" s="1"/>
  <c r="V98" i="11"/>
  <c r="U98" i="11" s="1"/>
  <c r="V262" i="11"/>
  <c r="U262" i="11" s="1"/>
  <c r="V7" i="11"/>
  <c r="U7" i="11" s="1"/>
  <c r="V118" i="11"/>
  <c r="U118" i="11" s="1"/>
  <c r="V203" i="11"/>
  <c r="U203" i="11"/>
  <c r="V236" i="11"/>
  <c r="U236" i="11" s="1"/>
  <c r="V242" i="11"/>
  <c r="U242" i="11" s="1"/>
  <c r="V229" i="11"/>
  <c r="U229" i="11" s="1"/>
  <c r="V347" i="11"/>
  <c r="U347" i="11" s="1"/>
  <c r="V35" i="11"/>
  <c r="U35" i="11" s="1"/>
  <c r="V375" i="11"/>
  <c r="U375" i="11" s="1"/>
  <c r="V392" i="11"/>
  <c r="U392" i="11" s="1"/>
  <c r="V435" i="11"/>
  <c r="U435" i="11" s="1"/>
  <c r="V438" i="11"/>
  <c r="U438" i="11" s="1"/>
  <c r="V446" i="11"/>
  <c r="U446" i="11" s="1"/>
  <c r="V488" i="11"/>
  <c r="U488" i="11" s="1"/>
  <c r="V12" i="11"/>
  <c r="U12" i="11" s="1"/>
  <c r="V26" i="11"/>
  <c r="U26" i="11" s="1"/>
  <c r="V345" i="11"/>
  <c r="U345" i="11" s="1"/>
  <c r="V59" i="11"/>
  <c r="U59" i="11" s="1"/>
  <c r="V72" i="11"/>
  <c r="U72" i="11" s="1"/>
  <c r="V92" i="11"/>
  <c r="U92" i="11" s="1"/>
  <c r="V103" i="11"/>
  <c r="U103" i="11" s="1"/>
  <c r="V134" i="11"/>
  <c r="U134" i="11" s="1"/>
  <c r="V148" i="11"/>
  <c r="U148" i="11" s="1"/>
  <c r="V162" i="11"/>
  <c r="U162" i="11" s="1"/>
  <c r="V178" i="11"/>
  <c r="U178" i="11" s="1"/>
  <c r="V249" i="11"/>
  <c r="U249" i="11" s="1"/>
  <c r="V266" i="11"/>
  <c r="U266" i="11"/>
  <c r="V287" i="11"/>
  <c r="U287" i="11"/>
  <c r="V455" i="11"/>
  <c r="U455" i="11" s="1"/>
  <c r="V295" i="11"/>
  <c r="U295" i="11" s="1"/>
  <c r="V301" i="11"/>
  <c r="U301" i="11" s="1"/>
  <c r="V304" i="11"/>
  <c r="U304" i="11" s="1"/>
  <c r="V311" i="11"/>
  <c r="U311" i="11" s="1"/>
  <c r="V374" i="11"/>
  <c r="U374" i="11" s="1"/>
  <c r="V388" i="11"/>
  <c r="U388" i="11"/>
  <c r="V395" i="11"/>
  <c r="U395" i="11" s="1"/>
  <c r="V399" i="11"/>
  <c r="U399" i="11" s="1"/>
  <c r="V412" i="11"/>
  <c r="U412" i="11" s="1"/>
  <c r="V458" i="11"/>
  <c r="U458" i="11" s="1"/>
  <c r="V432" i="11"/>
  <c r="U432" i="11" s="1"/>
  <c r="V52" i="11"/>
  <c r="U52" i="11" s="1"/>
  <c r="V55" i="11"/>
  <c r="U55" i="11" s="1"/>
  <c r="V474" i="11"/>
  <c r="U474" i="11" s="1"/>
  <c r="V486" i="11"/>
  <c r="U486" i="11" s="1"/>
  <c r="V490" i="11"/>
  <c r="U490" i="11" s="1"/>
  <c r="V443" i="11"/>
  <c r="U443" i="11" s="1"/>
  <c r="V3" i="11"/>
  <c r="V34" i="11"/>
  <c r="U34" i="11" s="1"/>
  <c r="V53" i="11"/>
  <c r="U53" i="11" s="1"/>
  <c r="V58" i="11"/>
  <c r="U58" i="11" s="1"/>
  <c r="V106" i="11"/>
  <c r="U106" i="11" s="1"/>
  <c r="V115" i="11"/>
  <c r="U115" i="11" s="1"/>
  <c r="V135" i="11"/>
  <c r="U135" i="11" s="1"/>
  <c r="V146" i="11"/>
  <c r="U146" i="11" s="1"/>
  <c r="V150" i="11"/>
  <c r="U150" i="11" s="1"/>
  <c r="V171" i="11"/>
  <c r="U171" i="11" s="1"/>
  <c r="V172" i="11"/>
  <c r="U172" i="11" s="1"/>
  <c r="V211" i="11"/>
  <c r="U211" i="11" s="1"/>
  <c r="V357" i="11"/>
  <c r="U357" i="11"/>
  <c r="V240" i="11"/>
  <c r="U240" i="11" s="1"/>
  <c r="V272" i="11"/>
  <c r="U272" i="11" s="1"/>
  <c r="V292" i="11"/>
  <c r="U292" i="11" s="1"/>
  <c r="V180" i="11"/>
  <c r="U180" i="11" s="1"/>
  <c r="V328" i="11"/>
  <c r="U328" i="11" s="1"/>
  <c r="V330" i="11"/>
  <c r="U330" i="11" s="1"/>
  <c r="V340" i="11"/>
  <c r="U340" i="11" s="1"/>
  <c r="V352" i="11"/>
  <c r="U352" i="11" s="1"/>
  <c r="V366" i="11"/>
  <c r="U366" i="11" s="1"/>
  <c r="V121" i="11"/>
  <c r="U121" i="11" s="1"/>
  <c r="V398" i="11"/>
  <c r="U398" i="11" s="1"/>
  <c r="V461" i="11"/>
  <c r="U461" i="11" s="1"/>
  <c r="V475" i="11"/>
  <c r="U475" i="11" s="1"/>
  <c r="V17" i="11"/>
  <c r="U17" i="11" s="1"/>
  <c r="V270" i="11"/>
  <c r="U270" i="11" s="1"/>
  <c r="V30" i="11"/>
  <c r="U30" i="11" s="1"/>
  <c r="V112" i="11"/>
  <c r="U112" i="11" s="1"/>
  <c r="V268" i="11"/>
  <c r="U268" i="11" s="1"/>
  <c r="V9" i="11"/>
  <c r="U9" i="11" s="1"/>
  <c r="V89" i="11"/>
  <c r="U89" i="11" s="1"/>
  <c r="V202" i="11"/>
  <c r="U202" i="11" s="1"/>
  <c r="V28" i="11"/>
  <c r="U28" i="11" s="1"/>
  <c r="V353" i="11"/>
  <c r="U353" i="11" s="1"/>
  <c r="V36" i="11"/>
  <c r="U36" i="11" s="1"/>
  <c r="V40" i="11"/>
  <c r="U40" i="11"/>
  <c r="V294" i="11"/>
  <c r="U294" i="11" s="1"/>
  <c r="V111" i="11"/>
  <c r="U111" i="11" s="1"/>
  <c r="V179" i="11"/>
  <c r="U179" i="11" s="1"/>
  <c r="V341" i="11"/>
  <c r="U341" i="11" s="1"/>
  <c r="V361" i="11"/>
  <c r="U361" i="11" s="1"/>
  <c r="V457" i="11"/>
  <c r="U457" i="11" s="1"/>
  <c r="V492" i="11"/>
  <c r="U492" i="11" s="1"/>
  <c r="V14" i="11"/>
  <c r="U14" i="11" s="1"/>
  <c r="V265" i="11"/>
  <c r="U265" i="11" s="1"/>
  <c r="V21" i="11"/>
  <c r="U21" i="11" s="1"/>
  <c r="V235" i="11"/>
  <c r="U235" i="11" s="1"/>
  <c r="V73" i="11"/>
  <c r="U73" i="11" s="1"/>
  <c r="V238" i="11"/>
  <c r="U238" i="11" s="1"/>
  <c r="V81" i="11"/>
  <c r="U81" i="11" s="1"/>
  <c r="V320" i="11"/>
  <c r="U320" i="11"/>
  <c r="V158" i="11"/>
  <c r="U158" i="11" s="1"/>
  <c r="V174" i="11"/>
  <c r="U174" i="11"/>
  <c r="V182" i="11"/>
  <c r="U182" i="11" s="1"/>
  <c r="V184" i="11"/>
  <c r="U184" i="11" s="1"/>
  <c r="V191" i="11"/>
  <c r="U191" i="11" s="1"/>
  <c r="V196" i="11"/>
  <c r="U196" i="11" s="1"/>
  <c r="V217" i="11"/>
  <c r="U217" i="11" s="1"/>
  <c r="V19" i="11"/>
  <c r="U19" i="11"/>
  <c r="V257" i="11"/>
  <c r="U257" i="11" s="1"/>
  <c r="V264" i="11"/>
  <c r="U264" i="11" s="1"/>
  <c r="V267" i="11"/>
  <c r="U267" i="11" s="1"/>
  <c r="V296" i="11"/>
  <c r="U296" i="11" s="1"/>
  <c r="V313" i="11"/>
  <c r="U313" i="11" s="1"/>
  <c r="V326" i="11"/>
  <c r="U326" i="11" s="1"/>
  <c r="V329" i="11"/>
  <c r="U329" i="11" s="1"/>
  <c r="V349" i="11"/>
  <c r="U349" i="11"/>
  <c r="V359" i="11"/>
  <c r="U359" i="11" s="1"/>
  <c r="V365" i="11"/>
  <c r="U365" i="11" s="1"/>
  <c r="V376" i="11"/>
  <c r="U376" i="11" s="1"/>
  <c r="V394" i="11"/>
  <c r="U394" i="11" s="1"/>
  <c r="V403" i="11"/>
  <c r="U403" i="11" s="1"/>
  <c r="V413" i="11"/>
  <c r="U413" i="11" s="1"/>
  <c r="V415" i="11"/>
  <c r="U415" i="11" s="1"/>
  <c r="V421" i="11"/>
  <c r="U421" i="11" s="1"/>
  <c r="V451" i="11"/>
  <c r="U451" i="11" s="1"/>
  <c r="V498" i="11"/>
  <c r="U498" i="11" s="1"/>
  <c r="V252" i="11"/>
  <c r="U252" i="11" s="1"/>
  <c r="V20" i="11"/>
  <c r="U20" i="11" s="1"/>
  <c r="V25" i="11"/>
  <c r="U25" i="11" s="1"/>
  <c r="V29" i="11"/>
  <c r="U29" i="11" s="1"/>
  <c r="V54" i="11"/>
  <c r="U54" i="11" s="1"/>
  <c r="V69" i="11"/>
  <c r="U69" i="11" s="1"/>
  <c r="V71" i="11"/>
  <c r="U71" i="11" s="1"/>
  <c r="V75" i="11"/>
  <c r="U75" i="11" s="1"/>
  <c r="V79" i="11"/>
  <c r="U79" i="11" s="1"/>
  <c r="V91" i="11"/>
  <c r="U91" i="11" s="1"/>
  <c r="V105" i="11"/>
  <c r="U105" i="11" s="1"/>
  <c r="V117" i="11"/>
  <c r="U117" i="11" s="1"/>
  <c r="V306" i="11"/>
  <c r="U306" i="11" s="1"/>
  <c r="V419" i="11"/>
  <c r="U419" i="11"/>
  <c r="V152" i="11"/>
  <c r="U152" i="11" s="1"/>
  <c r="V167" i="11"/>
  <c r="U167" i="11" s="1"/>
  <c r="V169" i="11"/>
  <c r="U169" i="11" s="1"/>
  <c r="V170" i="11"/>
  <c r="U170" i="11" s="1"/>
  <c r="V188" i="11"/>
  <c r="U188" i="11" s="1"/>
  <c r="V189" i="11"/>
  <c r="U189" i="11" s="1"/>
  <c r="V213" i="11"/>
  <c r="U213" i="11" s="1"/>
  <c r="V219" i="11"/>
  <c r="U219" i="11" s="1"/>
  <c r="V221" i="11"/>
  <c r="U221" i="11" s="1"/>
  <c r="V224" i="11"/>
  <c r="U224" i="11"/>
  <c r="V226" i="11"/>
  <c r="U226" i="11" s="1"/>
  <c r="V300" i="11"/>
  <c r="U300" i="11" s="1"/>
  <c r="V261" i="11"/>
  <c r="U261" i="11" s="1"/>
  <c r="V289" i="11"/>
  <c r="U289" i="11" s="1"/>
  <c r="V290" i="11"/>
  <c r="U290" i="11" s="1"/>
  <c r="V309" i="11"/>
  <c r="U309" i="11" s="1"/>
  <c r="V321" i="11"/>
  <c r="U321" i="11"/>
  <c r="V324" i="11"/>
  <c r="U324" i="11" s="1"/>
  <c r="V354" i="11"/>
  <c r="U354" i="11" s="1"/>
  <c r="V360" i="11"/>
  <c r="U360" i="11" s="1"/>
  <c r="V368" i="11"/>
  <c r="U368" i="11" s="1"/>
  <c r="V369" i="11"/>
  <c r="U369" i="11" s="1"/>
  <c r="V370" i="11"/>
  <c r="U370" i="11" s="1"/>
  <c r="V380" i="11"/>
  <c r="U380" i="11"/>
  <c r="V409" i="11"/>
  <c r="U409" i="11" s="1"/>
  <c r="V411" i="11"/>
  <c r="U411" i="11"/>
  <c r="V431" i="11"/>
  <c r="U431" i="11" s="1"/>
  <c r="V445" i="11"/>
  <c r="U445" i="11" s="1"/>
  <c r="V452" i="11"/>
  <c r="U452" i="11" s="1"/>
  <c r="V13" i="11"/>
  <c r="U13" i="11" s="1"/>
  <c r="V222" i="11"/>
  <c r="U222" i="11" s="1"/>
  <c r="V198" i="11"/>
  <c r="U198" i="11" s="1"/>
  <c r="V254" i="11"/>
  <c r="U254" i="11" s="1"/>
  <c r="V367" i="11"/>
  <c r="U367" i="11" s="1"/>
  <c r="V382" i="11"/>
  <c r="U382" i="11" s="1"/>
  <c r="V50" i="11"/>
  <c r="U50" i="11" s="1"/>
  <c r="V139" i="11"/>
  <c r="U139" i="11" s="1"/>
  <c r="V260" i="11"/>
  <c r="U260" i="11" s="1"/>
  <c r="V387" i="11"/>
  <c r="U387" i="11" s="1"/>
  <c r="V11" i="11"/>
  <c r="U11" i="11" s="1"/>
  <c r="V27" i="11"/>
  <c r="U27" i="11"/>
  <c r="V47" i="11"/>
  <c r="U47" i="11" s="1"/>
  <c r="V83" i="11"/>
  <c r="U83" i="11" s="1"/>
  <c r="V127" i="11"/>
  <c r="U127" i="11" s="1"/>
  <c r="V133" i="11"/>
  <c r="U133" i="11" s="1"/>
  <c r="V159" i="11"/>
  <c r="U159" i="11" s="1"/>
  <c r="V185" i="11"/>
  <c r="U185" i="11" s="1"/>
  <c r="V195" i="11"/>
  <c r="U195" i="11" s="1"/>
  <c r="V200" i="11"/>
  <c r="U200" i="11"/>
  <c r="V209" i="11"/>
  <c r="U209" i="11" s="1"/>
  <c r="V255" i="11"/>
  <c r="U255" i="11" s="1"/>
  <c r="V274" i="11"/>
  <c r="U274" i="11" s="1"/>
  <c r="V288" i="11"/>
  <c r="U288" i="11" s="1"/>
  <c r="V303" i="11"/>
  <c r="U303" i="11" s="1"/>
  <c r="V335" i="11"/>
  <c r="U335" i="11" s="1"/>
  <c r="V383" i="11"/>
  <c r="U383" i="11"/>
  <c r="V391" i="11"/>
  <c r="U391" i="11" s="1"/>
  <c r="V460" i="11"/>
  <c r="U460" i="11" s="1"/>
  <c r="V472" i="11"/>
  <c r="U472" i="11" s="1"/>
  <c r="V473" i="11"/>
  <c r="U473" i="11" s="1"/>
  <c r="V15" i="11"/>
  <c r="U15" i="11" s="1"/>
  <c r="V18" i="11"/>
  <c r="U18" i="11" s="1"/>
  <c r="V31" i="11"/>
  <c r="U31" i="11" s="1"/>
  <c r="V32" i="11"/>
  <c r="U32" i="11" s="1"/>
  <c r="V38" i="11"/>
  <c r="U38" i="11" s="1"/>
  <c r="V39" i="11"/>
  <c r="U39" i="11" s="1"/>
  <c r="V41" i="11"/>
  <c r="U41" i="11" s="1"/>
  <c r="V42" i="11"/>
  <c r="U42" i="11" s="1"/>
  <c r="V43" i="11"/>
  <c r="U43" i="11" s="1"/>
  <c r="V49" i="11"/>
  <c r="U49" i="11" s="1"/>
  <c r="V51" i="11"/>
  <c r="U51" i="11" s="1"/>
  <c r="V60" i="11"/>
  <c r="U60" i="11" s="1"/>
  <c r="V70" i="11"/>
  <c r="U70" i="11" s="1"/>
  <c r="V84" i="11"/>
  <c r="U84" i="11" s="1"/>
  <c r="V85" i="11"/>
  <c r="U85" i="11" s="1"/>
  <c r="V93" i="11"/>
  <c r="U93" i="11" s="1"/>
  <c r="V97" i="11"/>
  <c r="U97" i="11" s="1"/>
  <c r="V108" i="11"/>
  <c r="U108" i="11" s="1"/>
  <c r="V113" i="11"/>
  <c r="U113" i="11" s="1"/>
  <c r="V120" i="11"/>
  <c r="U120" i="11" s="1"/>
  <c r="V125" i="11"/>
  <c r="U125" i="11" s="1"/>
  <c r="V130" i="11"/>
  <c r="U130" i="11" s="1"/>
  <c r="V136" i="11"/>
  <c r="U136" i="11" s="1"/>
  <c r="V137" i="11"/>
  <c r="U137" i="11" s="1"/>
  <c r="V149" i="11"/>
  <c r="U149" i="11" s="1"/>
  <c r="V155" i="11"/>
  <c r="U155" i="11" s="1"/>
  <c r="V156" i="11"/>
  <c r="U156" i="11" s="1"/>
  <c r="V163" i="11"/>
  <c r="U163" i="11" s="1"/>
  <c r="V166" i="11"/>
  <c r="U166" i="11" s="1"/>
  <c r="V187" i="11"/>
  <c r="U187" i="11"/>
  <c r="V190" i="11"/>
  <c r="U190" i="11" s="1"/>
  <c r="V204" i="11"/>
  <c r="U204" i="11" s="1"/>
  <c r="V210" i="11"/>
  <c r="U210" i="11" s="1"/>
  <c r="V212" i="11"/>
  <c r="U212" i="11" s="1"/>
  <c r="V233" i="11"/>
  <c r="U233" i="11" s="1"/>
  <c r="V239" i="11"/>
  <c r="U239" i="11" s="1"/>
  <c r="V241" i="11"/>
  <c r="U241" i="11" s="1"/>
  <c r="V248" i="11"/>
  <c r="U248" i="11" s="1"/>
  <c r="V250" i="11"/>
  <c r="U250" i="11" s="1"/>
  <c r="V253" i="11"/>
  <c r="U253" i="11" s="1"/>
  <c r="V256" i="11"/>
  <c r="U256" i="11" s="1"/>
  <c r="V259" i="11"/>
  <c r="U259" i="11" s="1"/>
  <c r="V269" i="11"/>
  <c r="U269" i="11" s="1"/>
  <c r="V271" i="11"/>
  <c r="U271" i="11" s="1"/>
  <c r="V275" i="11"/>
  <c r="U275" i="11" s="1"/>
  <c r="V278" i="11"/>
  <c r="U278" i="11" s="1"/>
  <c r="V282" i="11"/>
  <c r="U282" i="11" s="1"/>
  <c r="V284" i="11"/>
  <c r="U284" i="11" s="1"/>
  <c r="V285" i="11"/>
  <c r="U285" i="11" s="1"/>
  <c r="V291" i="11"/>
  <c r="U291" i="11" s="1"/>
  <c r="V302" i="11"/>
  <c r="U302" i="11" s="1"/>
  <c r="V307" i="11"/>
  <c r="U307" i="11" s="1"/>
  <c r="V308" i="11"/>
  <c r="U308" i="11"/>
  <c r="V312" i="11"/>
  <c r="U312" i="11" s="1"/>
  <c r="V314" i="11"/>
  <c r="U314" i="11" s="1"/>
  <c r="V315" i="11"/>
  <c r="U315" i="11" s="1"/>
  <c r="V316" i="11"/>
  <c r="U316" i="11" s="1"/>
  <c r="V318" i="11"/>
  <c r="U318" i="11" s="1"/>
  <c r="V333" i="11"/>
  <c r="U333" i="11" s="1"/>
  <c r="V336" i="11"/>
  <c r="U336" i="11" s="1"/>
  <c r="V339" i="11"/>
  <c r="U339" i="11" s="1"/>
  <c r="V350" i="11"/>
  <c r="U350" i="11" s="1"/>
  <c r="V355" i="11"/>
  <c r="U355" i="11" s="1"/>
  <c r="V356" i="11"/>
  <c r="U356" i="11" s="1"/>
  <c r="V358" i="11"/>
  <c r="U358" i="11" s="1"/>
  <c r="V363" i="11"/>
  <c r="U363" i="11" s="1"/>
  <c r="V371" i="11"/>
  <c r="U371" i="11" s="1"/>
  <c r="V372" i="11"/>
  <c r="U372" i="11"/>
  <c r="V379" i="11"/>
  <c r="U379" i="11" s="1"/>
  <c r="V385" i="11"/>
  <c r="U385" i="11" s="1"/>
  <c r="V390" i="11"/>
  <c r="U390" i="11" s="1"/>
  <c r="V396" i="11"/>
  <c r="U396" i="11" s="1"/>
  <c r="V401" i="11"/>
  <c r="U401" i="11" s="1"/>
  <c r="V402" i="11"/>
  <c r="U402" i="11" s="1"/>
  <c r="V423" i="11"/>
  <c r="U423" i="11" s="1"/>
  <c r="V424" i="11"/>
  <c r="U424" i="11" s="1"/>
  <c r="V425" i="11"/>
  <c r="U425" i="11" s="1"/>
  <c r="V433" i="11"/>
  <c r="U433" i="11" s="1"/>
  <c r="V437" i="11"/>
  <c r="U437" i="11" s="1"/>
  <c r="V444" i="11"/>
  <c r="U444" i="11" s="1"/>
  <c r="V450" i="11"/>
  <c r="U450" i="11" s="1"/>
  <c r="V453" i="11"/>
  <c r="U453" i="11" s="1"/>
  <c r="V462" i="11"/>
  <c r="U462" i="11" s="1"/>
  <c r="V464" i="11"/>
  <c r="U464" i="11" s="1"/>
  <c r="V471" i="11"/>
  <c r="U471" i="11"/>
  <c r="V477" i="11"/>
  <c r="U477" i="11" s="1"/>
  <c r="V479" i="11"/>
  <c r="U479" i="11" s="1"/>
  <c r="V496" i="11"/>
  <c r="U496" i="11" s="1"/>
  <c r="V6" i="11"/>
  <c r="U6" i="11" s="1"/>
  <c r="V10" i="11"/>
  <c r="U10" i="11" s="1"/>
  <c r="V45" i="11"/>
  <c r="V56" i="11"/>
  <c r="U56" i="11" s="1"/>
  <c r="V57" i="11"/>
  <c r="U57" i="11" s="1"/>
  <c r="V62" i="11"/>
  <c r="U62" i="11" s="1"/>
  <c r="V64" i="11"/>
  <c r="U64" i="11" s="1"/>
  <c r="V76" i="11"/>
  <c r="U76" i="11" s="1"/>
  <c r="V80" i="11"/>
  <c r="U80" i="11" s="1"/>
  <c r="V87" i="11"/>
  <c r="U87" i="11" s="1"/>
  <c r="V100" i="11"/>
  <c r="U100" i="11" s="1"/>
  <c r="V102" i="11"/>
  <c r="U102" i="11" s="1"/>
  <c r="V104" i="11"/>
  <c r="U104" i="11" s="1"/>
  <c r="V110" i="11"/>
  <c r="U110" i="11" s="1"/>
  <c r="V124" i="11"/>
  <c r="U124" i="11" s="1"/>
  <c r="V131" i="11"/>
  <c r="U131" i="11" s="1"/>
  <c r="V132" i="11"/>
  <c r="U132" i="11" s="1"/>
  <c r="V140" i="11"/>
  <c r="U140" i="11" s="1"/>
  <c r="V147" i="11"/>
  <c r="U147" i="11" s="1"/>
  <c r="V186" i="11"/>
  <c r="U186" i="11"/>
  <c r="V205" i="11"/>
  <c r="U205" i="11" s="1"/>
  <c r="V215" i="11"/>
  <c r="U215" i="11" s="1"/>
  <c r="V218" i="11"/>
  <c r="U218" i="11" s="1"/>
  <c r="V227" i="11"/>
  <c r="U227" i="11"/>
  <c r="V237" i="11"/>
  <c r="U237" i="11" s="1"/>
  <c r="V277" i="11"/>
  <c r="U277" i="11" s="1"/>
  <c r="V280" i="11"/>
  <c r="U280" i="11" s="1"/>
  <c r="V286" i="11"/>
  <c r="U286" i="11"/>
  <c r="V293" i="11"/>
  <c r="U293" i="11" s="1"/>
  <c r="V297" i="11"/>
  <c r="U297" i="11"/>
  <c r="V298" i="11"/>
  <c r="U298" i="11" s="1"/>
  <c r="V332" i="11"/>
  <c r="U332" i="11" s="1"/>
  <c r="V334" i="11"/>
  <c r="U334" i="11" s="1"/>
  <c r="V337" i="11"/>
  <c r="U337" i="11" s="1"/>
  <c r="V342" i="11"/>
  <c r="U342" i="11" s="1"/>
  <c r="V346" i="11"/>
  <c r="U346" i="11" s="1"/>
  <c r="V381" i="11"/>
  <c r="U381" i="11"/>
  <c r="V389" i="11"/>
  <c r="U389" i="11" s="1"/>
  <c r="V397" i="11"/>
  <c r="U397" i="11" s="1"/>
  <c r="V400" i="11"/>
  <c r="U400" i="11"/>
  <c r="V404" i="11"/>
  <c r="U404" i="11" s="1"/>
  <c r="V410" i="11"/>
  <c r="U410" i="11" s="1"/>
  <c r="V416" i="11"/>
  <c r="U416" i="11" s="1"/>
  <c r="V420" i="11"/>
  <c r="U420" i="11" s="1"/>
  <c r="V427" i="11"/>
  <c r="U427" i="11"/>
  <c r="V442" i="11"/>
  <c r="U442" i="11" s="1"/>
  <c r="V448" i="11"/>
  <c r="U448" i="11" s="1"/>
  <c r="V465" i="11"/>
  <c r="U465" i="11" s="1"/>
  <c r="V467" i="11"/>
  <c r="U467" i="11" s="1"/>
  <c r="V470" i="11"/>
  <c r="U470" i="11" s="1"/>
  <c r="V476" i="11"/>
  <c r="U476" i="11" s="1"/>
  <c r="V489" i="11"/>
  <c r="U489" i="11"/>
  <c r="V495" i="11"/>
  <c r="U495" i="11"/>
  <c r="V497" i="11"/>
  <c r="U497" i="11" s="1"/>
  <c r="V499" i="11"/>
  <c r="U499" i="11" s="1"/>
  <c r="V234" i="11"/>
  <c r="U234" i="11" s="1"/>
  <c r="V378" i="11"/>
  <c r="U378" i="11" s="1"/>
  <c r="V116" i="11"/>
  <c r="U116" i="11" s="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90" i="11"/>
  <c r="Z291" i="11"/>
  <c r="Z292" i="11"/>
  <c r="Z293" i="11"/>
  <c r="Z294" i="11"/>
  <c r="Z295" i="11"/>
  <c r="Z296" i="11"/>
  <c r="Z297" i="11"/>
  <c r="Z298" i="11"/>
  <c r="Z299" i="11"/>
  <c r="Z300" i="11"/>
  <c r="Z301" i="11"/>
  <c r="Z302" i="11"/>
  <c r="Z303" i="11"/>
  <c r="Z304" i="11"/>
  <c r="Z305" i="11"/>
  <c r="Z306" i="11"/>
  <c r="Z307" i="11"/>
  <c r="Z308" i="11"/>
  <c r="Z309" i="11"/>
  <c r="Z310" i="11"/>
  <c r="Z311" i="11"/>
  <c r="Z312" i="11"/>
  <c r="Z313" i="11"/>
  <c r="Z314" i="11"/>
  <c r="Z315" i="11"/>
  <c r="Z316" i="11"/>
  <c r="Z317" i="11"/>
  <c r="Z318" i="11"/>
  <c r="Z319" i="11"/>
  <c r="Z320" i="11"/>
  <c r="Z321" i="11"/>
  <c r="Z322" i="11"/>
  <c r="Z323" i="11"/>
  <c r="Z324" i="11"/>
  <c r="Z325" i="11"/>
  <c r="Z326" i="11"/>
  <c r="Z327" i="11"/>
  <c r="Z328" i="11"/>
  <c r="Z329" i="11"/>
  <c r="Z330" i="11"/>
  <c r="Z331" i="11"/>
  <c r="Z332" i="11"/>
  <c r="Z333" i="11"/>
  <c r="Z334" i="11"/>
  <c r="Z335" i="11"/>
  <c r="Z336" i="11"/>
  <c r="Z337" i="11"/>
  <c r="Z338" i="11"/>
  <c r="Z339" i="11"/>
  <c r="Z340" i="11"/>
  <c r="Z341" i="11"/>
  <c r="Z342" i="11"/>
  <c r="Z343" i="11"/>
  <c r="Z344" i="11"/>
  <c r="Z345" i="11"/>
  <c r="Z346" i="11"/>
  <c r="Z347" i="11"/>
  <c r="Z348" i="11"/>
  <c r="Z349" i="11"/>
  <c r="Z350" i="11"/>
  <c r="Z351" i="11"/>
  <c r="Z352" i="11"/>
  <c r="Z353" i="11"/>
  <c r="Z354" i="11"/>
  <c r="Z355" i="11"/>
  <c r="Z356" i="11"/>
  <c r="Z357" i="11"/>
  <c r="Z358" i="11"/>
  <c r="Z359" i="11"/>
  <c r="Z360" i="11"/>
  <c r="Z361" i="11"/>
  <c r="Z362" i="11"/>
  <c r="Z363" i="11"/>
  <c r="Z364" i="11"/>
  <c r="Z365" i="11"/>
  <c r="Z366" i="11"/>
  <c r="Z367" i="11"/>
  <c r="Z368" i="11"/>
  <c r="Z369" i="11"/>
  <c r="Z370" i="11"/>
  <c r="Z371" i="11"/>
  <c r="Z372" i="11"/>
  <c r="Z373" i="11"/>
  <c r="Z374" i="11"/>
  <c r="Z375" i="11"/>
  <c r="Z376" i="11"/>
  <c r="Z377" i="11"/>
  <c r="Z378" i="11"/>
  <c r="Z379" i="11"/>
  <c r="Z380" i="11"/>
  <c r="Z381" i="11"/>
  <c r="Z382" i="11"/>
  <c r="Z383" i="11"/>
  <c r="Z384" i="11"/>
  <c r="Z385" i="11"/>
  <c r="Z386" i="11"/>
  <c r="Z387" i="11"/>
  <c r="Z388" i="11"/>
  <c r="Z389" i="11"/>
  <c r="Z390" i="11"/>
  <c r="Z391" i="11"/>
  <c r="Z392" i="11"/>
  <c r="Z393" i="11"/>
  <c r="Z394" i="11"/>
  <c r="Z395" i="11"/>
  <c r="Z396" i="11"/>
  <c r="Z397" i="11"/>
  <c r="Z398" i="11"/>
  <c r="Z399" i="11"/>
  <c r="Z400" i="11"/>
  <c r="Z401" i="11"/>
  <c r="Z402" i="11"/>
  <c r="Z403" i="11"/>
  <c r="Z404" i="11"/>
  <c r="Z405" i="11"/>
  <c r="Z406" i="11"/>
  <c r="Z407" i="11"/>
  <c r="Z408" i="11"/>
  <c r="Z409" i="11"/>
  <c r="Z410" i="11"/>
  <c r="Z411" i="11"/>
  <c r="Z412" i="11"/>
  <c r="Z413" i="11"/>
  <c r="Z414" i="11"/>
  <c r="Z415" i="11"/>
  <c r="Z416" i="11"/>
  <c r="Z417" i="11"/>
  <c r="Z418" i="11"/>
  <c r="Z419" i="11"/>
  <c r="Z420" i="11"/>
  <c r="Z421" i="11"/>
  <c r="Z422" i="11"/>
  <c r="Z423" i="11"/>
  <c r="Z424" i="11"/>
  <c r="Z425" i="11"/>
  <c r="Z426" i="11"/>
  <c r="Z427" i="11"/>
  <c r="Z428" i="11"/>
  <c r="Z429" i="11"/>
  <c r="Z430" i="11"/>
  <c r="Z431" i="11"/>
  <c r="Z432" i="11"/>
  <c r="Z433" i="11"/>
  <c r="Z434" i="11"/>
  <c r="Z435" i="11"/>
  <c r="Z436" i="11"/>
  <c r="Z437" i="11"/>
  <c r="Z438" i="11"/>
  <c r="Z439" i="11"/>
  <c r="Z440" i="11"/>
  <c r="Z441" i="11"/>
  <c r="Z442" i="11"/>
  <c r="Z443" i="11"/>
  <c r="Z444" i="11"/>
  <c r="Z445" i="11"/>
  <c r="Z446" i="11"/>
  <c r="Z447" i="11"/>
  <c r="Z448" i="11"/>
  <c r="Z449" i="11"/>
  <c r="Z450" i="11"/>
  <c r="Z451" i="11"/>
  <c r="Z452" i="11"/>
  <c r="Z453" i="11"/>
  <c r="Z454" i="11"/>
  <c r="Z455" i="11"/>
  <c r="Z456" i="11"/>
  <c r="Z457" i="11"/>
  <c r="Z458" i="11"/>
  <c r="Z459" i="11"/>
  <c r="Z460" i="11"/>
  <c r="Z461" i="11"/>
  <c r="Z462" i="11"/>
  <c r="Z463" i="11"/>
  <c r="Z464" i="11"/>
  <c r="Z465" i="11"/>
  <c r="Z466" i="11"/>
  <c r="Z467" i="11"/>
  <c r="Z468" i="11"/>
  <c r="Z469" i="11"/>
  <c r="Z470" i="11"/>
  <c r="Z471" i="11"/>
  <c r="Z472" i="11"/>
  <c r="Z473" i="11"/>
  <c r="Z474" i="11"/>
  <c r="Z475" i="11"/>
  <c r="Z476" i="11"/>
  <c r="Z477" i="11"/>
  <c r="Z478" i="11"/>
  <c r="Z479" i="11"/>
  <c r="Z480" i="11"/>
  <c r="Z481" i="11"/>
  <c r="Z482" i="11"/>
  <c r="Z483" i="11"/>
  <c r="Z484" i="11"/>
  <c r="Z485" i="11"/>
  <c r="Z486" i="11"/>
  <c r="Z487" i="11"/>
  <c r="Z488" i="11"/>
  <c r="Z489" i="11"/>
  <c r="Z490" i="11"/>
  <c r="Z491" i="11"/>
  <c r="Z492" i="11"/>
  <c r="Z493" i="11"/>
  <c r="Z494" i="11"/>
  <c r="Z495" i="11"/>
  <c r="Z496" i="11"/>
  <c r="Z497" i="11"/>
  <c r="Z498" i="11"/>
  <c r="Z499" i="11"/>
  <c r="Z500" i="11"/>
  <c r="Z501" i="11"/>
  <c r="Z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2" i="9" l="1"/>
  <c r="Q8" i="9"/>
  <c r="Q17" i="9"/>
  <c r="Q26" i="9"/>
  <c r="Q6" i="9"/>
  <c r="Q18" i="9"/>
  <c r="Q12" i="9"/>
  <c r="U3" i="11"/>
  <c r="Q29" i="9"/>
  <c r="Q9" i="9"/>
  <c r="Q5" i="9"/>
  <c r="Q14" i="9"/>
  <c r="Q16" i="9"/>
  <c r="Q7" i="9"/>
  <c r="Q25" i="9"/>
  <c r="Q21" i="9"/>
  <c r="Q30" i="9"/>
  <c r="Q4" i="9"/>
  <c r="Q3" i="9"/>
  <c r="Q31" i="9"/>
  <c r="Q32" i="9"/>
  <c r="Q28" i="9"/>
  <c r="Q15" i="9"/>
  <c r="U45" i="11"/>
  <c r="Q24" i="9"/>
  <c r="Q13" i="9"/>
  <c r="Q23" i="9"/>
  <c r="Q11" i="9"/>
  <c r="Q19" i="9"/>
  <c r="Q10" i="9"/>
  <c r="Q20" i="9"/>
  <c r="Q27" i="9"/>
</calcChain>
</file>

<file path=xl/sharedStrings.xml><?xml version="1.0" encoding="utf-8"?>
<sst xmlns="http://schemas.openxmlformats.org/spreadsheetml/2006/main" count="10658" uniqueCount="146">
  <si>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</si>
  <si>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</si>
  <si>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</si>
  <si>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</si>
  <si>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</si>
  <si>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</si>
  <si>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</si>
  <si>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</si>
  <si>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</si>
  <si>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</si>
  <si>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</si>
  <si>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</si>
  <si>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</si>
  <si>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</si>
  <si>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</si>
  <si>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</si>
  <si>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</si>
  <si>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</si>
  <si>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</si>
  <si>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</si>
  <si>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</si>
  <si>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</si>
  <si>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</si>
  <si>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</si>
  <si>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</si>
  <si>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</si>
  <si>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</si>
  <si>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</si>
  <si>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</si>
  <si>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</si>
  <si>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</si>
  <si>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</si>
  <si>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</si>
  <si>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</si>
  <si>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</si>
  <si>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</si>
  <si>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</si>
  <si>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</si>
  <si>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</si>
  <si>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</si>
  <si>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</si>
  <si>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</si>
  <si>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</si>
  <si>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</si>
  <si>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</si>
  <si>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</si>
  <si>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</si>
  <si>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</si>
  <si>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</si>
  <si>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</si>
  <si>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</si>
  <si>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</si>
  <si>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</si>
  <si>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</si>
  <si>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</si>
  <si>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</si>
  <si>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</si>
  <si>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</si>
  <si>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</si>
  <si>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</si>
  <si>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</si>
  <si>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</si>
  <si>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</si>
  <si>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</si>
  <si>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</si>
  <si>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</si>
  <si>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</si>
  <si>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</si>
  <si>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</si>
  <si>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</si>
  <si>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</si>
  <si>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</si>
  <si>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</si>
  <si>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</si>
  <si>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</si>
  <si>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</si>
  <si>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</si>
  <si>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</si>
  <si>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</si>
  <si>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</si>
  <si>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</si>
  <si>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</si>
  <si>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</si>
  <si>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</si>
  <si>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</si>
  <si>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</si>
  <si>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</si>
  <si>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</si>
  <si>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</si>
  <si>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</si>
  <si>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</si>
  <si>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</si>
  <si>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</si>
  <si>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</si>
  <si>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</si>
  <si>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</si>
  <si>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</si>
  <si>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</si>
  <si>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</si>
  <si>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</si>
  <si>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</si>
  <si>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</si>
  <si>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</si>
  <si>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</si>
  <si>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</si>
  <si>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</si>
  <si>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</si>
  <si>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</si>
  <si>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</si>
  <si>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</si>
  <si>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</si>
  <si>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</si>
  <si>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</si>
  <si>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</si>
  <si>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</si>
  <si>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</si>
  <si>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</si>
  <si>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</si>
  <si>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</si>
  <si>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</si>
  <si>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</si>
  <si>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</si>
  <si>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</si>
  <si>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</si>
  <si>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</si>
  <si>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</si>
  <si>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</si>
  <si>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</si>
  <si>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</si>
  <si>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</si>
  <si>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</si>
  <si>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</si>
  <si>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</si>
  <si>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</si>
  <si>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</si>
  <si>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</si>
  <si>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</si>
  <si>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</si>
  <si>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</si>
  <si>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</si>
  <si>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Count of mens</t>
  </si>
  <si>
    <t>Ciunt of womens</t>
  </si>
  <si>
    <t>No of leavers</t>
  </si>
  <si>
    <t>No of employees promoted</t>
  </si>
  <si>
    <t>Count of employes</t>
  </si>
  <si>
    <t>% of 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</si>
</sst>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  <font>
      <b/>
      <sz val="12"/>
      <name val="Arial Unicode MS"/>
    </font>
    <font>
      <b/>
      <sz val="14"/>
      <name val="Arial Unicode MS"/>
    </font>
    <font>
      <b/>
      <sz val="10"/>
      <color theme="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501"/>
  <sheetViews>
    <sheetView tabSelected="1" topLeftCell="F1" workbookViewId="0">
      <selection activeCell="K8" sqref="K8"/>
    </sheetView>
  </sheetViews>
  <sheetFormatPr defaultColWidth="13.5546875" defaultRowHeight="13.2"/>
  <cols>
    <col min="3" max="3" width="20.33203125" customWidth="1"/>
    <col min="4" max="4" width="19.33203125" customWidth="1"/>
    <col min="5" max="5" width="19.6640625" customWidth="1"/>
    <col min="8" max="9" width="22.6640625" customWidth="1"/>
    <col min="12" max="13" width="15.21875" customWidth="1"/>
    <col min="14" max="14" width="22.77734375" customWidth="1"/>
  </cols>
  <sheetData>
    <row r="1" spans="1:36" s="5" customFormat="1">
      <c r="A1" s="5" t="s">
        <v>9</v>
      </c>
      <c r="B1" s="5" t="s">
        <v>49</v>
      </c>
      <c r="C1" s="5" t="s">
        <v>140</v>
      </c>
      <c r="D1" s="5" t="s">
        <v>141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143</v>
      </c>
      <c r="J1" s="5" t="s">
        <v>54</v>
      </c>
      <c r="K1" s="5" t="s">
        <v>55</v>
      </c>
      <c r="L1" s="5" t="s">
        <v>56</v>
      </c>
      <c r="M1" s="5" t="s">
        <v>142</v>
      </c>
      <c r="N1" s="5" t="s">
        <v>57</v>
      </c>
      <c r="O1" s="5" t="s">
        <v>136</v>
      </c>
      <c r="P1" s="5" t="s">
        <v>58</v>
      </c>
      <c r="Q1" s="5" t="s">
        <v>67</v>
      </c>
      <c r="R1" s="5" t="s">
        <v>137</v>
      </c>
      <c r="S1" s="5" t="s">
        <v>59</v>
      </c>
      <c r="T1" s="5" t="s">
        <v>60</v>
      </c>
      <c r="U1" s="5" t="s">
        <v>138</v>
      </c>
      <c r="V1" s="5" t="s">
        <v>139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68</v>
      </c>
      <c r="AD1" s="5" t="s">
        <v>69</v>
      </c>
      <c r="AE1" s="5" t="s">
        <v>70</v>
      </c>
      <c r="AF1" s="5" t="s">
        <v>71</v>
      </c>
      <c r="AG1" s="5" t="s">
        <v>72</v>
      </c>
      <c r="AH1" s="5" t="s">
        <v>91</v>
      </c>
      <c r="AI1" s="5" t="s">
        <v>90</v>
      </c>
      <c r="AJ1" s="5" t="s">
        <v>134</v>
      </c>
    </row>
    <row r="2" spans="1:36" ht="15.6" customHeight="1">
      <c r="A2">
        <v>1</v>
      </c>
      <c r="B2" t="s">
        <v>8</v>
      </c>
      <c r="C2" s="6">
        <f>COUNTIF(B:B, "Male")</f>
        <v>295</v>
      </c>
      <c r="D2" s="7">
        <f>COUNTIF(B:B, "female")</f>
        <v>205</v>
      </c>
      <c r="E2" s="4" t="s">
        <v>92</v>
      </c>
      <c r="F2" t="s">
        <v>87</v>
      </c>
      <c r="G2">
        <v>2</v>
      </c>
      <c r="H2" t="s">
        <v>88</v>
      </c>
      <c r="I2" s="8">
        <f>COUNTIF(H:H, "Yes" )</f>
        <v>51</v>
      </c>
      <c r="J2" t="s">
        <v>88</v>
      </c>
      <c r="K2" s="2">
        <v>0.5</v>
      </c>
      <c r="L2" t="s">
        <v>86</v>
      </c>
      <c r="M2" s="8">
        <f>COUNTIF(L:L, "yes")</f>
        <v>47</v>
      </c>
      <c r="N2" t="s">
        <v>85</v>
      </c>
      <c r="O2" t="s">
        <v>14</v>
      </c>
      <c r="P2" t="s">
        <v>89</v>
      </c>
      <c r="R2" t="s">
        <v>14</v>
      </c>
      <c r="S2" s="1" t="s">
        <v>74</v>
      </c>
      <c r="T2" t="s">
        <v>74</v>
      </c>
      <c r="U2" t="str">
        <f>IF(V2="","",INDEX('Backing 4'!U:U,MATCH(V2,'Backing 4'!T:T,0)))</f>
        <v/>
      </c>
      <c r="V2" t="str">
        <f t="shared" ref="V2:V65" si="0">IF(Q2="","",IF(E2="1 - Executive","",E2&amp;" &amp; "&amp;R2))</f>
        <v/>
      </c>
      <c r="W2" t="str">
        <f>IF(X2="","",INDEX('Backing 4'!Z:Z,MATCH(X2,'Backing 4'!Y:Y,0)))</f>
        <v/>
      </c>
      <c r="X2" t="str">
        <f t="shared" ref="X2:X65" si="1">IF(Q2="","",IF(E2="1 - Executive","",E2))</f>
        <v/>
      </c>
      <c r="Y2">
        <v>3</v>
      </c>
      <c r="Z2" t="str">
        <f>IF(F2="Y","",IF(AA2="Y",INDEX('Backing 2'!B:B,MATCH(E2,'Backing 2'!C:C,0)),E2))</f>
        <v>6 - Junior Officer</v>
      </c>
      <c r="AA2" t="s">
        <v>87</v>
      </c>
      <c r="AB2">
        <v>3</v>
      </c>
      <c r="AC2" t="s">
        <v>76</v>
      </c>
      <c r="AD2">
        <v>37</v>
      </c>
      <c r="AE2" t="s">
        <v>27</v>
      </c>
      <c r="AF2" t="s">
        <v>80</v>
      </c>
      <c r="AG2" t="s">
        <v>80</v>
      </c>
      <c r="AH2" s="3">
        <v>42826</v>
      </c>
      <c r="AI2">
        <v>3</v>
      </c>
      <c r="AJ2">
        <f t="shared" ref="AJ2:AJ65" ca="1" si="2">RAND()</f>
        <v>0.8130552699541379</v>
      </c>
    </row>
    <row r="3" spans="1:36">
      <c r="A3">
        <v>2</v>
      </c>
      <c r="B3" t="s">
        <v>7</v>
      </c>
      <c r="E3" t="s">
        <v>93</v>
      </c>
      <c r="F3" t="s">
        <v>87</v>
      </c>
      <c r="G3">
        <v>3</v>
      </c>
      <c r="H3" t="s">
        <v>88</v>
      </c>
      <c r="I3" s="5" t="s">
        <v>144</v>
      </c>
      <c r="J3" t="s">
        <v>86</v>
      </c>
      <c r="K3" s="2">
        <v>0.5</v>
      </c>
      <c r="L3" t="s">
        <v>88</v>
      </c>
      <c r="N3" t="s">
        <v>85</v>
      </c>
      <c r="O3" t="s">
        <v>16</v>
      </c>
      <c r="Q3" t="s">
        <v>93</v>
      </c>
      <c r="R3" t="s">
        <v>16</v>
      </c>
      <c r="S3" s="1" t="s">
        <v>74</v>
      </c>
      <c r="T3" t="s">
        <v>74</v>
      </c>
      <c r="U3" t="str">
        <f>IF(V3="","",INDEX('Backing 4'!U:U,MATCH(V3,'Backing 4'!T:T,0)))</f>
        <v>Uneven - Men benefit</v>
      </c>
      <c r="V3" t="str">
        <f t="shared" si="0"/>
        <v>4 - Manager &amp; Sales &amp; Marketing</v>
      </c>
      <c r="W3" t="str">
        <f>IF(X3="","",INDEX('Backing 4'!Z:Z,MATCH(X3,'Backing 4'!Y:Y,0)))</f>
        <v>Even</v>
      </c>
      <c r="X3" t="str">
        <f t="shared" si="1"/>
        <v>4 - Manager</v>
      </c>
      <c r="Y3">
        <v>3</v>
      </c>
      <c r="Z3" t="str">
        <f>IF(F3="Y","",IF(AA3="Y",INDEX('Backing 2'!B:B,MATCH(E3,'Backing 2'!C:C,0)),E3))</f>
        <v>4 - Manager</v>
      </c>
      <c r="AA3" t="s">
        <v>87</v>
      </c>
      <c r="AC3" t="s">
        <v>76</v>
      </c>
      <c r="AD3">
        <v>37</v>
      </c>
      <c r="AE3" t="s">
        <v>36</v>
      </c>
      <c r="AF3" t="s">
        <v>80</v>
      </c>
      <c r="AG3" t="s">
        <v>80</v>
      </c>
      <c r="AH3" s="3">
        <v>42826</v>
      </c>
      <c r="AI3">
        <v>3</v>
      </c>
      <c r="AJ3">
        <f t="shared" ca="1" si="2"/>
        <v>0.2707090409001468</v>
      </c>
    </row>
    <row r="4" spans="1:36">
      <c r="A4">
        <v>3</v>
      </c>
      <c r="B4" t="s">
        <v>8</v>
      </c>
      <c r="E4" t="s">
        <v>95</v>
      </c>
      <c r="F4" t="s">
        <v>87</v>
      </c>
      <c r="G4">
        <v>2</v>
      </c>
      <c r="H4" t="s">
        <v>88</v>
      </c>
      <c r="I4" s="8">
        <f>COUNTA(H:H)</f>
        <v>501</v>
      </c>
      <c r="J4" t="s">
        <v>86</v>
      </c>
      <c r="K4" s="2">
        <v>0.5</v>
      </c>
      <c r="L4" t="s">
        <v>88</v>
      </c>
      <c r="N4" t="s">
        <v>85</v>
      </c>
      <c r="O4" t="s">
        <v>17</v>
      </c>
      <c r="Q4" t="s">
        <v>95</v>
      </c>
      <c r="R4" t="s">
        <v>17</v>
      </c>
      <c r="S4" s="1" t="s">
        <v>74</v>
      </c>
      <c r="T4" t="s">
        <v>74</v>
      </c>
      <c r="U4" t="str">
        <f>IF(V4="","",INDEX('Backing 4'!U:U,MATCH(V4,'Backing 4'!T:T,0)))</f>
        <v>Inconclusive</v>
      </c>
      <c r="V4" t="str">
        <f t="shared" si="0"/>
        <v>2 - Director &amp; Strategy</v>
      </c>
      <c r="W4" t="s">
        <v>126</v>
      </c>
      <c r="X4" t="str">
        <f t="shared" si="1"/>
        <v>2 - Director</v>
      </c>
      <c r="Y4">
        <v>3</v>
      </c>
      <c r="Z4" t="str">
        <f>IF(F4="Y","",IF(AA4="Y",INDEX('Backing 2'!B:B,MATCH(E4,'Backing 2'!C:C,0)),E4))</f>
        <v>2 - Director</v>
      </c>
      <c r="AA4" t="s">
        <v>87</v>
      </c>
      <c r="AB4">
        <v>3</v>
      </c>
      <c r="AC4" t="s">
        <v>76</v>
      </c>
      <c r="AD4">
        <v>35</v>
      </c>
      <c r="AE4" t="s">
        <v>25</v>
      </c>
      <c r="AF4" t="s">
        <v>25</v>
      </c>
      <c r="AG4" t="s">
        <v>25</v>
      </c>
      <c r="AH4" s="3">
        <v>42095</v>
      </c>
      <c r="AI4">
        <v>5</v>
      </c>
      <c r="AJ4">
        <f t="shared" ca="1" si="2"/>
        <v>0.19620347844523711</v>
      </c>
    </row>
    <row r="5" spans="1:36">
      <c r="A5">
        <v>4</v>
      </c>
      <c r="B5" t="s">
        <v>8</v>
      </c>
      <c r="E5" t="s">
        <v>93</v>
      </c>
      <c r="F5" t="s">
        <v>87</v>
      </c>
      <c r="G5">
        <v>3</v>
      </c>
      <c r="H5" t="s">
        <v>88</v>
      </c>
      <c r="I5" s="5" t="s">
        <v>145</v>
      </c>
      <c r="J5" t="s">
        <v>86</v>
      </c>
      <c r="K5" s="2">
        <v>0.5</v>
      </c>
      <c r="L5" t="s">
        <v>88</v>
      </c>
      <c r="N5" t="s">
        <v>85</v>
      </c>
      <c r="O5" t="s">
        <v>13</v>
      </c>
      <c r="Q5" t="s">
        <v>93</v>
      </c>
      <c r="R5" t="s">
        <v>13</v>
      </c>
      <c r="S5" s="1" t="s">
        <v>74</v>
      </c>
      <c r="T5" t="s">
        <v>74</v>
      </c>
      <c r="U5" t="str">
        <f>IF(V5="","",INDEX('Backing 4'!U:U,MATCH(V5,'Backing 4'!T:T,0)))</f>
        <v>Inconclusive</v>
      </c>
      <c r="V5" t="str">
        <f t="shared" si="0"/>
        <v>4 - Manager &amp; HR</v>
      </c>
      <c r="W5" t="str">
        <f>IF(X5="","",INDEX('Backing 4'!Z:Z,MATCH(X5,'Backing 4'!Y:Y,0)))</f>
        <v>Even</v>
      </c>
      <c r="X5" t="str">
        <f t="shared" si="1"/>
        <v>4 - Manager</v>
      </c>
      <c r="Y5">
        <v>3</v>
      </c>
      <c r="Z5" t="str">
        <f>IF(F5="Y","",IF(AA5="Y",INDEX('Backing 2'!B:B,MATCH(E5,'Backing 2'!C:C,0)),E5))</f>
        <v>4 - Manager</v>
      </c>
      <c r="AA5" t="s">
        <v>87</v>
      </c>
      <c r="AB5">
        <v>3</v>
      </c>
      <c r="AC5" t="s">
        <v>76</v>
      </c>
      <c r="AD5">
        <v>32</v>
      </c>
      <c r="AE5" t="s">
        <v>36</v>
      </c>
      <c r="AF5" t="s">
        <v>80</v>
      </c>
      <c r="AG5" t="s">
        <v>80</v>
      </c>
      <c r="AH5" s="3">
        <v>41000</v>
      </c>
      <c r="AI5">
        <v>8</v>
      </c>
      <c r="AJ5">
        <f t="shared" ca="1" si="2"/>
        <v>0.46112855392685059</v>
      </c>
    </row>
    <row r="6" spans="1:36">
      <c r="A6">
        <v>5</v>
      </c>
      <c r="B6" t="s">
        <v>7</v>
      </c>
      <c r="E6" t="s">
        <v>92</v>
      </c>
      <c r="F6" t="s">
        <v>87</v>
      </c>
      <c r="G6">
        <v>2</v>
      </c>
      <c r="H6" t="s">
        <v>88</v>
      </c>
      <c r="I6" s="9">
        <f>COUNTIF(H:H, "Yes") / COUNTA(H:H)</f>
        <v>0.10179640718562874</v>
      </c>
      <c r="J6" t="s">
        <v>86</v>
      </c>
      <c r="K6" s="2">
        <v>0.5</v>
      </c>
      <c r="L6" t="s">
        <v>88</v>
      </c>
      <c r="N6" t="s">
        <v>85</v>
      </c>
      <c r="O6" t="s">
        <v>16</v>
      </c>
      <c r="Q6" t="s">
        <v>92</v>
      </c>
      <c r="R6" t="s">
        <v>16</v>
      </c>
      <c r="S6" s="1" t="s">
        <v>74</v>
      </c>
      <c r="T6" t="s">
        <v>74</v>
      </c>
      <c r="U6" t="str">
        <f>IF(V6="","",INDEX('Backing 4'!U:U,MATCH(V6,'Backing 4'!T:T,0)))</f>
        <v>Even</v>
      </c>
      <c r="V6" t="str">
        <f t="shared" si="0"/>
        <v>6 - Junior Officer &amp; Sales &amp; Marketing</v>
      </c>
      <c r="W6" t="str">
        <f>IF(X6="","",INDEX('Backing 4'!Z:Z,MATCH(X6,'Backing 4'!Y:Y,0)))</f>
        <v>Even</v>
      </c>
      <c r="X6" t="str">
        <f t="shared" si="1"/>
        <v>6 - Junior Officer</v>
      </c>
      <c r="Y6">
        <v>1</v>
      </c>
      <c r="Z6" t="str">
        <f>IF(F6="Y","",IF(AA6="Y",INDEX('Backing 2'!B:B,MATCH(E6,'Backing 2'!C:C,0)),E6))</f>
        <v>6 - Junior Officer</v>
      </c>
      <c r="AA6" t="s">
        <v>87</v>
      </c>
      <c r="AC6" t="s">
        <v>75</v>
      </c>
      <c r="AD6">
        <v>28</v>
      </c>
      <c r="AE6" t="s">
        <v>25</v>
      </c>
      <c r="AF6" t="s">
        <v>25</v>
      </c>
      <c r="AG6" t="s">
        <v>25</v>
      </c>
      <c r="AH6" s="3">
        <v>43556</v>
      </c>
      <c r="AI6">
        <v>1</v>
      </c>
      <c r="AJ6">
        <f t="shared" ca="1" si="2"/>
        <v>0.73926136330877834</v>
      </c>
    </row>
    <row r="7" spans="1:36">
      <c r="A7">
        <v>6</v>
      </c>
      <c r="B7" t="s">
        <v>7</v>
      </c>
      <c r="E7" t="s">
        <v>93</v>
      </c>
      <c r="F7" t="s">
        <v>85</v>
      </c>
      <c r="H7" t="s">
        <v>88</v>
      </c>
      <c r="J7" t="s">
        <v>88</v>
      </c>
      <c r="K7" s="2">
        <v>0.5</v>
      </c>
      <c r="L7" t="s">
        <v>88</v>
      </c>
      <c r="N7" t="s">
        <v>87</v>
      </c>
      <c r="O7" t="s">
        <v>15</v>
      </c>
      <c r="Q7" t="s">
        <v>93</v>
      </c>
      <c r="R7" t="s">
        <v>15</v>
      </c>
      <c r="S7" s="1" t="s">
        <v>74</v>
      </c>
      <c r="T7" t="s">
        <v>74</v>
      </c>
      <c r="U7" t="str">
        <f>IF(V7="","",INDEX('Backing 4'!U:U,MATCH(V7,'Backing 4'!T:T,0)))</f>
        <v>Even</v>
      </c>
      <c r="V7" t="str">
        <f t="shared" si="0"/>
        <v>4 - Manager &amp; Internal Services</v>
      </c>
      <c r="W7" t="str">
        <f>IF(X7="","",INDEX('Backing 4'!Z:Z,MATCH(X7,'Backing 4'!Y:Y,0)))</f>
        <v>Even</v>
      </c>
      <c r="X7" t="str">
        <f t="shared" si="1"/>
        <v>4 - Manager</v>
      </c>
      <c r="Y7">
        <v>0</v>
      </c>
      <c r="Z7" t="str">
        <f>IF(F7="Y","",IF(AA7="Y",INDEX('Backing 2'!B:B,MATCH(E7,'Backing 2'!C:C,0)),E7))</f>
        <v/>
      </c>
      <c r="AA7" t="s">
        <v>87</v>
      </c>
      <c r="AC7" t="s">
        <v>77</v>
      </c>
      <c r="AD7">
        <v>42</v>
      </c>
      <c r="AE7" t="s">
        <v>32</v>
      </c>
      <c r="AF7" t="s">
        <v>80</v>
      </c>
      <c r="AG7" t="s">
        <v>80</v>
      </c>
      <c r="AH7" s="3">
        <v>43922</v>
      </c>
      <c r="AI7">
        <v>0</v>
      </c>
      <c r="AJ7">
        <f t="shared" ca="1" si="2"/>
        <v>0.75142098761395937</v>
      </c>
    </row>
    <row r="8" spans="1:36">
      <c r="A8">
        <v>7</v>
      </c>
      <c r="B8" t="s">
        <v>8</v>
      </c>
      <c r="E8" t="s">
        <v>94</v>
      </c>
      <c r="F8" t="s">
        <v>85</v>
      </c>
      <c r="H8" t="s">
        <v>88</v>
      </c>
      <c r="J8" t="s">
        <v>88</v>
      </c>
      <c r="K8" s="2">
        <v>0.5</v>
      </c>
      <c r="L8" t="s">
        <v>88</v>
      </c>
      <c r="N8" t="s">
        <v>87</v>
      </c>
      <c r="O8" t="s">
        <v>14</v>
      </c>
      <c r="Q8" t="s">
        <v>94</v>
      </c>
      <c r="R8" t="s">
        <v>14</v>
      </c>
      <c r="S8" s="1" t="s">
        <v>74</v>
      </c>
      <c r="T8" t="s">
        <v>74</v>
      </c>
      <c r="U8" t="str">
        <f>IF(V8="","",INDEX('Backing 4'!U:U,MATCH(V8,'Backing 4'!T:T,0)))</f>
        <v>Even</v>
      </c>
      <c r="V8" t="str">
        <f t="shared" si="0"/>
        <v>3 - Senior Manager &amp; Operations</v>
      </c>
      <c r="W8" t="str">
        <f>IF(X8="","",INDEX('Backing 4'!Z:Z,MATCH(X8,'Backing 4'!Y:Y,0)))</f>
        <v>Uneven - Men benefit</v>
      </c>
      <c r="X8" t="str">
        <f t="shared" si="1"/>
        <v>3 - Senior Manager</v>
      </c>
      <c r="Y8">
        <v>0</v>
      </c>
      <c r="Z8" t="str">
        <f>IF(F8="Y","",IF(AA8="Y",INDEX('Backing 2'!B:B,MATCH(E8,'Backing 2'!C:C,0)),E8))</f>
        <v/>
      </c>
      <c r="AA8" t="s">
        <v>87</v>
      </c>
      <c r="AC8" t="s">
        <v>76</v>
      </c>
      <c r="AD8">
        <v>35</v>
      </c>
      <c r="AE8" t="s">
        <v>32</v>
      </c>
      <c r="AF8" t="s">
        <v>80</v>
      </c>
      <c r="AG8" t="s">
        <v>80</v>
      </c>
      <c r="AH8" s="3">
        <v>43922</v>
      </c>
      <c r="AI8">
        <v>0</v>
      </c>
      <c r="AJ8">
        <f t="shared" ca="1" si="2"/>
        <v>7.3689264297221335E-2</v>
      </c>
    </row>
    <row r="9" spans="1:36">
      <c r="A9">
        <v>8</v>
      </c>
      <c r="B9" t="s">
        <v>7</v>
      </c>
      <c r="E9" t="s">
        <v>127</v>
      </c>
      <c r="F9" t="s">
        <v>87</v>
      </c>
      <c r="G9">
        <v>2</v>
      </c>
      <c r="H9" t="s">
        <v>88</v>
      </c>
      <c r="J9" t="s">
        <v>86</v>
      </c>
      <c r="K9" s="2">
        <v>0.5</v>
      </c>
      <c r="L9" t="s">
        <v>88</v>
      </c>
      <c r="N9" t="s">
        <v>85</v>
      </c>
      <c r="O9" t="s">
        <v>13</v>
      </c>
      <c r="Q9" t="s">
        <v>127</v>
      </c>
      <c r="R9" t="s">
        <v>13</v>
      </c>
      <c r="S9" s="1" t="s">
        <v>74</v>
      </c>
      <c r="T9" t="s">
        <v>74</v>
      </c>
      <c r="U9" t="str">
        <f>IF(V9="","",INDEX('Backing 4'!U:U,MATCH(V9,'Backing 4'!T:T,0)))</f>
        <v>Inconclusive</v>
      </c>
      <c r="V9" t="str">
        <f t="shared" si="0"/>
        <v>5 - Senior Officer &amp; HR</v>
      </c>
      <c r="W9" t="str">
        <f>IF(X9="","",INDEX('Backing 4'!Z:Z,MATCH(X9,'Backing 4'!Y:Y,0)))</f>
        <v>Even</v>
      </c>
      <c r="X9" t="str">
        <f t="shared" si="1"/>
        <v>5 - Senior Officer</v>
      </c>
      <c r="Y9">
        <v>3</v>
      </c>
      <c r="Z9" t="str">
        <f>IF(F9="Y","",IF(AA9="Y",INDEX('Backing 2'!B:B,MATCH(E9,'Backing 2'!C:C,0)),E9))</f>
        <v>5 - Senior Officer</v>
      </c>
      <c r="AA9" t="s">
        <v>87</v>
      </c>
      <c r="AB9">
        <v>3</v>
      </c>
      <c r="AC9" t="s">
        <v>76</v>
      </c>
      <c r="AD9">
        <v>34</v>
      </c>
      <c r="AE9" t="s">
        <v>25</v>
      </c>
      <c r="AF9" t="s">
        <v>25</v>
      </c>
      <c r="AG9" t="s">
        <v>25</v>
      </c>
      <c r="AH9" s="3">
        <v>41365</v>
      </c>
      <c r="AI9">
        <v>7</v>
      </c>
      <c r="AJ9">
        <f t="shared" ca="1" si="2"/>
        <v>0.15028442622886484</v>
      </c>
    </row>
    <row r="10" spans="1:36">
      <c r="A10">
        <v>9</v>
      </c>
      <c r="B10" t="s">
        <v>7</v>
      </c>
      <c r="E10" t="s">
        <v>92</v>
      </c>
      <c r="F10" t="s">
        <v>87</v>
      </c>
      <c r="G10">
        <v>3</v>
      </c>
      <c r="H10" t="s">
        <v>88</v>
      </c>
      <c r="J10" t="s">
        <v>86</v>
      </c>
      <c r="K10" s="2">
        <v>0.5</v>
      </c>
      <c r="L10" t="s">
        <v>88</v>
      </c>
      <c r="N10" t="s">
        <v>85</v>
      </c>
      <c r="O10" t="s">
        <v>16</v>
      </c>
      <c r="Q10" t="s">
        <v>92</v>
      </c>
      <c r="R10" t="s">
        <v>16</v>
      </c>
      <c r="S10" s="1" t="s">
        <v>74</v>
      </c>
      <c r="T10" t="s">
        <v>74</v>
      </c>
      <c r="U10" t="str">
        <f>IF(V10="","",INDEX('Backing 4'!U:U,MATCH(V10,'Backing 4'!T:T,0)))</f>
        <v>Even</v>
      </c>
      <c r="V10" t="str">
        <f t="shared" si="0"/>
        <v>6 - Junior Officer &amp; Sales &amp; Marketing</v>
      </c>
      <c r="W10" t="str">
        <f>IF(X10="","",INDEX('Backing 4'!Z:Z,MATCH(X10,'Backing 4'!Y:Y,0)))</f>
        <v>Even</v>
      </c>
      <c r="X10" t="str">
        <f t="shared" si="1"/>
        <v>6 - Junior Officer</v>
      </c>
      <c r="Y10">
        <v>1</v>
      </c>
      <c r="Z10" t="str">
        <f>IF(F10="Y","",IF(AA10="Y",INDEX('Backing 2'!B:B,MATCH(E10,'Backing 2'!C:C,0)),E10))</f>
        <v>6 - Junior Officer</v>
      </c>
      <c r="AA10" t="s">
        <v>87</v>
      </c>
      <c r="AC10" t="s">
        <v>75</v>
      </c>
      <c r="AD10">
        <v>26</v>
      </c>
      <c r="AE10" t="s">
        <v>44</v>
      </c>
      <c r="AF10" t="s">
        <v>81</v>
      </c>
      <c r="AG10" t="s">
        <v>84</v>
      </c>
      <c r="AH10" s="3">
        <v>43556</v>
      </c>
      <c r="AI10">
        <v>1</v>
      </c>
      <c r="AJ10">
        <f t="shared" ca="1" si="2"/>
        <v>7.3841995002278171E-2</v>
      </c>
    </row>
    <row r="11" spans="1:36">
      <c r="A11">
        <v>10</v>
      </c>
      <c r="B11" t="s">
        <v>8</v>
      </c>
      <c r="E11" t="s">
        <v>92</v>
      </c>
      <c r="F11" t="s">
        <v>87</v>
      </c>
      <c r="G11">
        <v>3</v>
      </c>
      <c r="H11" t="s">
        <v>88</v>
      </c>
      <c r="J11" t="s">
        <v>86</v>
      </c>
      <c r="K11" s="2">
        <v>0.5</v>
      </c>
      <c r="L11" t="s">
        <v>88</v>
      </c>
      <c r="N11" t="s">
        <v>85</v>
      </c>
      <c r="O11" t="s">
        <v>15</v>
      </c>
      <c r="Q11" t="s">
        <v>92</v>
      </c>
      <c r="R11" t="s">
        <v>15</v>
      </c>
      <c r="S11" s="1" t="s">
        <v>74</v>
      </c>
      <c r="T11" t="s">
        <v>74</v>
      </c>
      <c r="U11" t="str">
        <f>IF(V11="","",INDEX('Backing 4'!U:U,MATCH(V11,'Backing 4'!T:T,0)))</f>
        <v>Even</v>
      </c>
      <c r="V11" t="str">
        <f t="shared" si="0"/>
        <v>6 - Junior Officer &amp; Internal Services</v>
      </c>
      <c r="W11" t="str">
        <f>IF(X11="","",INDEX('Backing 4'!Z:Z,MATCH(X11,'Backing 4'!Y:Y,0)))</f>
        <v>Even</v>
      </c>
      <c r="X11" t="str">
        <f t="shared" si="1"/>
        <v>6 - Junior Officer</v>
      </c>
      <c r="Y11">
        <v>2</v>
      </c>
      <c r="Z11" t="str">
        <f>IF(F11="Y","",IF(AA11="Y",INDEX('Backing 2'!B:B,MATCH(E11,'Backing 2'!C:C,0)),E11))</f>
        <v>6 - Junior Officer</v>
      </c>
      <c r="AA11" t="s">
        <v>87</v>
      </c>
      <c r="AB11">
        <v>3</v>
      </c>
      <c r="AC11" t="s">
        <v>75</v>
      </c>
      <c r="AD11">
        <v>24</v>
      </c>
      <c r="AE11" t="s">
        <v>25</v>
      </c>
      <c r="AF11" t="s">
        <v>25</v>
      </c>
      <c r="AG11" t="s">
        <v>25</v>
      </c>
      <c r="AH11" s="3">
        <v>43191</v>
      </c>
      <c r="AI11">
        <v>2</v>
      </c>
      <c r="AJ11">
        <f t="shared" ca="1" si="2"/>
        <v>0.37071831553725454</v>
      </c>
    </row>
    <row r="12" spans="1:36">
      <c r="A12">
        <v>11</v>
      </c>
      <c r="B12" t="s">
        <v>8</v>
      </c>
      <c r="E12" t="s">
        <v>93</v>
      </c>
      <c r="F12" t="s">
        <v>87</v>
      </c>
      <c r="G12">
        <v>3</v>
      </c>
      <c r="H12" t="s">
        <v>88</v>
      </c>
      <c r="J12" t="s">
        <v>86</v>
      </c>
      <c r="K12" s="2">
        <v>0.5</v>
      </c>
      <c r="L12" t="s">
        <v>88</v>
      </c>
      <c r="N12" t="s">
        <v>85</v>
      </c>
      <c r="O12" t="s">
        <v>14</v>
      </c>
      <c r="Q12" t="s">
        <v>93</v>
      </c>
      <c r="R12" t="s">
        <v>14</v>
      </c>
      <c r="S12" s="1" t="s">
        <v>74</v>
      </c>
      <c r="T12" t="s">
        <v>74</v>
      </c>
      <c r="U12" t="str">
        <f>IF(V12="","",INDEX('Backing 4'!U:U,MATCH(V12,'Backing 4'!T:T,0)))</f>
        <v>Even</v>
      </c>
      <c r="V12" t="str">
        <f t="shared" si="0"/>
        <v>4 - Manager &amp; Operations</v>
      </c>
      <c r="W12" t="str">
        <f>IF(X12="","",INDEX('Backing 4'!Z:Z,MATCH(X12,'Backing 4'!Y:Y,0)))</f>
        <v>Even</v>
      </c>
      <c r="X12" t="str">
        <f t="shared" si="1"/>
        <v>4 - Manager</v>
      </c>
      <c r="Y12">
        <v>2</v>
      </c>
      <c r="Z12" t="str">
        <f>IF(F12="Y","",IF(AA12="Y",INDEX('Backing 2'!B:B,MATCH(E12,'Backing 2'!C:C,0)),E12))</f>
        <v>4 - Manager</v>
      </c>
      <c r="AA12" t="s">
        <v>87</v>
      </c>
      <c r="AB12">
        <v>2</v>
      </c>
      <c r="AC12" t="s">
        <v>76</v>
      </c>
      <c r="AD12">
        <v>34</v>
      </c>
      <c r="AE12" t="s">
        <v>25</v>
      </c>
      <c r="AF12" t="s">
        <v>25</v>
      </c>
      <c r="AG12" t="s">
        <v>25</v>
      </c>
      <c r="AH12" s="3">
        <v>40634</v>
      </c>
      <c r="AI12">
        <v>9</v>
      </c>
      <c r="AJ12">
        <f t="shared" ca="1" si="2"/>
        <v>0.84421499671702427</v>
      </c>
    </row>
    <row r="13" spans="1:36">
      <c r="A13">
        <v>12</v>
      </c>
      <c r="B13" t="s">
        <v>7</v>
      </c>
      <c r="E13" t="s">
        <v>92</v>
      </c>
      <c r="F13" t="s">
        <v>87</v>
      </c>
      <c r="G13">
        <v>2</v>
      </c>
      <c r="H13" t="s">
        <v>86</v>
      </c>
      <c r="J13" t="s">
        <v>86</v>
      </c>
      <c r="K13" s="2">
        <v>0.5</v>
      </c>
      <c r="L13" t="s">
        <v>88</v>
      </c>
      <c r="N13" t="s">
        <v>85</v>
      </c>
      <c r="O13" t="s">
        <v>17</v>
      </c>
      <c r="Q13" t="s">
        <v>127</v>
      </c>
      <c r="R13" t="s">
        <v>17</v>
      </c>
      <c r="S13" s="1" t="s">
        <v>74</v>
      </c>
      <c r="T13" t="s">
        <v>74</v>
      </c>
      <c r="U13" t="str">
        <f>IF(V13="","",INDEX('Backing 4'!U:U,MATCH(V13,'Backing 4'!T:T,0)))</f>
        <v>Inconclusive</v>
      </c>
      <c r="V13" t="str">
        <f t="shared" si="0"/>
        <v>6 - Junior Officer &amp; Strategy</v>
      </c>
      <c r="W13" t="str">
        <f>IF(X13="","",INDEX('Backing 4'!Z:Z,MATCH(X13,'Backing 4'!Y:Y,0)))</f>
        <v>Even</v>
      </c>
      <c r="X13" t="str">
        <f t="shared" si="1"/>
        <v>6 - Junior Officer</v>
      </c>
      <c r="Y13">
        <v>3</v>
      </c>
      <c r="Z13" t="str">
        <f>IF(F13="Y","",IF(AA13="Y",INDEX('Backing 2'!B:B,MATCH(E13,'Backing 2'!C:C,0)),E13))</f>
        <v>6 - Junior Officer</v>
      </c>
      <c r="AA13" t="s">
        <v>87</v>
      </c>
      <c r="AB13">
        <v>3</v>
      </c>
      <c r="AC13" t="s">
        <v>76</v>
      </c>
      <c r="AD13">
        <v>34</v>
      </c>
      <c r="AE13" t="s">
        <v>37</v>
      </c>
      <c r="AF13" t="s">
        <v>80</v>
      </c>
      <c r="AG13" t="s">
        <v>80</v>
      </c>
      <c r="AH13" s="3">
        <v>42826</v>
      </c>
      <c r="AI13">
        <v>3</v>
      </c>
      <c r="AJ13">
        <f t="shared" ca="1" si="2"/>
        <v>9.9655069524514639E-3</v>
      </c>
    </row>
    <row r="14" spans="1:36">
      <c r="A14">
        <v>13</v>
      </c>
      <c r="B14" t="s">
        <v>8</v>
      </c>
      <c r="E14" t="s">
        <v>127</v>
      </c>
      <c r="F14" t="s">
        <v>87</v>
      </c>
      <c r="G14">
        <v>2</v>
      </c>
      <c r="H14" t="s">
        <v>88</v>
      </c>
      <c r="J14" t="s">
        <v>86</v>
      </c>
      <c r="K14" s="2">
        <v>0.5</v>
      </c>
      <c r="L14" t="s">
        <v>88</v>
      </c>
      <c r="N14" t="s">
        <v>85</v>
      </c>
      <c r="O14" t="s">
        <v>14</v>
      </c>
      <c r="Q14" t="s">
        <v>127</v>
      </c>
      <c r="R14" t="s">
        <v>14</v>
      </c>
      <c r="S14" s="1" t="s">
        <v>74</v>
      </c>
      <c r="T14" t="s">
        <v>74</v>
      </c>
      <c r="U14" t="str">
        <f>IF(V14="","",INDEX('Backing 4'!U:U,MATCH(V14,'Backing 4'!T:T,0)))</f>
        <v>Even</v>
      </c>
      <c r="V14" t="str">
        <f t="shared" si="0"/>
        <v>5 - Senior Officer &amp; Operations</v>
      </c>
      <c r="W14" t="str">
        <f>IF(X14="","",INDEX('Backing 4'!Z:Z,MATCH(X14,'Backing 4'!Y:Y,0)))</f>
        <v>Even</v>
      </c>
      <c r="X14" t="str">
        <f t="shared" si="1"/>
        <v>5 - Senior Officer</v>
      </c>
      <c r="Y14">
        <v>3</v>
      </c>
      <c r="Z14" t="str">
        <f>IF(F14="Y","",IF(AA14="Y",INDEX('Backing 2'!B:B,MATCH(E14,'Backing 2'!C:C,0)),E14))</f>
        <v>5 - Senior Officer</v>
      </c>
      <c r="AA14" t="s">
        <v>87</v>
      </c>
      <c r="AB14">
        <v>3</v>
      </c>
      <c r="AC14" t="s">
        <v>75</v>
      </c>
      <c r="AD14">
        <v>29</v>
      </c>
      <c r="AE14" t="s">
        <v>36</v>
      </c>
      <c r="AF14" t="s">
        <v>80</v>
      </c>
      <c r="AG14" t="s">
        <v>80</v>
      </c>
      <c r="AH14" s="3">
        <v>42095</v>
      </c>
      <c r="AI14">
        <v>5</v>
      </c>
      <c r="AJ14">
        <f t="shared" ca="1" si="2"/>
        <v>8.59342136720741E-2</v>
      </c>
    </row>
    <row r="15" spans="1:36">
      <c r="A15">
        <v>14</v>
      </c>
      <c r="B15" t="s">
        <v>8</v>
      </c>
      <c r="E15" t="s">
        <v>92</v>
      </c>
      <c r="F15" t="s">
        <v>87</v>
      </c>
      <c r="G15">
        <v>2</v>
      </c>
      <c r="H15" t="s">
        <v>88</v>
      </c>
      <c r="J15" t="s">
        <v>86</v>
      </c>
      <c r="K15" s="2">
        <v>0.5</v>
      </c>
      <c r="L15" t="s">
        <v>88</v>
      </c>
      <c r="N15" t="s">
        <v>85</v>
      </c>
      <c r="O15" t="s">
        <v>14</v>
      </c>
      <c r="Q15" t="s">
        <v>92</v>
      </c>
      <c r="R15" t="s">
        <v>14</v>
      </c>
      <c r="S15" s="1" t="s">
        <v>74</v>
      </c>
      <c r="T15" t="s">
        <v>74</v>
      </c>
      <c r="U15" t="str">
        <f>IF(V15="","",INDEX('Backing 4'!U:U,MATCH(V15,'Backing 4'!T:T,0)))</f>
        <v>Even</v>
      </c>
      <c r="V15" t="str">
        <f t="shared" si="0"/>
        <v>6 - Junior Officer &amp; Operations</v>
      </c>
      <c r="W15" t="str">
        <f>IF(X15="","",INDEX('Backing 4'!Z:Z,MATCH(X15,'Backing 4'!Y:Y,0)))</f>
        <v>Even</v>
      </c>
      <c r="X15" t="str">
        <f t="shared" si="1"/>
        <v>6 - Junior Officer</v>
      </c>
      <c r="Y15">
        <v>3</v>
      </c>
      <c r="Z15" t="str">
        <f>IF(F15="Y","",IF(AA15="Y",INDEX('Backing 2'!B:B,MATCH(E15,'Backing 2'!C:C,0)),E15))</f>
        <v>6 - Junior Officer</v>
      </c>
      <c r="AA15" t="s">
        <v>87</v>
      </c>
      <c r="AB15">
        <v>2</v>
      </c>
      <c r="AC15" t="s">
        <v>75</v>
      </c>
      <c r="AD15">
        <v>20</v>
      </c>
      <c r="AE15" t="s">
        <v>25</v>
      </c>
      <c r="AF15" t="s">
        <v>25</v>
      </c>
      <c r="AG15" t="s">
        <v>25</v>
      </c>
      <c r="AH15" s="3">
        <v>42826</v>
      </c>
      <c r="AI15">
        <v>3</v>
      </c>
      <c r="AJ15">
        <f t="shared" ca="1" si="2"/>
        <v>0.36903914900541268</v>
      </c>
    </row>
    <row r="16" spans="1:36" hidden="1">
      <c r="A16">
        <v>15</v>
      </c>
      <c r="B16" t="s">
        <v>8</v>
      </c>
      <c r="E16" s="4" t="s">
        <v>92</v>
      </c>
      <c r="F16" t="s">
        <v>87</v>
      </c>
      <c r="G16">
        <v>3</v>
      </c>
      <c r="H16" t="s">
        <v>88</v>
      </c>
      <c r="J16" t="s">
        <v>88</v>
      </c>
      <c r="K16" s="2">
        <v>0.5</v>
      </c>
      <c r="L16" t="s">
        <v>86</v>
      </c>
      <c r="N16" t="s">
        <v>85</v>
      </c>
      <c r="O16" t="s">
        <v>15</v>
      </c>
      <c r="P16" t="s">
        <v>89</v>
      </c>
      <c r="R16" t="s">
        <v>15</v>
      </c>
      <c r="S16" s="1" t="s">
        <v>74</v>
      </c>
      <c r="T16" t="s">
        <v>74</v>
      </c>
      <c r="U16" t="str">
        <f>IF(V16="","",INDEX('Backing 4'!U:U,MATCH(V16,'Backing 4'!T:T,0)))</f>
        <v/>
      </c>
      <c r="V16" t="str">
        <f t="shared" si="0"/>
        <v/>
      </c>
      <c r="W16" t="str">
        <f>IF(X16="","",INDEX('Backing 4'!Z:Z,MATCH(X16,'Backing 4'!Y:Y,0)))</f>
        <v/>
      </c>
      <c r="X16" t="str">
        <f t="shared" si="1"/>
        <v/>
      </c>
      <c r="Y16">
        <v>1</v>
      </c>
      <c r="Z16" t="str">
        <f>IF(F16="Y","",IF(AA16="Y",INDEX('Backing 2'!B:B,MATCH(E16,'Backing 2'!C:C,0)),E16))</f>
        <v>6 - Junior Officer</v>
      </c>
      <c r="AA16" t="s">
        <v>87</v>
      </c>
      <c r="AC16" t="s">
        <v>75</v>
      </c>
      <c r="AD16">
        <v>28</v>
      </c>
      <c r="AE16" t="s">
        <v>37</v>
      </c>
      <c r="AF16" t="s">
        <v>80</v>
      </c>
      <c r="AG16" t="s">
        <v>80</v>
      </c>
      <c r="AH16" s="3">
        <v>43556</v>
      </c>
      <c r="AI16">
        <v>1</v>
      </c>
      <c r="AJ16">
        <f t="shared" ca="1" si="2"/>
        <v>0.30855112279723484</v>
      </c>
    </row>
    <row r="17" spans="1:36">
      <c r="A17">
        <v>16</v>
      </c>
      <c r="B17" t="s">
        <v>8</v>
      </c>
      <c r="E17" t="s">
        <v>93</v>
      </c>
      <c r="F17" t="s">
        <v>87</v>
      </c>
      <c r="G17">
        <v>3</v>
      </c>
      <c r="H17" t="s">
        <v>88</v>
      </c>
      <c r="J17" t="s">
        <v>86</v>
      </c>
      <c r="K17" s="2">
        <v>0.5</v>
      </c>
      <c r="L17" t="s">
        <v>88</v>
      </c>
      <c r="N17" t="s">
        <v>85</v>
      </c>
      <c r="O17" t="s">
        <v>17</v>
      </c>
      <c r="Q17" t="s">
        <v>93</v>
      </c>
      <c r="R17" t="s">
        <v>17</v>
      </c>
      <c r="S17" s="1" t="s">
        <v>74</v>
      </c>
      <c r="T17" t="s">
        <v>74</v>
      </c>
      <c r="U17" t="str">
        <f>IF(V17="","",INDEX('Backing 4'!U:U,MATCH(V17,'Backing 4'!T:T,0)))</f>
        <v>Inconclusive</v>
      </c>
      <c r="V17" t="str">
        <f t="shared" si="0"/>
        <v>4 - Manager &amp; Strategy</v>
      </c>
      <c r="W17" t="str">
        <f>IF(X17="","",INDEX('Backing 4'!Z:Z,MATCH(X17,'Backing 4'!Y:Y,0)))</f>
        <v>Even</v>
      </c>
      <c r="X17" t="str">
        <f t="shared" si="1"/>
        <v>4 - Manager</v>
      </c>
      <c r="Y17">
        <v>3</v>
      </c>
      <c r="Z17" t="str">
        <f>IF(F17="Y","",IF(AA17="Y",INDEX('Backing 2'!B:B,MATCH(E17,'Backing 2'!C:C,0)),E17))</f>
        <v>4 - Manager</v>
      </c>
      <c r="AA17" t="s">
        <v>87</v>
      </c>
      <c r="AB17">
        <v>3</v>
      </c>
      <c r="AC17" t="s">
        <v>76</v>
      </c>
      <c r="AD17">
        <v>34</v>
      </c>
      <c r="AE17" t="s">
        <v>36</v>
      </c>
      <c r="AF17" t="s">
        <v>80</v>
      </c>
      <c r="AG17" t="s">
        <v>80</v>
      </c>
      <c r="AH17" s="3">
        <v>42095</v>
      </c>
      <c r="AI17">
        <v>5</v>
      </c>
      <c r="AJ17">
        <f t="shared" ca="1" si="2"/>
        <v>0.1797100467604229</v>
      </c>
    </row>
    <row r="18" spans="1:36">
      <c r="A18">
        <v>17</v>
      </c>
      <c r="B18" t="s">
        <v>8</v>
      </c>
      <c r="E18" t="s">
        <v>92</v>
      </c>
      <c r="F18" t="s">
        <v>87</v>
      </c>
      <c r="G18">
        <v>3</v>
      </c>
      <c r="H18" t="s">
        <v>88</v>
      </c>
      <c r="J18" t="s">
        <v>86</v>
      </c>
      <c r="K18" s="2">
        <v>0.5</v>
      </c>
      <c r="L18" t="s">
        <v>88</v>
      </c>
      <c r="N18" t="s">
        <v>85</v>
      </c>
      <c r="O18" t="s">
        <v>14</v>
      </c>
      <c r="Q18" t="s">
        <v>92</v>
      </c>
      <c r="R18" t="s">
        <v>14</v>
      </c>
      <c r="S18" s="1" t="s">
        <v>74</v>
      </c>
      <c r="T18" t="s">
        <v>74</v>
      </c>
      <c r="U18" t="str">
        <f>IF(V18="","",INDEX('Backing 4'!U:U,MATCH(V18,'Backing 4'!T:T,0)))</f>
        <v>Even</v>
      </c>
      <c r="V18" t="str">
        <f t="shared" si="0"/>
        <v>6 - Junior Officer &amp; Operations</v>
      </c>
      <c r="W18" t="str">
        <f>IF(X18="","",INDEX('Backing 4'!Z:Z,MATCH(X18,'Backing 4'!Y:Y,0)))</f>
        <v>Even</v>
      </c>
      <c r="X18" t="str">
        <f t="shared" si="1"/>
        <v>6 - Junior Officer</v>
      </c>
      <c r="Y18">
        <v>2</v>
      </c>
      <c r="Z18" t="str">
        <f>IF(F18="Y","",IF(AA18="Y",INDEX('Backing 2'!B:B,MATCH(E18,'Backing 2'!C:C,0)),E18))</f>
        <v>6 - Junior Officer</v>
      </c>
      <c r="AA18" t="s">
        <v>87</v>
      </c>
      <c r="AB18">
        <v>4</v>
      </c>
      <c r="AC18" t="s">
        <v>75</v>
      </c>
      <c r="AD18">
        <v>24</v>
      </c>
      <c r="AE18" t="s">
        <v>25</v>
      </c>
      <c r="AF18" t="s">
        <v>25</v>
      </c>
      <c r="AG18" t="s">
        <v>25</v>
      </c>
      <c r="AH18" s="3">
        <v>43191</v>
      </c>
      <c r="AI18">
        <v>2</v>
      </c>
      <c r="AJ18">
        <f t="shared" ca="1" si="2"/>
        <v>0.5873389148586059</v>
      </c>
    </row>
    <row r="19" spans="1:36">
      <c r="A19">
        <v>18</v>
      </c>
      <c r="B19" t="s">
        <v>7</v>
      </c>
      <c r="E19" t="s">
        <v>92</v>
      </c>
      <c r="F19" t="s">
        <v>87</v>
      </c>
      <c r="G19">
        <v>2</v>
      </c>
      <c r="H19" t="s">
        <v>86</v>
      </c>
      <c r="J19" t="s">
        <v>86</v>
      </c>
      <c r="K19" s="2">
        <v>0.5</v>
      </c>
      <c r="L19" t="s">
        <v>88</v>
      </c>
      <c r="N19" t="s">
        <v>85</v>
      </c>
      <c r="O19" t="s">
        <v>16</v>
      </c>
      <c r="Q19" t="s">
        <v>127</v>
      </c>
      <c r="R19" t="s">
        <v>16</v>
      </c>
      <c r="S19" s="1">
        <v>0.8</v>
      </c>
      <c r="T19" t="s">
        <v>73</v>
      </c>
      <c r="U19" t="str">
        <f>IF(V19="","",INDEX('Backing 4'!U:U,MATCH(V19,'Backing 4'!T:T,0)))</f>
        <v>Even</v>
      </c>
      <c r="V19" t="str">
        <f t="shared" si="0"/>
        <v>6 - Junior Officer &amp; Sales &amp; Marketing</v>
      </c>
      <c r="W19" t="str">
        <f>IF(X19="","",INDEX('Backing 4'!Z:Z,MATCH(X19,'Backing 4'!Y:Y,0)))</f>
        <v>Even</v>
      </c>
      <c r="X19" t="str">
        <f t="shared" si="1"/>
        <v>6 - Junior Officer</v>
      </c>
      <c r="Y19">
        <v>4</v>
      </c>
      <c r="Z19" t="str">
        <f>IF(F19="Y","",IF(AA19="Y",INDEX('Backing 2'!B:B,MATCH(E19,'Backing 2'!C:C,0)),E19))</f>
        <v>6 - Junior Officer</v>
      </c>
      <c r="AA19" t="s">
        <v>87</v>
      </c>
      <c r="AB19">
        <v>3</v>
      </c>
      <c r="AC19" t="s">
        <v>76</v>
      </c>
      <c r="AD19">
        <v>32</v>
      </c>
      <c r="AE19" t="s">
        <v>32</v>
      </c>
      <c r="AF19" t="s">
        <v>80</v>
      </c>
      <c r="AG19" t="s">
        <v>80</v>
      </c>
      <c r="AH19" s="3">
        <v>42461</v>
      </c>
      <c r="AI19">
        <v>4</v>
      </c>
      <c r="AJ19">
        <f t="shared" ca="1" si="2"/>
        <v>0.90809931339242478</v>
      </c>
    </row>
    <row r="20" spans="1:36">
      <c r="A20">
        <v>19</v>
      </c>
      <c r="B20" t="s">
        <v>8</v>
      </c>
      <c r="E20" t="s">
        <v>127</v>
      </c>
      <c r="F20" t="s">
        <v>87</v>
      </c>
      <c r="G20">
        <v>2</v>
      </c>
      <c r="H20" t="s">
        <v>88</v>
      </c>
      <c r="J20" t="s">
        <v>86</v>
      </c>
      <c r="K20" s="2">
        <v>0.5</v>
      </c>
      <c r="L20" t="s">
        <v>88</v>
      </c>
      <c r="N20" t="s">
        <v>85</v>
      </c>
      <c r="O20" t="s">
        <v>16</v>
      </c>
      <c r="Q20" t="s">
        <v>127</v>
      </c>
      <c r="R20" t="s">
        <v>16</v>
      </c>
      <c r="S20" s="1" t="s">
        <v>74</v>
      </c>
      <c r="T20" t="s">
        <v>74</v>
      </c>
      <c r="U20" t="str">
        <f>IF(V20="","",INDEX('Backing 4'!U:U,MATCH(V20,'Backing 4'!T:T,0)))</f>
        <v>Even</v>
      </c>
      <c r="V20" t="str">
        <f t="shared" si="0"/>
        <v>5 - Senior Officer &amp; Sales &amp; Marketing</v>
      </c>
      <c r="W20" t="str">
        <f>IF(X20="","",INDEX('Backing 4'!Z:Z,MATCH(X20,'Backing 4'!Y:Y,0)))</f>
        <v>Even</v>
      </c>
      <c r="X20" t="str">
        <f t="shared" si="1"/>
        <v>5 - Senior Officer</v>
      </c>
      <c r="Y20">
        <v>3</v>
      </c>
      <c r="Z20" t="str">
        <f>IF(F20="Y","",IF(AA20="Y",INDEX('Backing 2'!B:B,MATCH(E20,'Backing 2'!C:C,0)),E20))</f>
        <v>5 - Senior Officer</v>
      </c>
      <c r="AA20" t="s">
        <v>87</v>
      </c>
      <c r="AC20" t="s">
        <v>76</v>
      </c>
      <c r="AD20">
        <v>30</v>
      </c>
      <c r="AE20" t="s">
        <v>25</v>
      </c>
      <c r="AF20" t="s">
        <v>25</v>
      </c>
      <c r="AG20" t="s">
        <v>25</v>
      </c>
      <c r="AH20" s="3">
        <v>42826</v>
      </c>
      <c r="AI20">
        <v>3</v>
      </c>
      <c r="AJ20">
        <f t="shared" ca="1" si="2"/>
        <v>0.10418694154952668</v>
      </c>
    </row>
    <row r="21" spans="1:36">
      <c r="A21">
        <v>20</v>
      </c>
      <c r="B21" t="s">
        <v>7</v>
      </c>
      <c r="E21" t="s">
        <v>127</v>
      </c>
      <c r="F21" t="s">
        <v>87</v>
      </c>
      <c r="G21">
        <v>2</v>
      </c>
      <c r="H21" t="s">
        <v>88</v>
      </c>
      <c r="J21" t="s">
        <v>86</v>
      </c>
      <c r="K21" s="2">
        <v>0.5</v>
      </c>
      <c r="L21" t="s">
        <v>88</v>
      </c>
      <c r="N21" t="s">
        <v>85</v>
      </c>
      <c r="O21" t="s">
        <v>14</v>
      </c>
      <c r="Q21" t="s">
        <v>127</v>
      </c>
      <c r="R21" t="s">
        <v>14</v>
      </c>
      <c r="S21" s="1" t="s">
        <v>74</v>
      </c>
      <c r="T21" t="s">
        <v>74</v>
      </c>
      <c r="U21" t="str">
        <f>IF(V21="","",INDEX('Backing 4'!U:U,MATCH(V21,'Backing 4'!T:T,0)))</f>
        <v>Even</v>
      </c>
      <c r="V21" t="str">
        <f t="shared" si="0"/>
        <v>5 - Senior Officer &amp; Operations</v>
      </c>
      <c r="W21" t="str">
        <f>IF(X21="","",INDEX('Backing 4'!Z:Z,MATCH(X21,'Backing 4'!Y:Y,0)))</f>
        <v>Even</v>
      </c>
      <c r="X21" t="str">
        <f t="shared" si="1"/>
        <v>5 - Senior Officer</v>
      </c>
      <c r="Y21">
        <v>1</v>
      </c>
      <c r="Z21" t="str">
        <f>IF(F21="Y","",IF(AA21="Y",INDEX('Backing 2'!B:B,MATCH(E21,'Backing 2'!C:C,0)),E21))</f>
        <v>6 - Junior Officer</v>
      </c>
      <c r="AA21" t="s">
        <v>85</v>
      </c>
      <c r="AB21">
        <v>1</v>
      </c>
      <c r="AC21" t="s">
        <v>76</v>
      </c>
      <c r="AD21">
        <v>32</v>
      </c>
      <c r="AE21" t="s">
        <v>36</v>
      </c>
      <c r="AF21" t="s">
        <v>80</v>
      </c>
      <c r="AG21" t="s">
        <v>80</v>
      </c>
      <c r="AH21" s="3">
        <v>41000</v>
      </c>
      <c r="AI21">
        <v>8</v>
      </c>
      <c r="AJ21">
        <f t="shared" ca="1" si="2"/>
        <v>0.78125301655594481</v>
      </c>
    </row>
    <row r="22" spans="1:36" hidden="1">
      <c r="A22">
        <v>21</v>
      </c>
      <c r="B22" t="s">
        <v>8</v>
      </c>
      <c r="E22" s="4" t="s">
        <v>94</v>
      </c>
      <c r="F22" t="s">
        <v>87</v>
      </c>
      <c r="G22">
        <v>3</v>
      </c>
      <c r="H22" t="s">
        <v>88</v>
      </c>
      <c r="J22" t="s">
        <v>88</v>
      </c>
      <c r="K22" s="2">
        <v>0.5</v>
      </c>
      <c r="L22" t="s">
        <v>86</v>
      </c>
      <c r="N22" t="s">
        <v>85</v>
      </c>
      <c r="O22" t="s">
        <v>17</v>
      </c>
      <c r="P22" t="s">
        <v>89</v>
      </c>
      <c r="R22" t="s">
        <v>17</v>
      </c>
      <c r="S22" s="1" t="s">
        <v>74</v>
      </c>
      <c r="T22" t="s">
        <v>74</v>
      </c>
      <c r="U22" t="str">
        <f>IF(V22="","",INDEX('Backing 4'!U:U,MATCH(V22,'Backing 4'!T:T,0)))</f>
        <v/>
      </c>
      <c r="V22" t="str">
        <f t="shared" si="0"/>
        <v/>
      </c>
      <c r="W22" t="str">
        <f>IF(X22="","",INDEX('Backing 4'!Z:Z,MATCH(X22,'Backing 4'!Y:Y,0)))</f>
        <v/>
      </c>
      <c r="X22" t="str">
        <f t="shared" si="1"/>
        <v/>
      </c>
      <c r="Y22">
        <v>7</v>
      </c>
      <c r="Z22" t="str">
        <f>IF(F22="Y","",IF(AA22="Y",INDEX('Backing 2'!B:B,MATCH(E22,'Backing 2'!C:C,0)),E22))</f>
        <v>3 - Senior Manager</v>
      </c>
      <c r="AA22" t="s">
        <v>87</v>
      </c>
      <c r="AB22">
        <v>3</v>
      </c>
      <c r="AC22" t="s">
        <v>76</v>
      </c>
      <c r="AD22">
        <v>31</v>
      </c>
      <c r="AE22" t="s">
        <v>25</v>
      </c>
      <c r="AF22" t="s">
        <v>25</v>
      </c>
      <c r="AG22" t="s">
        <v>25</v>
      </c>
      <c r="AH22" s="3">
        <v>41365</v>
      </c>
      <c r="AI22">
        <v>7</v>
      </c>
      <c r="AJ22">
        <f t="shared" ca="1" si="2"/>
        <v>0.49571898604558706</v>
      </c>
    </row>
    <row r="23" spans="1:36" hidden="1">
      <c r="A23">
        <v>22</v>
      </c>
      <c r="B23" t="s">
        <v>8</v>
      </c>
      <c r="E23" s="4" t="s">
        <v>92</v>
      </c>
      <c r="F23" t="s">
        <v>87</v>
      </c>
      <c r="G23">
        <v>3</v>
      </c>
      <c r="H23" t="s">
        <v>88</v>
      </c>
      <c r="J23" t="s">
        <v>88</v>
      </c>
      <c r="K23" s="2">
        <v>0.5</v>
      </c>
      <c r="L23" t="s">
        <v>86</v>
      </c>
      <c r="N23" t="s">
        <v>85</v>
      </c>
      <c r="O23" t="s">
        <v>16</v>
      </c>
      <c r="P23" t="s">
        <v>89</v>
      </c>
      <c r="R23" t="s">
        <v>16</v>
      </c>
      <c r="S23" s="1" t="s">
        <v>74</v>
      </c>
      <c r="T23" t="s">
        <v>74</v>
      </c>
      <c r="U23" t="str">
        <f>IF(V23="","",INDEX('Backing 4'!U:U,MATCH(V23,'Backing 4'!T:T,0)))</f>
        <v/>
      </c>
      <c r="V23" t="str">
        <f t="shared" si="0"/>
        <v/>
      </c>
      <c r="W23" t="str">
        <f>IF(X23="","",INDEX('Backing 4'!Z:Z,MATCH(X23,'Backing 4'!Y:Y,0)))</f>
        <v/>
      </c>
      <c r="X23" t="str">
        <f t="shared" si="1"/>
        <v/>
      </c>
      <c r="Y23">
        <v>3</v>
      </c>
      <c r="Z23" t="str">
        <f>IF(F23="Y","",IF(AA23="Y",INDEX('Backing 2'!B:B,MATCH(E23,'Backing 2'!C:C,0)),E23))</f>
        <v>6 - Junior Officer</v>
      </c>
      <c r="AA23" t="s">
        <v>87</v>
      </c>
      <c r="AB23">
        <v>3</v>
      </c>
      <c r="AC23" t="s">
        <v>75</v>
      </c>
      <c r="AD23">
        <v>26</v>
      </c>
      <c r="AE23" t="s">
        <v>25</v>
      </c>
      <c r="AF23" t="s">
        <v>25</v>
      </c>
      <c r="AG23" t="s">
        <v>25</v>
      </c>
      <c r="AH23" s="3">
        <v>42826</v>
      </c>
      <c r="AI23">
        <v>3</v>
      </c>
      <c r="AJ23">
        <f t="shared" ca="1" si="2"/>
        <v>0.51588547218647407</v>
      </c>
    </row>
    <row r="24" spans="1:36">
      <c r="A24">
        <v>23</v>
      </c>
      <c r="B24" t="s">
        <v>8</v>
      </c>
      <c r="E24" t="s">
        <v>95</v>
      </c>
      <c r="F24" t="s">
        <v>87</v>
      </c>
      <c r="G24">
        <v>3</v>
      </c>
      <c r="H24" t="s">
        <v>88</v>
      </c>
      <c r="J24" t="s">
        <v>86</v>
      </c>
      <c r="K24" s="2">
        <v>0.5</v>
      </c>
      <c r="L24" t="s">
        <v>88</v>
      </c>
      <c r="N24" t="s">
        <v>85</v>
      </c>
      <c r="O24" t="s">
        <v>15</v>
      </c>
      <c r="Q24" t="s">
        <v>95</v>
      </c>
      <c r="R24" t="s">
        <v>15</v>
      </c>
      <c r="S24" s="1" t="s">
        <v>74</v>
      </c>
      <c r="T24" t="s">
        <v>74</v>
      </c>
      <c r="U24" t="str">
        <f>IF(V24="","",INDEX('Backing 4'!U:U,MATCH(V24,'Backing 4'!T:T,0)))</f>
        <v>Inconclusive</v>
      </c>
      <c r="V24" t="str">
        <f t="shared" si="0"/>
        <v>2 - Director &amp; Internal Services</v>
      </c>
      <c r="W24" t="s">
        <v>126</v>
      </c>
      <c r="X24" t="str">
        <f t="shared" si="1"/>
        <v>2 - Director</v>
      </c>
      <c r="Y24">
        <v>5</v>
      </c>
      <c r="Z24" t="str">
        <f>IF(F24="Y","",IF(AA24="Y",INDEX('Backing 2'!B:B,MATCH(E24,'Backing 2'!C:C,0)),E24))</f>
        <v>2 - Director</v>
      </c>
      <c r="AA24" t="s">
        <v>87</v>
      </c>
      <c r="AC24" t="s">
        <v>77</v>
      </c>
      <c r="AD24">
        <v>44</v>
      </c>
      <c r="AE24" t="s">
        <v>25</v>
      </c>
      <c r="AF24" t="s">
        <v>25</v>
      </c>
      <c r="AG24" t="s">
        <v>25</v>
      </c>
      <c r="AH24" s="3">
        <v>42095</v>
      </c>
      <c r="AI24">
        <v>5</v>
      </c>
      <c r="AJ24">
        <f t="shared" ca="1" si="2"/>
        <v>0.50413584699955249</v>
      </c>
    </row>
    <row r="25" spans="1:36">
      <c r="A25">
        <v>24</v>
      </c>
      <c r="B25" t="s">
        <v>8</v>
      </c>
      <c r="E25" t="s">
        <v>127</v>
      </c>
      <c r="F25" t="s">
        <v>87</v>
      </c>
      <c r="G25">
        <v>4</v>
      </c>
      <c r="H25" t="s">
        <v>88</v>
      </c>
      <c r="J25" t="s">
        <v>86</v>
      </c>
      <c r="K25" s="2">
        <v>0.5</v>
      </c>
      <c r="L25" t="s">
        <v>88</v>
      </c>
      <c r="N25" t="s">
        <v>85</v>
      </c>
      <c r="O25" t="s">
        <v>16</v>
      </c>
      <c r="Q25" t="s">
        <v>127</v>
      </c>
      <c r="R25" t="s">
        <v>16</v>
      </c>
      <c r="S25" s="1" t="s">
        <v>74</v>
      </c>
      <c r="T25" t="s">
        <v>74</v>
      </c>
      <c r="U25" t="str">
        <f>IF(V25="","",INDEX('Backing 4'!U:U,MATCH(V25,'Backing 4'!T:T,0)))</f>
        <v>Even</v>
      </c>
      <c r="V25" t="str">
        <f t="shared" si="0"/>
        <v>5 - Senior Officer &amp; Sales &amp; Marketing</v>
      </c>
      <c r="W25" t="str">
        <f>IF(X25="","",INDEX('Backing 4'!Z:Z,MATCH(X25,'Backing 4'!Y:Y,0)))</f>
        <v>Even</v>
      </c>
      <c r="X25" t="str">
        <f t="shared" si="1"/>
        <v>5 - Senior Officer</v>
      </c>
      <c r="Y25">
        <v>3</v>
      </c>
      <c r="Z25" t="str">
        <f>IF(F25="Y","",IF(AA25="Y",INDEX('Backing 2'!B:B,MATCH(E25,'Backing 2'!C:C,0)),E25))</f>
        <v>5 - Senior Officer</v>
      </c>
      <c r="AA25" t="s">
        <v>87</v>
      </c>
      <c r="AB25">
        <v>3</v>
      </c>
      <c r="AC25" t="s">
        <v>75</v>
      </c>
      <c r="AD25">
        <v>26</v>
      </c>
      <c r="AE25" t="s">
        <v>42</v>
      </c>
      <c r="AF25" t="s">
        <v>80</v>
      </c>
      <c r="AG25" t="s">
        <v>80</v>
      </c>
      <c r="AH25" s="3">
        <v>41730</v>
      </c>
      <c r="AI25">
        <v>6</v>
      </c>
      <c r="AJ25">
        <f t="shared" ca="1" si="2"/>
        <v>0.36065528623493137</v>
      </c>
    </row>
    <row r="26" spans="1:36">
      <c r="A26">
        <v>25</v>
      </c>
      <c r="B26" t="s">
        <v>8</v>
      </c>
      <c r="E26" t="s">
        <v>93</v>
      </c>
      <c r="F26" t="s">
        <v>87</v>
      </c>
      <c r="G26">
        <v>2</v>
      </c>
      <c r="H26" t="s">
        <v>88</v>
      </c>
      <c r="J26" t="s">
        <v>86</v>
      </c>
      <c r="K26" s="2">
        <v>0.5</v>
      </c>
      <c r="L26" t="s">
        <v>88</v>
      </c>
      <c r="N26" t="s">
        <v>85</v>
      </c>
      <c r="O26" t="s">
        <v>14</v>
      </c>
      <c r="Q26" t="s">
        <v>93</v>
      </c>
      <c r="R26" t="s">
        <v>14</v>
      </c>
      <c r="S26" s="1" t="s">
        <v>74</v>
      </c>
      <c r="T26" t="s">
        <v>74</v>
      </c>
      <c r="U26" t="str">
        <f>IF(V26="","",INDEX('Backing 4'!U:U,MATCH(V26,'Backing 4'!T:T,0)))</f>
        <v>Even</v>
      </c>
      <c r="V26" t="str">
        <f t="shared" si="0"/>
        <v>4 - Manager &amp; Operations</v>
      </c>
      <c r="W26" t="str">
        <f>IF(X26="","",INDEX('Backing 4'!Z:Z,MATCH(X26,'Backing 4'!Y:Y,0)))</f>
        <v>Even</v>
      </c>
      <c r="X26" t="str">
        <f t="shared" si="1"/>
        <v>4 - Manager</v>
      </c>
      <c r="Y26">
        <v>3</v>
      </c>
      <c r="Z26" t="str">
        <f>IF(F26="Y","",IF(AA26="Y",INDEX('Backing 2'!B:B,MATCH(E26,'Backing 2'!C:C,0)),E26))</f>
        <v>4 - Manager</v>
      </c>
      <c r="AA26" t="s">
        <v>87</v>
      </c>
      <c r="AB26">
        <v>3</v>
      </c>
      <c r="AC26" t="s">
        <v>76</v>
      </c>
      <c r="AD26">
        <v>36</v>
      </c>
      <c r="AE26" t="s">
        <v>37</v>
      </c>
      <c r="AF26" t="s">
        <v>80</v>
      </c>
      <c r="AG26" t="s">
        <v>80</v>
      </c>
      <c r="AH26" s="3">
        <v>41730</v>
      </c>
      <c r="AI26">
        <v>6</v>
      </c>
      <c r="AJ26">
        <f t="shared" ca="1" si="2"/>
        <v>0.5344718932090714</v>
      </c>
    </row>
    <row r="27" spans="1:36">
      <c r="A27">
        <v>26</v>
      </c>
      <c r="B27" t="s">
        <v>8</v>
      </c>
      <c r="E27" t="s">
        <v>92</v>
      </c>
      <c r="F27" t="s">
        <v>87</v>
      </c>
      <c r="G27">
        <v>2</v>
      </c>
      <c r="H27" t="s">
        <v>88</v>
      </c>
      <c r="J27" t="s">
        <v>86</v>
      </c>
      <c r="K27" s="2">
        <v>0.5</v>
      </c>
      <c r="L27" t="s">
        <v>88</v>
      </c>
      <c r="N27" t="s">
        <v>85</v>
      </c>
      <c r="O27" t="s">
        <v>15</v>
      </c>
      <c r="Q27" t="s">
        <v>92</v>
      </c>
      <c r="R27" t="s">
        <v>15</v>
      </c>
      <c r="S27" s="1" t="s">
        <v>74</v>
      </c>
      <c r="T27" t="s">
        <v>74</v>
      </c>
      <c r="U27" t="str">
        <f>IF(V27="","",INDEX('Backing 4'!U:U,MATCH(V27,'Backing 4'!T:T,0)))</f>
        <v>Even</v>
      </c>
      <c r="V27" t="str">
        <f t="shared" si="0"/>
        <v>6 - Junior Officer &amp; Internal Services</v>
      </c>
      <c r="W27" t="str">
        <f>IF(X27="","",INDEX('Backing 4'!Z:Z,MATCH(X27,'Backing 4'!Y:Y,0)))</f>
        <v>Even</v>
      </c>
      <c r="X27" t="str">
        <f t="shared" si="1"/>
        <v>6 - Junior Officer</v>
      </c>
      <c r="Y27">
        <v>2</v>
      </c>
      <c r="Z27" t="str">
        <f>IF(F27="Y","",IF(AA27="Y",INDEX('Backing 2'!B:B,MATCH(E27,'Backing 2'!C:C,0)),E27))</f>
        <v>6 - Junior Officer</v>
      </c>
      <c r="AA27" t="s">
        <v>87</v>
      </c>
      <c r="AB27">
        <v>3</v>
      </c>
      <c r="AC27" t="s">
        <v>75</v>
      </c>
      <c r="AD27">
        <v>22</v>
      </c>
      <c r="AE27" t="s">
        <v>25</v>
      </c>
      <c r="AF27" t="s">
        <v>25</v>
      </c>
      <c r="AG27" t="s">
        <v>25</v>
      </c>
      <c r="AH27" s="3">
        <v>43191</v>
      </c>
      <c r="AI27">
        <v>2</v>
      </c>
      <c r="AJ27">
        <f t="shared" ca="1" si="2"/>
        <v>0.56669966438824626</v>
      </c>
    </row>
    <row r="28" spans="1:36">
      <c r="A28">
        <v>27</v>
      </c>
      <c r="B28" t="s">
        <v>7</v>
      </c>
      <c r="E28" t="s">
        <v>127</v>
      </c>
      <c r="F28" t="s">
        <v>87</v>
      </c>
      <c r="G28">
        <v>3</v>
      </c>
      <c r="H28" t="s">
        <v>88</v>
      </c>
      <c r="J28" t="s">
        <v>86</v>
      </c>
      <c r="K28" s="2">
        <v>0.5</v>
      </c>
      <c r="L28" t="s">
        <v>88</v>
      </c>
      <c r="N28" t="s">
        <v>85</v>
      </c>
      <c r="O28" t="s">
        <v>15</v>
      </c>
      <c r="Q28" t="s">
        <v>127</v>
      </c>
      <c r="R28" t="s">
        <v>15</v>
      </c>
      <c r="S28" s="1" t="s">
        <v>74</v>
      </c>
      <c r="T28" t="s">
        <v>74</v>
      </c>
      <c r="U28" t="str">
        <f>IF(V28="","",INDEX('Backing 4'!U:U,MATCH(V28,'Backing 4'!T:T,0)))</f>
        <v>Even</v>
      </c>
      <c r="V28" t="str">
        <f t="shared" si="0"/>
        <v>5 - Senior Officer &amp; Internal Services</v>
      </c>
      <c r="W28" t="str">
        <f>IF(X28="","",INDEX('Backing 4'!Z:Z,MATCH(X28,'Backing 4'!Y:Y,0)))</f>
        <v>Even</v>
      </c>
      <c r="X28" t="str">
        <f t="shared" si="1"/>
        <v>5 - Senior Officer</v>
      </c>
      <c r="Y28">
        <v>3</v>
      </c>
      <c r="Z28" t="str">
        <f>IF(F28="Y","",IF(AA28="Y",INDEX('Backing 2'!B:B,MATCH(E28,'Backing 2'!C:C,0)),E28))</f>
        <v>5 - Senior Officer</v>
      </c>
      <c r="AA28" t="s">
        <v>87</v>
      </c>
      <c r="AB28">
        <v>2</v>
      </c>
      <c r="AC28" t="s">
        <v>76</v>
      </c>
      <c r="AD28">
        <v>33</v>
      </c>
      <c r="AE28" t="s">
        <v>25</v>
      </c>
      <c r="AF28" t="s">
        <v>25</v>
      </c>
      <c r="AG28" t="s">
        <v>25</v>
      </c>
      <c r="AH28" s="3">
        <v>42461</v>
      </c>
      <c r="AI28">
        <v>4</v>
      </c>
      <c r="AJ28">
        <f t="shared" ca="1" si="2"/>
        <v>0.78364761640393998</v>
      </c>
    </row>
    <row r="29" spans="1:36">
      <c r="A29">
        <v>28</v>
      </c>
      <c r="B29" t="s">
        <v>8</v>
      </c>
      <c r="E29" t="s">
        <v>127</v>
      </c>
      <c r="F29" t="s">
        <v>87</v>
      </c>
      <c r="G29">
        <v>4</v>
      </c>
      <c r="H29" t="s">
        <v>88</v>
      </c>
      <c r="J29" t="s">
        <v>86</v>
      </c>
      <c r="K29" s="2">
        <v>0.5</v>
      </c>
      <c r="L29" t="s">
        <v>88</v>
      </c>
      <c r="N29" t="s">
        <v>85</v>
      </c>
      <c r="O29" t="s">
        <v>16</v>
      </c>
      <c r="Q29" t="s">
        <v>127</v>
      </c>
      <c r="R29" t="s">
        <v>16</v>
      </c>
      <c r="S29" s="1" t="s">
        <v>74</v>
      </c>
      <c r="T29" t="s">
        <v>74</v>
      </c>
      <c r="U29" t="str">
        <f>IF(V29="","",INDEX('Backing 4'!U:U,MATCH(V29,'Backing 4'!T:T,0)))</f>
        <v>Even</v>
      </c>
      <c r="V29" t="str">
        <f t="shared" si="0"/>
        <v>5 - Senior Officer &amp; Sales &amp; Marketing</v>
      </c>
      <c r="W29" t="str">
        <f>IF(X29="","",INDEX('Backing 4'!Z:Z,MATCH(X29,'Backing 4'!Y:Y,0)))</f>
        <v>Even</v>
      </c>
      <c r="X29" t="str">
        <f t="shared" si="1"/>
        <v>5 - Senior Officer</v>
      </c>
      <c r="Y29">
        <v>2</v>
      </c>
      <c r="Z29" t="str">
        <f>IF(F29="Y","",IF(AA29="Y",INDEX('Backing 2'!B:B,MATCH(E29,'Backing 2'!C:C,0)),E29))</f>
        <v>5 - Senior Officer</v>
      </c>
      <c r="AA29" t="s">
        <v>87</v>
      </c>
      <c r="AB29">
        <v>2</v>
      </c>
      <c r="AC29" t="s">
        <v>75</v>
      </c>
      <c r="AD29">
        <v>27</v>
      </c>
      <c r="AE29" t="s">
        <v>32</v>
      </c>
      <c r="AF29" t="s">
        <v>80</v>
      </c>
      <c r="AG29" t="s">
        <v>80</v>
      </c>
      <c r="AH29" s="3">
        <v>42461</v>
      </c>
      <c r="AI29">
        <v>4</v>
      </c>
      <c r="AJ29">
        <f t="shared" ca="1" si="2"/>
        <v>0.91538738615363813</v>
      </c>
    </row>
    <row r="30" spans="1:36">
      <c r="A30">
        <v>29</v>
      </c>
      <c r="B30" t="s">
        <v>7</v>
      </c>
      <c r="E30" t="s">
        <v>127</v>
      </c>
      <c r="F30" t="s">
        <v>87</v>
      </c>
      <c r="G30">
        <v>2</v>
      </c>
      <c r="H30" t="s">
        <v>88</v>
      </c>
      <c r="J30" t="s">
        <v>86</v>
      </c>
      <c r="K30" s="2">
        <v>0.5</v>
      </c>
      <c r="L30" t="s">
        <v>88</v>
      </c>
      <c r="N30" t="s">
        <v>85</v>
      </c>
      <c r="O30" t="s">
        <v>12</v>
      </c>
      <c r="Q30" t="s">
        <v>127</v>
      </c>
      <c r="R30" t="s">
        <v>12</v>
      </c>
      <c r="S30" s="1" t="s">
        <v>74</v>
      </c>
      <c r="T30" t="s">
        <v>74</v>
      </c>
      <c r="U30" t="str">
        <f>IF(V30="","",INDEX('Backing 4'!U:U,MATCH(V30,'Backing 4'!T:T,0)))</f>
        <v>Inconclusive</v>
      </c>
      <c r="V30" t="str">
        <f t="shared" si="0"/>
        <v>5 - Senior Officer &amp; Finance</v>
      </c>
      <c r="W30" t="str">
        <f>IF(X30="","",INDEX('Backing 4'!Z:Z,MATCH(X30,'Backing 4'!Y:Y,0)))</f>
        <v>Even</v>
      </c>
      <c r="X30" t="str">
        <f t="shared" si="1"/>
        <v>5 - Senior Officer</v>
      </c>
      <c r="Y30">
        <v>2</v>
      </c>
      <c r="Z30" t="str">
        <f>IF(F30="Y","",IF(AA30="Y",INDEX('Backing 2'!B:B,MATCH(E30,'Backing 2'!C:C,0)),E30))</f>
        <v>5 - Senior Officer</v>
      </c>
      <c r="AA30" t="s">
        <v>87</v>
      </c>
      <c r="AB30">
        <v>3</v>
      </c>
      <c r="AC30" t="s">
        <v>76</v>
      </c>
      <c r="AD30">
        <v>32</v>
      </c>
      <c r="AE30" t="s">
        <v>32</v>
      </c>
      <c r="AF30" t="s">
        <v>80</v>
      </c>
      <c r="AG30" t="s">
        <v>80</v>
      </c>
      <c r="AH30" s="3">
        <v>42461</v>
      </c>
      <c r="AI30">
        <v>4</v>
      </c>
      <c r="AJ30">
        <f t="shared" ca="1" si="2"/>
        <v>0.31287627284741915</v>
      </c>
    </row>
    <row r="31" spans="1:36">
      <c r="A31">
        <v>30</v>
      </c>
      <c r="B31" t="s">
        <v>8</v>
      </c>
      <c r="E31" t="s">
        <v>92</v>
      </c>
      <c r="F31" t="s">
        <v>87</v>
      </c>
      <c r="G31">
        <v>2</v>
      </c>
      <c r="H31" t="s">
        <v>88</v>
      </c>
      <c r="J31" t="s">
        <v>86</v>
      </c>
      <c r="K31" s="2">
        <v>0.5</v>
      </c>
      <c r="L31" t="s">
        <v>88</v>
      </c>
      <c r="N31" t="s">
        <v>85</v>
      </c>
      <c r="O31" t="s">
        <v>14</v>
      </c>
      <c r="Q31" t="s">
        <v>92</v>
      </c>
      <c r="R31" t="s">
        <v>14</v>
      </c>
      <c r="S31" s="1" t="s">
        <v>74</v>
      </c>
      <c r="T31" t="s">
        <v>74</v>
      </c>
      <c r="U31" t="str">
        <f>IF(V31="","",INDEX('Backing 4'!U:U,MATCH(V31,'Backing 4'!T:T,0)))</f>
        <v>Even</v>
      </c>
      <c r="V31" t="str">
        <f t="shared" si="0"/>
        <v>6 - Junior Officer &amp; Operations</v>
      </c>
      <c r="W31" t="str">
        <f>IF(X31="","",INDEX('Backing 4'!Z:Z,MATCH(X31,'Backing 4'!Y:Y,0)))</f>
        <v>Even</v>
      </c>
      <c r="X31" t="str">
        <f t="shared" si="1"/>
        <v>6 - Junior Officer</v>
      </c>
      <c r="Y31">
        <v>1</v>
      </c>
      <c r="Z31" t="str">
        <f>IF(F31="Y","",IF(AA31="Y",INDEX('Backing 2'!B:B,MATCH(E31,'Backing 2'!C:C,0)),E31))</f>
        <v>6 - Junior Officer</v>
      </c>
      <c r="AA31" t="s">
        <v>87</v>
      </c>
      <c r="AC31" t="s">
        <v>75</v>
      </c>
      <c r="AD31">
        <v>25</v>
      </c>
      <c r="AE31" t="s">
        <v>25</v>
      </c>
      <c r="AF31" t="s">
        <v>25</v>
      </c>
      <c r="AG31" t="s">
        <v>25</v>
      </c>
      <c r="AH31" s="3">
        <v>43556</v>
      </c>
      <c r="AI31">
        <v>1</v>
      </c>
      <c r="AJ31">
        <f t="shared" ca="1" si="2"/>
        <v>0.14148608764700454</v>
      </c>
    </row>
    <row r="32" spans="1:36">
      <c r="A32">
        <v>31</v>
      </c>
      <c r="B32" t="s">
        <v>7</v>
      </c>
      <c r="E32" t="s">
        <v>92</v>
      </c>
      <c r="F32" t="s">
        <v>87</v>
      </c>
      <c r="G32">
        <v>2</v>
      </c>
      <c r="H32" t="s">
        <v>86</v>
      </c>
      <c r="J32" t="s">
        <v>86</v>
      </c>
      <c r="K32" s="2">
        <v>0.5</v>
      </c>
      <c r="L32" t="s">
        <v>88</v>
      </c>
      <c r="N32" t="s">
        <v>85</v>
      </c>
      <c r="O32" t="s">
        <v>14</v>
      </c>
      <c r="Q32" t="s">
        <v>127</v>
      </c>
      <c r="R32" t="s">
        <v>14</v>
      </c>
      <c r="S32" s="1" t="s">
        <v>74</v>
      </c>
      <c r="T32" t="s">
        <v>74</v>
      </c>
      <c r="U32" t="str">
        <f>IF(V32="","",INDEX('Backing 4'!U:U,MATCH(V32,'Backing 4'!T:T,0)))</f>
        <v>Even</v>
      </c>
      <c r="V32" t="str">
        <f t="shared" si="0"/>
        <v>6 - Junior Officer &amp; Operations</v>
      </c>
      <c r="W32" t="str">
        <f>IF(X32="","",INDEX('Backing 4'!Z:Z,MATCH(X32,'Backing 4'!Y:Y,0)))</f>
        <v>Even</v>
      </c>
      <c r="X32" t="str">
        <f t="shared" si="1"/>
        <v>6 - Junior Officer</v>
      </c>
      <c r="Y32">
        <v>3</v>
      </c>
      <c r="Z32" t="str">
        <f>IF(F32="Y","",IF(AA32="Y",INDEX('Backing 2'!B:B,MATCH(E32,'Backing 2'!C:C,0)),E32))</f>
        <v>6 - Junior Officer</v>
      </c>
      <c r="AA32" t="s">
        <v>87</v>
      </c>
      <c r="AB32">
        <v>2</v>
      </c>
      <c r="AC32" t="s">
        <v>76</v>
      </c>
      <c r="AD32">
        <v>33</v>
      </c>
      <c r="AE32" t="s">
        <v>25</v>
      </c>
      <c r="AF32" t="s">
        <v>25</v>
      </c>
      <c r="AG32" t="s">
        <v>25</v>
      </c>
      <c r="AH32" s="3">
        <v>42826</v>
      </c>
      <c r="AI32">
        <v>3</v>
      </c>
      <c r="AJ32">
        <f t="shared" ca="1" si="2"/>
        <v>0.33794566923297165</v>
      </c>
    </row>
    <row r="33" spans="1:36">
      <c r="A33">
        <v>32</v>
      </c>
      <c r="B33" t="s">
        <v>8</v>
      </c>
      <c r="E33" t="s">
        <v>93</v>
      </c>
      <c r="F33" t="s">
        <v>87</v>
      </c>
      <c r="G33">
        <v>1</v>
      </c>
      <c r="H33" t="s">
        <v>86</v>
      </c>
      <c r="J33" t="s">
        <v>86</v>
      </c>
      <c r="K33" s="2">
        <v>0.5</v>
      </c>
      <c r="L33" t="s">
        <v>88</v>
      </c>
      <c r="N33" t="s">
        <v>85</v>
      </c>
      <c r="O33" t="s">
        <v>16</v>
      </c>
      <c r="Q33" t="s">
        <v>94</v>
      </c>
      <c r="R33" t="s">
        <v>16</v>
      </c>
      <c r="S33" s="1" t="s">
        <v>74</v>
      </c>
      <c r="T33" t="s">
        <v>74</v>
      </c>
      <c r="U33" t="str">
        <f>IF(V33="","",INDEX('Backing 4'!U:U,MATCH(V33,'Backing 4'!T:T,0)))</f>
        <v>Uneven - Men benefit</v>
      </c>
      <c r="V33" t="str">
        <f t="shared" si="0"/>
        <v>4 - Manager &amp; Sales &amp; Marketing</v>
      </c>
      <c r="W33" t="str">
        <f>IF(X33="","",INDEX('Backing 4'!Z:Z,MATCH(X33,'Backing 4'!Y:Y,0)))</f>
        <v>Even</v>
      </c>
      <c r="X33" t="str">
        <f t="shared" si="1"/>
        <v>4 - Manager</v>
      </c>
      <c r="Y33">
        <v>2</v>
      </c>
      <c r="Z33" t="str">
        <f>IF(F33="Y","",IF(AA33="Y",INDEX('Backing 2'!B:B,MATCH(E33,'Backing 2'!C:C,0)),E33))</f>
        <v>4 - Manager</v>
      </c>
      <c r="AA33" t="s">
        <v>87</v>
      </c>
      <c r="AB33">
        <v>2</v>
      </c>
      <c r="AC33" t="s">
        <v>76</v>
      </c>
      <c r="AD33">
        <v>30</v>
      </c>
      <c r="AE33" t="s">
        <v>25</v>
      </c>
      <c r="AF33" t="s">
        <v>25</v>
      </c>
      <c r="AG33" t="s">
        <v>25</v>
      </c>
      <c r="AH33" s="3">
        <v>41000</v>
      </c>
      <c r="AI33">
        <v>8</v>
      </c>
      <c r="AJ33">
        <f t="shared" ca="1" si="2"/>
        <v>0.81252913648484648</v>
      </c>
    </row>
    <row r="34" spans="1:36">
      <c r="A34">
        <v>33</v>
      </c>
      <c r="B34" t="s">
        <v>8</v>
      </c>
      <c r="E34" t="s">
        <v>93</v>
      </c>
      <c r="F34" t="s">
        <v>87</v>
      </c>
      <c r="G34">
        <v>2</v>
      </c>
      <c r="H34" t="s">
        <v>88</v>
      </c>
      <c r="J34" t="s">
        <v>86</v>
      </c>
      <c r="K34" s="2">
        <v>0.5</v>
      </c>
      <c r="L34" t="s">
        <v>88</v>
      </c>
      <c r="N34" t="s">
        <v>85</v>
      </c>
      <c r="O34" t="s">
        <v>16</v>
      </c>
      <c r="Q34" t="s">
        <v>93</v>
      </c>
      <c r="R34" t="s">
        <v>16</v>
      </c>
      <c r="S34" s="1" t="s">
        <v>74</v>
      </c>
      <c r="T34" t="s">
        <v>74</v>
      </c>
      <c r="U34" t="str">
        <f>IF(V34="","",INDEX('Backing 4'!U:U,MATCH(V34,'Backing 4'!T:T,0)))</f>
        <v>Uneven - Men benefit</v>
      </c>
      <c r="V34" t="str">
        <f t="shared" si="0"/>
        <v>4 - Manager &amp; Sales &amp; Marketing</v>
      </c>
      <c r="W34" t="str">
        <f>IF(X34="","",INDEX('Backing 4'!Z:Z,MATCH(X34,'Backing 4'!Y:Y,0)))</f>
        <v>Even</v>
      </c>
      <c r="X34" t="str">
        <f t="shared" si="1"/>
        <v>4 - Manager</v>
      </c>
      <c r="Y34">
        <v>1</v>
      </c>
      <c r="Z34" t="str">
        <f>IF(F34="Y","",IF(AA34="Y",INDEX('Backing 2'!B:B,MATCH(E34,'Backing 2'!C:C,0)),E34))</f>
        <v>5 - Senior Officer</v>
      </c>
      <c r="AA34" t="s">
        <v>85</v>
      </c>
      <c r="AB34">
        <v>1</v>
      </c>
      <c r="AC34" t="s">
        <v>76</v>
      </c>
      <c r="AD34">
        <v>33</v>
      </c>
      <c r="AE34" t="s">
        <v>36</v>
      </c>
      <c r="AF34" t="s">
        <v>80</v>
      </c>
      <c r="AG34" t="s">
        <v>80</v>
      </c>
      <c r="AH34" s="3">
        <v>41730</v>
      </c>
      <c r="AI34">
        <v>6</v>
      </c>
      <c r="AJ34">
        <f t="shared" ca="1" si="2"/>
        <v>0.85343613615507197</v>
      </c>
    </row>
    <row r="35" spans="1:36">
      <c r="A35">
        <v>34</v>
      </c>
      <c r="B35" t="s">
        <v>7</v>
      </c>
      <c r="E35" t="s">
        <v>127</v>
      </c>
      <c r="F35" t="s">
        <v>87</v>
      </c>
      <c r="G35">
        <v>1</v>
      </c>
      <c r="H35" t="s">
        <v>86</v>
      </c>
      <c r="J35" t="s">
        <v>86</v>
      </c>
      <c r="K35" s="2">
        <v>0.5</v>
      </c>
      <c r="L35" t="s">
        <v>88</v>
      </c>
      <c r="N35" t="s">
        <v>85</v>
      </c>
      <c r="O35" t="s">
        <v>15</v>
      </c>
      <c r="Q35" t="s">
        <v>93</v>
      </c>
      <c r="R35" t="s">
        <v>15</v>
      </c>
      <c r="S35" s="1" t="s">
        <v>74</v>
      </c>
      <c r="T35" t="s">
        <v>74</v>
      </c>
      <c r="U35" t="str">
        <f>IF(V35="","",INDEX('Backing 4'!U:U,MATCH(V35,'Backing 4'!T:T,0)))</f>
        <v>Even</v>
      </c>
      <c r="V35" t="str">
        <f t="shared" si="0"/>
        <v>5 - Senior Officer &amp; Internal Services</v>
      </c>
      <c r="W35" t="str">
        <f>IF(X35="","",INDEX('Backing 4'!Z:Z,MATCH(X35,'Backing 4'!Y:Y,0)))</f>
        <v>Even</v>
      </c>
      <c r="X35" t="str">
        <f t="shared" si="1"/>
        <v>5 - Senior Officer</v>
      </c>
      <c r="Y35">
        <v>5</v>
      </c>
      <c r="Z35" t="str">
        <f>IF(F35="Y","",IF(AA35="Y",INDEX('Backing 2'!B:B,MATCH(E35,'Backing 2'!C:C,0)),E35))</f>
        <v>5 - Senior Officer</v>
      </c>
      <c r="AA35" t="s">
        <v>87</v>
      </c>
      <c r="AB35">
        <v>2</v>
      </c>
      <c r="AC35" t="s">
        <v>76</v>
      </c>
      <c r="AD35">
        <v>37</v>
      </c>
      <c r="AE35" t="s">
        <v>25</v>
      </c>
      <c r="AF35" t="s">
        <v>25</v>
      </c>
      <c r="AG35" t="s">
        <v>25</v>
      </c>
      <c r="AH35" s="3">
        <v>41730</v>
      </c>
      <c r="AI35">
        <v>6</v>
      </c>
      <c r="AJ35">
        <f t="shared" ca="1" si="2"/>
        <v>7.9292914402475212E-2</v>
      </c>
    </row>
    <row r="36" spans="1:36">
      <c r="A36">
        <v>35</v>
      </c>
      <c r="B36" t="s">
        <v>8</v>
      </c>
      <c r="E36" t="s">
        <v>127</v>
      </c>
      <c r="F36" t="s">
        <v>87</v>
      </c>
      <c r="G36">
        <v>3</v>
      </c>
      <c r="H36" t="s">
        <v>88</v>
      </c>
      <c r="J36" t="s">
        <v>86</v>
      </c>
      <c r="K36" s="2">
        <v>0.5</v>
      </c>
      <c r="L36" t="s">
        <v>88</v>
      </c>
      <c r="N36" t="s">
        <v>85</v>
      </c>
      <c r="O36" t="s">
        <v>15</v>
      </c>
      <c r="Q36" t="s">
        <v>127</v>
      </c>
      <c r="R36" t="s">
        <v>15</v>
      </c>
      <c r="S36" s="1" t="s">
        <v>74</v>
      </c>
      <c r="T36" t="s">
        <v>74</v>
      </c>
      <c r="U36" t="str">
        <f>IF(V36="","",INDEX('Backing 4'!U:U,MATCH(V36,'Backing 4'!T:T,0)))</f>
        <v>Even</v>
      </c>
      <c r="V36" t="str">
        <f t="shared" si="0"/>
        <v>5 - Senior Officer &amp; Internal Services</v>
      </c>
      <c r="W36" t="str">
        <f>IF(X36="","",INDEX('Backing 4'!Z:Z,MATCH(X36,'Backing 4'!Y:Y,0)))</f>
        <v>Even</v>
      </c>
      <c r="X36" t="str">
        <f t="shared" si="1"/>
        <v>5 - Senior Officer</v>
      </c>
      <c r="Y36">
        <v>3</v>
      </c>
      <c r="Z36" t="str">
        <f>IF(F36="Y","",IF(AA36="Y",INDEX('Backing 2'!B:B,MATCH(E36,'Backing 2'!C:C,0)),E36))</f>
        <v>5 - Senior Officer</v>
      </c>
      <c r="AA36" t="s">
        <v>87</v>
      </c>
      <c r="AC36" t="s">
        <v>75</v>
      </c>
      <c r="AD36">
        <v>27</v>
      </c>
      <c r="AE36" t="s">
        <v>25</v>
      </c>
      <c r="AF36" t="s">
        <v>25</v>
      </c>
      <c r="AG36" t="s">
        <v>25</v>
      </c>
      <c r="AH36" s="3">
        <v>42826</v>
      </c>
      <c r="AI36">
        <v>3</v>
      </c>
      <c r="AJ36">
        <f t="shared" ca="1" si="2"/>
        <v>0.84214536707998</v>
      </c>
    </row>
    <row r="37" spans="1:36">
      <c r="A37">
        <v>36</v>
      </c>
      <c r="B37" t="s">
        <v>8</v>
      </c>
      <c r="E37" t="s">
        <v>94</v>
      </c>
      <c r="F37" t="s">
        <v>87</v>
      </c>
      <c r="G37">
        <v>1</v>
      </c>
      <c r="H37" t="s">
        <v>88</v>
      </c>
      <c r="J37" t="s">
        <v>86</v>
      </c>
      <c r="K37" s="2">
        <v>0.5</v>
      </c>
      <c r="L37" t="s">
        <v>88</v>
      </c>
      <c r="N37" t="s">
        <v>85</v>
      </c>
      <c r="O37" t="s">
        <v>16</v>
      </c>
      <c r="Q37" t="s">
        <v>94</v>
      </c>
      <c r="R37" t="s">
        <v>16</v>
      </c>
      <c r="S37" s="1" t="s">
        <v>74</v>
      </c>
      <c r="T37" t="s">
        <v>74</v>
      </c>
      <c r="U37" t="str">
        <f>IF(V37="","",INDEX('Backing 4'!U:U,MATCH(V37,'Backing 4'!T:T,0)))</f>
        <v>Uneven - Men benefit</v>
      </c>
      <c r="V37" t="str">
        <f t="shared" si="0"/>
        <v>3 - Senior Manager &amp; Sales &amp; Marketing</v>
      </c>
      <c r="W37" t="str">
        <f>IF(X37="","",INDEX('Backing 4'!Z:Z,MATCH(X37,'Backing 4'!Y:Y,0)))</f>
        <v>Uneven - Men benefit</v>
      </c>
      <c r="X37" t="str">
        <f t="shared" si="1"/>
        <v>3 - Senior Manager</v>
      </c>
      <c r="Y37">
        <v>3</v>
      </c>
      <c r="Z37" t="str">
        <f>IF(F37="Y","",IF(AA37="Y",INDEX('Backing 2'!B:B,MATCH(E37,'Backing 2'!C:C,0)),E37))</f>
        <v>3 - Senior Manager</v>
      </c>
      <c r="AA37" t="s">
        <v>87</v>
      </c>
      <c r="AB37">
        <v>3</v>
      </c>
      <c r="AC37" t="s">
        <v>76</v>
      </c>
      <c r="AD37">
        <v>39</v>
      </c>
      <c r="AE37" t="s">
        <v>48</v>
      </c>
      <c r="AF37" t="s">
        <v>80</v>
      </c>
      <c r="AG37" t="s">
        <v>80</v>
      </c>
      <c r="AH37" s="3">
        <v>42095</v>
      </c>
      <c r="AI37">
        <v>5</v>
      </c>
      <c r="AJ37">
        <f t="shared" ca="1" si="2"/>
        <v>2.1180544905519905E-2</v>
      </c>
    </row>
    <row r="38" spans="1:36">
      <c r="A38">
        <v>37</v>
      </c>
      <c r="B38" t="s">
        <v>8</v>
      </c>
      <c r="E38" t="s">
        <v>92</v>
      </c>
      <c r="F38" t="s">
        <v>87</v>
      </c>
      <c r="G38">
        <v>2</v>
      </c>
      <c r="H38" t="s">
        <v>88</v>
      </c>
      <c r="J38" t="s">
        <v>86</v>
      </c>
      <c r="K38" s="2">
        <v>0.5</v>
      </c>
      <c r="L38" t="s">
        <v>88</v>
      </c>
      <c r="N38" t="s">
        <v>85</v>
      </c>
      <c r="O38" t="s">
        <v>14</v>
      </c>
      <c r="Q38" t="s">
        <v>92</v>
      </c>
      <c r="R38" t="s">
        <v>14</v>
      </c>
      <c r="S38" s="1" t="s">
        <v>74</v>
      </c>
      <c r="T38" t="s">
        <v>74</v>
      </c>
      <c r="U38" t="str">
        <f>IF(V38="","",INDEX('Backing 4'!U:U,MATCH(V38,'Backing 4'!T:T,0)))</f>
        <v>Even</v>
      </c>
      <c r="V38" t="str">
        <f t="shared" si="0"/>
        <v>6 - Junior Officer &amp; Operations</v>
      </c>
      <c r="W38" t="str">
        <f>IF(X38="","",INDEX('Backing 4'!Z:Z,MATCH(X38,'Backing 4'!Y:Y,0)))</f>
        <v>Even</v>
      </c>
      <c r="X38" t="str">
        <f t="shared" si="1"/>
        <v>6 - Junior Officer</v>
      </c>
      <c r="Y38">
        <v>2</v>
      </c>
      <c r="Z38" t="str">
        <f>IF(F38="Y","",IF(AA38="Y",INDEX('Backing 2'!B:B,MATCH(E38,'Backing 2'!C:C,0)),E38))</f>
        <v>6 - Junior Officer</v>
      </c>
      <c r="AA38" t="s">
        <v>87</v>
      </c>
      <c r="AB38">
        <v>2</v>
      </c>
      <c r="AC38" t="s">
        <v>75</v>
      </c>
      <c r="AD38">
        <v>25</v>
      </c>
      <c r="AE38" t="s">
        <v>25</v>
      </c>
      <c r="AF38" t="s">
        <v>25</v>
      </c>
      <c r="AG38" t="s">
        <v>25</v>
      </c>
      <c r="AH38" s="3">
        <v>43191</v>
      </c>
      <c r="AI38">
        <v>2</v>
      </c>
      <c r="AJ38">
        <f t="shared" ca="1" si="2"/>
        <v>0.27880691287149884</v>
      </c>
    </row>
    <row r="39" spans="1:36">
      <c r="A39">
        <v>38</v>
      </c>
      <c r="B39" t="s">
        <v>7</v>
      </c>
      <c r="E39" t="s">
        <v>92</v>
      </c>
      <c r="F39" t="s">
        <v>85</v>
      </c>
      <c r="H39" t="s">
        <v>88</v>
      </c>
      <c r="J39" t="s">
        <v>88</v>
      </c>
      <c r="K39" s="2">
        <v>0.5</v>
      </c>
      <c r="L39" t="s">
        <v>88</v>
      </c>
      <c r="N39" t="s">
        <v>87</v>
      </c>
      <c r="O39" t="s">
        <v>14</v>
      </c>
      <c r="Q39" t="s">
        <v>92</v>
      </c>
      <c r="R39" t="s">
        <v>14</v>
      </c>
      <c r="S39" s="1" t="s">
        <v>74</v>
      </c>
      <c r="T39" t="s">
        <v>74</v>
      </c>
      <c r="U39" t="str">
        <f>IF(V39="","",INDEX('Backing 4'!U:U,MATCH(V39,'Backing 4'!T:T,0)))</f>
        <v>Even</v>
      </c>
      <c r="V39" t="str">
        <f t="shared" si="0"/>
        <v>6 - Junior Officer &amp; Operations</v>
      </c>
      <c r="W39" t="str">
        <f>IF(X39="","",INDEX('Backing 4'!Z:Z,MATCH(X39,'Backing 4'!Y:Y,0)))</f>
        <v>Even</v>
      </c>
      <c r="X39" t="str">
        <f t="shared" si="1"/>
        <v>6 - Junior Officer</v>
      </c>
      <c r="Y39">
        <v>0</v>
      </c>
      <c r="Z39" t="str">
        <f>IF(F39="Y","",IF(AA39="Y",INDEX('Backing 2'!B:B,MATCH(E39,'Backing 2'!C:C,0)),E39))</f>
        <v/>
      </c>
      <c r="AA39" t="s">
        <v>87</v>
      </c>
      <c r="AC39" t="s">
        <v>75</v>
      </c>
      <c r="AD39">
        <v>27</v>
      </c>
      <c r="AE39" t="s">
        <v>32</v>
      </c>
      <c r="AF39" t="s">
        <v>80</v>
      </c>
      <c r="AG39" t="s">
        <v>80</v>
      </c>
      <c r="AH39" s="3">
        <v>43922</v>
      </c>
      <c r="AI39">
        <v>0</v>
      </c>
      <c r="AJ39">
        <f t="shared" ca="1" si="2"/>
        <v>0.69004941707234224</v>
      </c>
    </row>
    <row r="40" spans="1:36">
      <c r="A40">
        <v>39</v>
      </c>
      <c r="B40" t="s">
        <v>8</v>
      </c>
      <c r="E40" t="s">
        <v>127</v>
      </c>
      <c r="F40" t="s">
        <v>87</v>
      </c>
      <c r="G40">
        <v>3</v>
      </c>
      <c r="H40" t="s">
        <v>88</v>
      </c>
      <c r="J40" t="s">
        <v>86</v>
      </c>
      <c r="K40" s="2">
        <v>0.5</v>
      </c>
      <c r="L40" t="s">
        <v>88</v>
      </c>
      <c r="N40" t="s">
        <v>85</v>
      </c>
      <c r="O40" t="s">
        <v>15</v>
      </c>
      <c r="Q40" t="s">
        <v>127</v>
      </c>
      <c r="R40" t="s">
        <v>15</v>
      </c>
      <c r="S40" s="1" t="s">
        <v>74</v>
      </c>
      <c r="T40" t="s">
        <v>74</v>
      </c>
      <c r="U40" t="str">
        <f>IF(V40="","",INDEX('Backing 4'!U:U,MATCH(V40,'Backing 4'!T:T,0)))</f>
        <v>Even</v>
      </c>
      <c r="V40" t="str">
        <f t="shared" si="0"/>
        <v>5 - Senior Officer &amp; Internal Services</v>
      </c>
      <c r="W40" t="str">
        <f>IF(X40="","",INDEX('Backing 4'!Z:Z,MATCH(X40,'Backing 4'!Y:Y,0)))</f>
        <v>Even</v>
      </c>
      <c r="X40" t="str">
        <f t="shared" si="1"/>
        <v>5 - Senior Officer</v>
      </c>
      <c r="Y40">
        <v>1</v>
      </c>
      <c r="Z40" t="str">
        <f>IF(F40="Y","",IF(AA40="Y",INDEX('Backing 2'!B:B,MATCH(E40,'Backing 2'!C:C,0)),E40))</f>
        <v>6 - Junior Officer</v>
      </c>
      <c r="AA40" t="s">
        <v>85</v>
      </c>
      <c r="AB40">
        <v>2</v>
      </c>
      <c r="AC40" t="s">
        <v>75</v>
      </c>
      <c r="AD40">
        <v>24</v>
      </c>
      <c r="AE40" t="s">
        <v>25</v>
      </c>
      <c r="AF40" t="s">
        <v>25</v>
      </c>
      <c r="AG40" t="s">
        <v>25</v>
      </c>
      <c r="AH40" s="3">
        <v>42095</v>
      </c>
      <c r="AI40">
        <v>5</v>
      </c>
      <c r="AJ40">
        <f t="shared" ca="1" si="2"/>
        <v>0.33505468867069299</v>
      </c>
    </row>
    <row r="41" spans="1:36">
      <c r="A41">
        <v>40</v>
      </c>
      <c r="B41" t="s">
        <v>8</v>
      </c>
      <c r="E41" t="s">
        <v>92</v>
      </c>
      <c r="F41" t="s">
        <v>87</v>
      </c>
      <c r="G41">
        <v>3</v>
      </c>
      <c r="H41" t="s">
        <v>88</v>
      </c>
      <c r="J41" t="s">
        <v>86</v>
      </c>
      <c r="K41" s="2">
        <v>0.5</v>
      </c>
      <c r="L41" t="s">
        <v>88</v>
      </c>
      <c r="N41" t="s">
        <v>85</v>
      </c>
      <c r="O41" t="s">
        <v>14</v>
      </c>
      <c r="Q41" t="s">
        <v>92</v>
      </c>
      <c r="R41" t="s">
        <v>14</v>
      </c>
      <c r="S41" s="1" t="s">
        <v>74</v>
      </c>
      <c r="T41" t="s">
        <v>74</v>
      </c>
      <c r="U41" t="str">
        <f>IF(V41="","",INDEX('Backing 4'!U:U,MATCH(V41,'Backing 4'!T:T,0)))</f>
        <v>Even</v>
      </c>
      <c r="V41" t="str">
        <f t="shared" si="0"/>
        <v>6 - Junior Officer &amp; Operations</v>
      </c>
      <c r="W41" t="str">
        <f>IF(X41="","",INDEX('Backing 4'!Z:Z,MATCH(X41,'Backing 4'!Y:Y,0)))</f>
        <v>Even</v>
      </c>
      <c r="X41" t="str">
        <f t="shared" si="1"/>
        <v>6 - Junior Officer</v>
      </c>
      <c r="Y41">
        <v>3</v>
      </c>
      <c r="Z41" t="str">
        <f>IF(F41="Y","",IF(AA41="Y",INDEX('Backing 2'!B:B,MATCH(E41,'Backing 2'!C:C,0)),E41))</f>
        <v>6 - Junior Officer</v>
      </c>
      <c r="AA41" t="s">
        <v>87</v>
      </c>
      <c r="AB41">
        <v>2</v>
      </c>
      <c r="AC41" t="s">
        <v>75</v>
      </c>
      <c r="AD41">
        <v>21</v>
      </c>
      <c r="AE41" t="s">
        <v>36</v>
      </c>
      <c r="AF41" t="s">
        <v>80</v>
      </c>
      <c r="AG41" t="s">
        <v>80</v>
      </c>
      <c r="AH41" s="3">
        <v>42826</v>
      </c>
      <c r="AI41">
        <v>3</v>
      </c>
      <c r="AJ41">
        <f t="shared" ca="1" si="2"/>
        <v>0.55957975681696992</v>
      </c>
    </row>
    <row r="42" spans="1:36">
      <c r="A42">
        <v>41</v>
      </c>
      <c r="B42" t="s">
        <v>7</v>
      </c>
      <c r="E42" t="s">
        <v>92</v>
      </c>
      <c r="F42" t="s">
        <v>87</v>
      </c>
      <c r="G42">
        <v>2</v>
      </c>
      <c r="H42" t="s">
        <v>88</v>
      </c>
      <c r="J42" t="s">
        <v>86</v>
      </c>
      <c r="K42" s="2">
        <v>0.5</v>
      </c>
      <c r="L42" t="s">
        <v>88</v>
      </c>
      <c r="N42" t="s">
        <v>85</v>
      </c>
      <c r="O42" t="s">
        <v>14</v>
      </c>
      <c r="Q42" t="s">
        <v>92</v>
      </c>
      <c r="R42" t="s">
        <v>14</v>
      </c>
      <c r="S42" s="1" t="s">
        <v>74</v>
      </c>
      <c r="T42" t="s">
        <v>74</v>
      </c>
      <c r="U42" t="str">
        <f>IF(V42="","",INDEX('Backing 4'!U:U,MATCH(V42,'Backing 4'!T:T,0)))</f>
        <v>Even</v>
      </c>
      <c r="V42" t="str">
        <f t="shared" si="0"/>
        <v>6 - Junior Officer &amp; Operations</v>
      </c>
      <c r="W42" t="str">
        <f>IF(X42="","",INDEX('Backing 4'!Z:Z,MATCH(X42,'Backing 4'!Y:Y,0)))</f>
        <v>Even</v>
      </c>
      <c r="X42" t="str">
        <f t="shared" si="1"/>
        <v>6 - Junior Officer</v>
      </c>
      <c r="Y42">
        <v>2</v>
      </c>
      <c r="Z42" t="str">
        <f>IF(F42="Y","",IF(AA42="Y",INDEX('Backing 2'!B:B,MATCH(E42,'Backing 2'!C:C,0)),E42))</f>
        <v>6 - Junior Officer</v>
      </c>
      <c r="AA42" t="s">
        <v>87</v>
      </c>
      <c r="AB42">
        <v>3</v>
      </c>
      <c r="AC42" t="s">
        <v>75</v>
      </c>
      <c r="AD42">
        <v>27</v>
      </c>
      <c r="AE42" t="s">
        <v>37</v>
      </c>
      <c r="AF42" t="s">
        <v>80</v>
      </c>
      <c r="AG42" t="s">
        <v>80</v>
      </c>
      <c r="AH42" s="3">
        <v>43191</v>
      </c>
      <c r="AI42">
        <v>2</v>
      </c>
      <c r="AJ42">
        <f t="shared" ca="1" si="2"/>
        <v>0.60767658748836761</v>
      </c>
    </row>
    <row r="43" spans="1:36">
      <c r="A43">
        <v>42</v>
      </c>
      <c r="B43" t="s">
        <v>7</v>
      </c>
      <c r="E43" t="s">
        <v>92</v>
      </c>
      <c r="F43" t="s">
        <v>87</v>
      </c>
      <c r="G43">
        <v>3</v>
      </c>
      <c r="H43" t="s">
        <v>88</v>
      </c>
      <c r="J43" t="s">
        <v>86</v>
      </c>
      <c r="K43" s="2">
        <v>0.5</v>
      </c>
      <c r="L43" t="s">
        <v>88</v>
      </c>
      <c r="N43" t="s">
        <v>85</v>
      </c>
      <c r="O43" t="s">
        <v>14</v>
      </c>
      <c r="Q43" t="s">
        <v>92</v>
      </c>
      <c r="R43" t="s">
        <v>14</v>
      </c>
      <c r="S43" s="1" t="s">
        <v>74</v>
      </c>
      <c r="T43" t="s">
        <v>74</v>
      </c>
      <c r="U43" t="str">
        <f>IF(V43="","",INDEX('Backing 4'!U:U,MATCH(V43,'Backing 4'!T:T,0)))</f>
        <v>Even</v>
      </c>
      <c r="V43" t="str">
        <f t="shared" si="0"/>
        <v>6 - Junior Officer &amp; Operations</v>
      </c>
      <c r="W43" t="str">
        <f>IF(X43="","",INDEX('Backing 4'!Z:Z,MATCH(X43,'Backing 4'!Y:Y,0)))</f>
        <v>Even</v>
      </c>
      <c r="X43" t="str">
        <f t="shared" si="1"/>
        <v>6 - Junior Officer</v>
      </c>
      <c r="Y43">
        <v>1</v>
      </c>
      <c r="Z43" t="str">
        <f>IF(F43="Y","",IF(AA43="Y",INDEX('Backing 2'!B:B,MATCH(E43,'Backing 2'!C:C,0)),E43))</f>
        <v>6 - Junior Officer</v>
      </c>
      <c r="AA43" t="s">
        <v>87</v>
      </c>
      <c r="AC43" t="s">
        <v>75</v>
      </c>
      <c r="AD43">
        <v>28</v>
      </c>
      <c r="AE43" t="s">
        <v>25</v>
      </c>
      <c r="AF43" t="s">
        <v>25</v>
      </c>
      <c r="AG43" t="s">
        <v>25</v>
      </c>
      <c r="AH43" s="3">
        <v>43556</v>
      </c>
      <c r="AI43">
        <v>1</v>
      </c>
      <c r="AJ43">
        <f t="shared" ca="1" si="2"/>
        <v>0.25474375043111541</v>
      </c>
    </row>
    <row r="44" spans="1:36">
      <c r="A44">
        <v>43</v>
      </c>
      <c r="B44" t="s">
        <v>8</v>
      </c>
      <c r="E44" t="s">
        <v>94</v>
      </c>
      <c r="F44" t="s">
        <v>87</v>
      </c>
      <c r="G44">
        <v>2</v>
      </c>
      <c r="H44" t="s">
        <v>88</v>
      </c>
      <c r="J44" t="s">
        <v>86</v>
      </c>
      <c r="K44" s="2">
        <v>0.5</v>
      </c>
      <c r="L44" t="s">
        <v>88</v>
      </c>
      <c r="N44" t="s">
        <v>85</v>
      </c>
      <c r="O44" t="s">
        <v>14</v>
      </c>
      <c r="Q44" t="s">
        <v>94</v>
      </c>
      <c r="R44" t="s">
        <v>14</v>
      </c>
      <c r="S44" s="1" t="s">
        <v>74</v>
      </c>
      <c r="T44" t="s">
        <v>74</v>
      </c>
      <c r="U44" t="str">
        <f>IF(V44="","",INDEX('Backing 4'!U:U,MATCH(V44,'Backing 4'!T:T,0)))</f>
        <v>Even</v>
      </c>
      <c r="V44" t="str">
        <f t="shared" si="0"/>
        <v>3 - Senior Manager &amp; Operations</v>
      </c>
      <c r="W44" t="str">
        <f>IF(X44="","",INDEX('Backing 4'!Z:Z,MATCH(X44,'Backing 4'!Y:Y,0)))</f>
        <v>Uneven - Men benefit</v>
      </c>
      <c r="X44" t="str">
        <f t="shared" si="1"/>
        <v>3 - Senior Manager</v>
      </c>
      <c r="Y44">
        <v>4</v>
      </c>
      <c r="Z44" t="str">
        <f>IF(F44="Y","",IF(AA44="Y",INDEX('Backing 2'!B:B,MATCH(E44,'Backing 2'!C:C,0)),E44))</f>
        <v>3 - Senior Manager</v>
      </c>
      <c r="AA44" t="s">
        <v>87</v>
      </c>
      <c r="AB44">
        <v>2</v>
      </c>
      <c r="AC44" t="s">
        <v>77</v>
      </c>
      <c r="AD44">
        <v>40</v>
      </c>
      <c r="AE44" t="s">
        <v>25</v>
      </c>
      <c r="AF44" t="s">
        <v>25</v>
      </c>
      <c r="AG44" t="s">
        <v>25</v>
      </c>
      <c r="AH44" s="3">
        <v>42461</v>
      </c>
      <c r="AI44">
        <v>4</v>
      </c>
      <c r="AJ44">
        <f t="shared" ca="1" si="2"/>
        <v>0.50537439879547019</v>
      </c>
    </row>
    <row r="45" spans="1:36">
      <c r="A45">
        <v>44</v>
      </c>
      <c r="B45" t="s">
        <v>7</v>
      </c>
      <c r="E45" t="s">
        <v>92</v>
      </c>
      <c r="F45" t="s">
        <v>87</v>
      </c>
      <c r="G45">
        <v>2</v>
      </c>
      <c r="H45" t="s">
        <v>88</v>
      </c>
      <c r="J45" t="s">
        <v>86</v>
      </c>
      <c r="K45" s="2">
        <v>0.5</v>
      </c>
      <c r="L45" t="s">
        <v>88</v>
      </c>
      <c r="N45" t="s">
        <v>85</v>
      </c>
      <c r="O45" t="s">
        <v>16</v>
      </c>
      <c r="Q45" t="s">
        <v>92</v>
      </c>
      <c r="R45" t="s">
        <v>16</v>
      </c>
      <c r="S45" s="1" t="s">
        <v>74</v>
      </c>
      <c r="T45" t="s">
        <v>74</v>
      </c>
      <c r="U45" t="str">
        <f>IF(V45="","",INDEX('Backing 4'!U:U,MATCH(V45,'Backing 4'!T:T,0)))</f>
        <v>Even</v>
      </c>
      <c r="V45" t="str">
        <f t="shared" si="0"/>
        <v>6 - Junior Officer &amp; Sales &amp; Marketing</v>
      </c>
      <c r="W45" t="str">
        <f>IF(X45="","",INDEX('Backing 4'!Z:Z,MATCH(X45,'Backing 4'!Y:Y,0)))</f>
        <v>Even</v>
      </c>
      <c r="X45" t="str">
        <f t="shared" si="1"/>
        <v>6 - Junior Officer</v>
      </c>
      <c r="Y45">
        <v>2</v>
      </c>
      <c r="Z45" t="str">
        <f>IF(F45="Y","",IF(AA45="Y",INDEX('Backing 2'!B:B,MATCH(E45,'Backing 2'!C:C,0)),E45))</f>
        <v>6 - Junior Officer</v>
      </c>
      <c r="AA45" t="s">
        <v>87</v>
      </c>
      <c r="AB45">
        <v>2</v>
      </c>
      <c r="AC45" t="s">
        <v>75</v>
      </c>
      <c r="AD45">
        <v>23</v>
      </c>
      <c r="AE45" t="s">
        <v>32</v>
      </c>
      <c r="AF45" t="s">
        <v>80</v>
      </c>
      <c r="AG45" t="s">
        <v>80</v>
      </c>
      <c r="AH45" s="3">
        <v>43191</v>
      </c>
      <c r="AI45">
        <v>2</v>
      </c>
      <c r="AJ45">
        <f t="shared" ca="1" si="2"/>
        <v>0.69797407214028639</v>
      </c>
    </row>
    <row r="46" spans="1:36" hidden="1">
      <c r="A46">
        <v>45</v>
      </c>
      <c r="B46" t="s">
        <v>8</v>
      </c>
      <c r="E46" s="4" t="s">
        <v>95</v>
      </c>
      <c r="F46" t="s">
        <v>87</v>
      </c>
      <c r="G46">
        <v>2</v>
      </c>
      <c r="H46" t="s">
        <v>88</v>
      </c>
      <c r="J46" t="s">
        <v>88</v>
      </c>
      <c r="K46" s="2">
        <v>0.5</v>
      </c>
      <c r="L46" t="s">
        <v>86</v>
      </c>
      <c r="N46" t="s">
        <v>85</v>
      </c>
      <c r="O46" t="s">
        <v>15</v>
      </c>
      <c r="P46" t="s">
        <v>89</v>
      </c>
      <c r="R46" t="s">
        <v>15</v>
      </c>
      <c r="S46" s="1" t="s">
        <v>74</v>
      </c>
      <c r="T46" t="s">
        <v>74</v>
      </c>
      <c r="U46" t="str">
        <f>IF(V46="","",INDEX('Backing 4'!U:U,MATCH(V46,'Backing 4'!T:T,0)))</f>
        <v/>
      </c>
      <c r="V46" t="str">
        <f t="shared" si="0"/>
        <v/>
      </c>
      <c r="W46" t="str">
        <f>IF(X46="","",INDEX('Backing 4'!Z:Z,MATCH(X46,'Backing 4'!Y:Y,0)))</f>
        <v/>
      </c>
      <c r="X46" t="str">
        <f t="shared" si="1"/>
        <v/>
      </c>
      <c r="Y46">
        <v>3</v>
      </c>
      <c r="Z46" t="str">
        <f>IF(F46="Y","",IF(AA46="Y",INDEX('Backing 2'!B:B,MATCH(E46,'Backing 2'!C:C,0)),E46))</f>
        <v>2 - Director</v>
      </c>
      <c r="AA46" t="s">
        <v>87</v>
      </c>
      <c r="AB46">
        <v>3</v>
      </c>
      <c r="AC46" t="s">
        <v>78</v>
      </c>
      <c r="AD46">
        <v>54</v>
      </c>
      <c r="AE46" t="s">
        <v>25</v>
      </c>
      <c r="AF46" t="s">
        <v>25</v>
      </c>
      <c r="AG46" t="s">
        <v>25</v>
      </c>
      <c r="AH46" s="3">
        <v>40634</v>
      </c>
      <c r="AI46">
        <v>9</v>
      </c>
      <c r="AJ46">
        <f t="shared" ca="1" si="2"/>
        <v>0.56539490887311084</v>
      </c>
    </row>
    <row r="47" spans="1:36">
      <c r="A47">
        <v>46</v>
      </c>
      <c r="B47" t="s">
        <v>8</v>
      </c>
      <c r="E47" t="s">
        <v>92</v>
      </c>
      <c r="F47" t="s">
        <v>87</v>
      </c>
      <c r="G47">
        <v>2</v>
      </c>
      <c r="H47" t="s">
        <v>88</v>
      </c>
      <c r="J47" t="s">
        <v>86</v>
      </c>
      <c r="K47" s="2">
        <v>0.5</v>
      </c>
      <c r="L47" t="s">
        <v>88</v>
      </c>
      <c r="N47" t="s">
        <v>85</v>
      </c>
      <c r="O47" t="s">
        <v>15</v>
      </c>
      <c r="Q47" t="s">
        <v>92</v>
      </c>
      <c r="R47" t="s">
        <v>15</v>
      </c>
      <c r="S47" s="1" t="s">
        <v>74</v>
      </c>
      <c r="T47" t="s">
        <v>74</v>
      </c>
      <c r="U47" t="str">
        <f>IF(V47="","",INDEX('Backing 4'!U:U,MATCH(V47,'Backing 4'!T:T,0)))</f>
        <v>Even</v>
      </c>
      <c r="V47" t="str">
        <f t="shared" si="0"/>
        <v>6 - Junior Officer &amp; Internal Services</v>
      </c>
      <c r="W47" t="str">
        <f>IF(X47="","",INDEX('Backing 4'!Z:Z,MATCH(X47,'Backing 4'!Y:Y,0)))</f>
        <v>Even</v>
      </c>
      <c r="X47" t="str">
        <f t="shared" si="1"/>
        <v>6 - Junior Officer</v>
      </c>
      <c r="Y47">
        <v>3</v>
      </c>
      <c r="Z47" t="str">
        <f>IF(F47="Y","",IF(AA47="Y",INDEX('Backing 2'!B:B,MATCH(E47,'Backing 2'!C:C,0)),E47))</f>
        <v>6 - Junior Officer</v>
      </c>
      <c r="AA47" t="s">
        <v>87</v>
      </c>
      <c r="AB47">
        <v>3</v>
      </c>
      <c r="AC47" t="s">
        <v>75</v>
      </c>
      <c r="AD47">
        <v>26</v>
      </c>
      <c r="AE47" t="s">
        <v>37</v>
      </c>
      <c r="AF47" t="s">
        <v>80</v>
      </c>
      <c r="AG47" t="s">
        <v>80</v>
      </c>
      <c r="AH47" s="3">
        <v>42826</v>
      </c>
      <c r="AI47">
        <v>3</v>
      </c>
      <c r="AJ47">
        <f t="shared" ca="1" si="2"/>
        <v>0.88574064707174205</v>
      </c>
    </row>
    <row r="48" spans="1:36">
      <c r="A48">
        <v>47</v>
      </c>
      <c r="B48" t="s">
        <v>7</v>
      </c>
      <c r="E48" t="s">
        <v>93</v>
      </c>
      <c r="F48" t="s">
        <v>87</v>
      </c>
      <c r="G48">
        <v>2</v>
      </c>
      <c r="H48" t="s">
        <v>88</v>
      </c>
      <c r="J48" t="s">
        <v>86</v>
      </c>
      <c r="K48" s="2">
        <v>0.5</v>
      </c>
      <c r="L48" t="s">
        <v>88</v>
      </c>
      <c r="N48" t="s">
        <v>85</v>
      </c>
      <c r="O48" t="s">
        <v>13</v>
      </c>
      <c r="Q48" t="s">
        <v>93</v>
      </c>
      <c r="R48" t="s">
        <v>13</v>
      </c>
      <c r="S48" s="1" t="s">
        <v>74</v>
      </c>
      <c r="T48" t="s">
        <v>74</v>
      </c>
      <c r="U48" t="str">
        <f>IF(V48="","",INDEX('Backing 4'!U:U,MATCH(V48,'Backing 4'!T:T,0)))</f>
        <v>Inconclusive</v>
      </c>
      <c r="V48" t="str">
        <f t="shared" si="0"/>
        <v>4 - Manager &amp; HR</v>
      </c>
      <c r="W48" t="str">
        <f>IF(X48="","",INDEX('Backing 4'!Z:Z,MATCH(X48,'Backing 4'!Y:Y,0)))</f>
        <v>Even</v>
      </c>
      <c r="X48" t="str">
        <f t="shared" si="1"/>
        <v>4 - Manager</v>
      </c>
      <c r="Y48">
        <v>2</v>
      </c>
      <c r="Z48" t="str">
        <f>IF(F48="Y","",IF(AA48="Y",INDEX('Backing 2'!B:B,MATCH(E48,'Backing 2'!C:C,0)),E48))</f>
        <v>4 - Manager</v>
      </c>
      <c r="AA48" t="s">
        <v>87</v>
      </c>
      <c r="AB48">
        <v>3</v>
      </c>
      <c r="AC48" t="s">
        <v>76</v>
      </c>
      <c r="AD48">
        <v>36</v>
      </c>
      <c r="AE48" t="s">
        <v>45</v>
      </c>
      <c r="AF48" t="s">
        <v>80</v>
      </c>
      <c r="AG48" t="s">
        <v>80</v>
      </c>
      <c r="AH48" s="3">
        <v>42461</v>
      </c>
      <c r="AI48">
        <v>4</v>
      </c>
      <c r="AJ48">
        <f t="shared" ca="1" si="2"/>
        <v>0.40799379498343713</v>
      </c>
    </row>
    <row r="49" spans="1:36">
      <c r="A49">
        <v>48</v>
      </c>
      <c r="B49" t="s">
        <v>7</v>
      </c>
      <c r="E49" t="s">
        <v>92</v>
      </c>
      <c r="F49" t="s">
        <v>87</v>
      </c>
      <c r="G49">
        <v>3</v>
      </c>
      <c r="H49" t="s">
        <v>88</v>
      </c>
      <c r="J49" t="s">
        <v>86</v>
      </c>
      <c r="K49" s="2">
        <v>0.5</v>
      </c>
      <c r="L49" t="s">
        <v>88</v>
      </c>
      <c r="N49" t="s">
        <v>85</v>
      </c>
      <c r="O49" t="s">
        <v>14</v>
      </c>
      <c r="Q49" t="s">
        <v>92</v>
      </c>
      <c r="R49" t="s">
        <v>14</v>
      </c>
      <c r="S49" s="1" t="s">
        <v>74</v>
      </c>
      <c r="T49" t="s">
        <v>74</v>
      </c>
      <c r="U49" t="str">
        <f>IF(V49="","",INDEX('Backing 4'!U:U,MATCH(V49,'Backing 4'!T:T,0)))</f>
        <v>Even</v>
      </c>
      <c r="V49" t="str">
        <f t="shared" si="0"/>
        <v>6 - Junior Officer &amp; Operations</v>
      </c>
      <c r="W49" t="str">
        <f>IF(X49="","",INDEX('Backing 4'!Z:Z,MATCH(X49,'Backing 4'!Y:Y,0)))</f>
        <v>Even</v>
      </c>
      <c r="X49" t="str">
        <f t="shared" si="1"/>
        <v>6 - Junior Officer</v>
      </c>
      <c r="Y49">
        <v>3</v>
      </c>
      <c r="Z49" t="str">
        <f>IF(F49="Y","",IF(AA49="Y",INDEX('Backing 2'!B:B,MATCH(E49,'Backing 2'!C:C,0)),E49))</f>
        <v>6 - Junior Officer</v>
      </c>
      <c r="AA49" t="s">
        <v>87</v>
      </c>
      <c r="AB49">
        <v>3</v>
      </c>
      <c r="AC49" t="s">
        <v>75</v>
      </c>
      <c r="AD49">
        <v>22</v>
      </c>
      <c r="AE49" t="s">
        <v>37</v>
      </c>
      <c r="AF49" t="s">
        <v>80</v>
      </c>
      <c r="AG49" t="s">
        <v>80</v>
      </c>
      <c r="AH49" s="3">
        <v>42826</v>
      </c>
      <c r="AI49">
        <v>3</v>
      </c>
      <c r="AJ49">
        <f t="shared" ca="1" si="2"/>
        <v>0.13044873662153522</v>
      </c>
    </row>
    <row r="50" spans="1:36">
      <c r="A50">
        <v>49</v>
      </c>
      <c r="B50" t="s">
        <v>7</v>
      </c>
      <c r="E50" t="s">
        <v>92</v>
      </c>
      <c r="F50" t="s">
        <v>87</v>
      </c>
      <c r="G50">
        <v>2</v>
      </c>
      <c r="H50" t="s">
        <v>88</v>
      </c>
      <c r="J50" t="s">
        <v>86</v>
      </c>
      <c r="K50" s="2">
        <v>0.5</v>
      </c>
      <c r="L50" t="s">
        <v>88</v>
      </c>
      <c r="N50" t="s">
        <v>85</v>
      </c>
      <c r="O50" t="s">
        <v>13</v>
      </c>
      <c r="Q50" t="s">
        <v>92</v>
      </c>
      <c r="R50" t="s">
        <v>13</v>
      </c>
      <c r="S50" s="1" t="s">
        <v>74</v>
      </c>
      <c r="T50" t="s">
        <v>74</v>
      </c>
      <c r="U50" t="str">
        <f>IF(V50="","",INDEX('Backing 4'!U:U,MATCH(V50,'Backing 4'!T:T,0)))</f>
        <v>Inconclusive</v>
      </c>
      <c r="V50" t="str">
        <f t="shared" si="0"/>
        <v>6 - Junior Officer &amp; HR</v>
      </c>
      <c r="W50" t="str">
        <f>IF(X50="","",INDEX('Backing 4'!Z:Z,MATCH(X50,'Backing 4'!Y:Y,0)))</f>
        <v>Even</v>
      </c>
      <c r="X50" t="str">
        <f t="shared" si="1"/>
        <v>6 - Junior Officer</v>
      </c>
      <c r="Y50">
        <v>2</v>
      </c>
      <c r="Z50" t="str">
        <f>IF(F50="Y","",IF(AA50="Y",INDEX('Backing 2'!B:B,MATCH(E50,'Backing 2'!C:C,0)),E50))</f>
        <v>6 - Junior Officer</v>
      </c>
      <c r="AA50" t="s">
        <v>87</v>
      </c>
      <c r="AB50">
        <v>2</v>
      </c>
      <c r="AC50" t="s">
        <v>76</v>
      </c>
      <c r="AD50">
        <v>31</v>
      </c>
      <c r="AE50" t="s">
        <v>25</v>
      </c>
      <c r="AF50" t="s">
        <v>25</v>
      </c>
      <c r="AG50" t="s">
        <v>25</v>
      </c>
      <c r="AH50" s="3">
        <v>43191</v>
      </c>
      <c r="AI50">
        <v>2</v>
      </c>
      <c r="AJ50">
        <f t="shared" ca="1" si="2"/>
        <v>0.32645609045939872</v>
      </c>
    </row>
    <row r="51" spans="1:36">
      <c r="A51">
        <v>50</v>
      </c>
      <c r="B51" t="s">
        <v>7</v>
      </c>
      <c r="E51" t="s">
        <v>92</v>
      </c>
      <c r="F51" t="s">
        <v>87</v>
      </c>
      <c r="G51">
        <v>3</v>
      </c>
      <c r="H51" t="s">
        <v>88</v>
      </c>
      <c r="J51" t="s">
        <v>86</v>
      </c>
      <c r="K51" s="2">
        <v>0.5</v>
      </c>
      <c r="L51" t="s">
        <v>88</v>
      </c>
      <c r="N51" t="s">
        <v>85</v>
      </c>
      <c r="O51" t="s">
        <v>14</v>
      </c>
      <c r="Q51" t="s">
        <v>92</v>
      </c>
      <c r="R51" t="s">
        <v>14</v>
      </c>
      <c r="S51" s="1" t="s">
        <v>74</v>
      </c>
      <c r="T51" t="s">
        <v>74</v>
      </c>
      <c r="U51" t="str">
        <f>IF(V51="","",INDEX('Backing 4'!U:U,MATCH(V51,'Backing 4'!T:T,0)))</f>
        <v>Even</v>
      </c>
      <c r="V51" t="str">
        <f t="shared" si="0"/>
        <v>6 - Junior Officer &amp; Operations</v>
      </c>
      <c r="W51" t="str">
        <f>IF(X51="","",INDEX('Backing 4'!Z:Z,MATCH(X51,'Backing 4'!Y:Y,0)))</f>
        <v>Even</v>
      </c>
      <c r="X51" t="str">
        <f t="shared" si="1"/>
        <v>6 - Junior Officer</v>
      </c>
      <c r="Y51">
        <v>2</v>
      </c>
      <c r="Z51" t="str">
        <f>IF(F51="Y","",IF(AA51="Y",INDEX('Backing 2'!B:B,MATCH(E51,'Backing 2'!C:C,0)),E51))</f>
        <v>6 - Junior Officer</v>
      </c>
      <c r="AA51" t="s">
        <v>87</v>
      </c>
      <c r="AB51">
        <v>3</v>
      </c>
      <c r="AC51" t="s">
        <v>75</v>
      </c>
      <c r="AD51">
        <v>22</v>
      </c>
      <c r="AE51" t="s">
        <v>45</v>
      </c>
      <c r="AF51" t="s">
        <v>80</v>
      </c>
      <c r="AG51" t="s">
        <v>80</v>
      </c>
      <c r="AH51" s="3">
        <v>43191</v>
      </c>
      <c r="AI51">
        <v>2</v>
      </c>
      <c r="AJ51">
        <f t="shared" ca="1" si="2"/>
        <v>0.17954936086609374</v>
      </c>
    </row>
    <row r="52" spans="1:36">
      <c r="A52">
        <v>51</v>
      </c>
      <c r="B52" t="s">
        <v>8</v>
      </c>
      <c r="E52" t="s">
        <v>127</v>
      </c>
      <c r="F52" t="s">
        <v>87</v>
      </c>
      <c r="G52">
        <v>2</v>
      </c>
      <c r="H52" t="s">
        <v>86</v>
      </c>
      <c r="J52" t="s">
        <v>86</v>
      </c>
      <c r="K52" s="2">
        <v>0.5</v>
      </c>
      <c r="L52" t="s">
        <v>88</v>
      </c>
      <c r="N52" t="s">
        <v>85</v>
      </c>
      <c r="O52" t="s">
        <v>14</v>
      </c>
      <c r="Q52" t="s">
        <v>93</v>
      </c>
      <c r="R52" t="s">
        <v>14</v>
      </c>
      <c r="S52" s="1" t="s">
        <v>74</v>
      </c>
      <c r="T52" t="s">
        <v>74</v>
      </c>
      <c r="U52" t="str">
        <f>IF(V52="","",INDEX('Backing 4'!U:U,MATCH(V52,'Backing 4'!T:T,0)))</f>
        <v>Even</v>
      </c>
      <c r="V52" t="str">
        <f t="shared" si="0"/>
        <v>5 - Senior Officer &amp; Operations</v>
      </c>
      <c r="W52" t="str">
        <f>IF(X52="","",INDEX('Backing 4'!Z:Z,MATCH(X52,'Backing 4'!Y:Y,0)))</f>
        <v>Even</v>
      </c>
      <c r="X52" t="str">
        <f t="shared" si="1"/>
        <v>5 - Senior Officer</v>
      </c>
      <c r="Y52">
        <v>6</v>
      </c>
      <c r="Z52" t="str">
        <f>IF(F52="Y","",IF(AA52="Y",INDEX('Backing 2'!B:B,MATCH(E52,'Backing 2'!C:C,0)),E52))</f>
        <v>5 - Senior Officer</v>
      </c>
      <c r="AA52" t="s">
        <v>87</v>
      </c>
      <c r="AB52">
        <v>3</v>
      </c>
      <c r="AC52" t="s">
        <v>76</v>
      </c>
      <c r="AD52">
        <v>31</v>
      </c>
      <c r="AE52" t="s">
        <v>25</v>
      </c>
      <c r="AF52" t="s">
        <v>25</v>
      </c>
      <c r="AG52" t="s">
        <v>25</v>
      </c>
      <c r="AH52" s="3">
        <v>41000</v>
      </c>
      <c r="AI52">
        <v>8</v>
      </c>
      <c r="AJ52">
        <f t="shared" ca="1" si="2"/>
        <v>0.87653838612206647</v>
      </c>
    </row>
    <row r="53" spans="1:36">
      <c r="A53">
        <v>52</v>
      </c>
      <c r="B53" t="s">
        <v>8</v>
      </c>
      <c r="E53" t="s">
        <v>93</v>
      </c>
      <c r="F53" t="s">
        <v>87</v>
      </c>
      <c r="G53">
        <v>2</v>
      </c>
      <c r="H53" t="s">
        <v>88</v>
      </c>
      <c r="J53" t="s">
        <v>86</v>
      </c>
      <c r="K53" s="2">
        <v>0.5</v>
      </c>
      <c r="L53" t="s">
        <v>88</v>
      </c>
      <c r="N53" t="s">
        <v>85</v>
      </c>
      <c r="O53" t="s">
        <v>16</v>
      </c>
      <c r="Q53" t="s">
        <v>93</v>
      </c>
      <c r="R53" t="s">
        <v>16</v>
      </c>
      <c r="S53" s="1" t="s">
        <v>74</v>
      </c>
      <c r="T53" t="s">
        <v>74</v>
      </c>
      <c r="U53" t="str">
        <f>IF(V53="","",INDEX('Backing 4'!U:U,MATCH(V53,'Backing 4'!T:T,0)))</f>
        <v>Uneven - Men benefit</v>
      </c>
      <c r="V53" t="str">
        <f t="shared" si="0"/>
        <v>4 - Manager &amp; Sales &amp; Marketing</v>
      </c>
      <c r="W53" t="str">
        <f>IF(X53="","",INDEX('Backing 4'!Z:Z,MATCH(X53,'Backing 4'!Y:Y,0)))</f>
        <v>Even</v>
      </c>
      <c r="X53" t="str">
        <f t="shared" si="1"/>
        <v>4 - Manager</v>
      </c>
      <c r="Y53">
        <v>2</v>
      </c>
      <c r="Z53" t="str">
        <f>IF(F53="Y","",IF(AA53="Y",INDEX('Backing 2'!B:B,MATCH(E53,'Backing 2'!C:C,0)),E53))</f>
        <v>4 - Manager</v>
      </c>
      <c r="AA53" t="s">
        <v>87</v>
      </c>
      <c r="AB53">
        <v>3</v>
      </c>
      <c r="AC53" t="s">
        <v>76</v>
      </c>
      <c r="AD53">
        <v>32</v>
      </c>
      <c r="AE53" t="s">
        <v>37</v>
      </c>
      <c r="AF53" t="s">
        <v>80</v>
      </c>
      <c r="AG53" t="s">
        <v>80</v>
      </c>
      <c r="AH53" s="3">
        <v>41000</v>
      </c>
      <c r="AI53">
        <v>8</v>
      </c>
      <c r="AJ53">
        <f t="shared" ca="1" si="2"/>
        <v>0.36689914841713667</v>
      </c>
    </row>
    <row r="54" spans="1:36">
      <c r="A54">
        <v>53</v>
      </c>
      <c r="B54" t="s">
        <v>8</v>
      </c>
      <c r="E54" t="s">
        <v>127</v>
      </c>
      <c r="F54" t="s">
        <v>87</v>
      </c>
      <c r="G54">
        <v>2</v>
      </c>
      <c r="H54" t="s">
        <v>88</v>
      </c>
      <c r="J54" t="s">
        <v>86</v>
      </c>
      <c r="K54" s="2">
        <v>0.5</v>
      </c>
      <c r="L54" t="s">
        <v>88</v>
      </c>
      <c r="N54" t="s">
        <v>85</v>
      </c>
      <c r="O54" t="s">
        <v>16</v>
      </c>
      <c r="Q54" t="s">
        <v>127</v>
      </c>
      <c r="R54" t="s">
        <v>16</v>
      </c>
      <c r="S54" s="1" t="s">
        <v>74</v>
      </c>
      <c r="T54" t="s">
        <v>74</v>
      </c>
      <c r="U54" t="str">
        <f>IF(V54="","",INDEX('Backing 4'!U:U,MATCH(V54,'Backing 4'!T:T,0)))</f>
        <v>Even</v>
      </c>
      <c r="V54" t="str">
        <f t="shared" si="0"/>
        <v>5 - Senior Officer &amp; Sales &amp; Marketing</v>
      </c>
      <c r="W54" t="str">
        <f>IF(X54="","",INDEX('Backing 4'!Z:Z,MATCH(X54,'Backing 4'!Y:Y,0)))</f>
        <v>Even</v>
      </c>
      <c r="X54" t="str">
        <f t="shared" si="1"/>
        <v>5 - Senior Officer</v>
      </c>
      <c r="Y54">
        <v>3</v>
      </c>
      <c r="Z54" t="str">
        <f>IF(F54="Y","",IF(AA54="Y",INDEX('Backing 2'!B:B,MATCH(E54,'Backing 2'!C:C,0)),E54))</f>
        <v>5 - Senior Officer</v>
      </c>
      <c r="AA54" t="s">
        <v>87</v>
      </c>
      <c r="AB54">
        <v>2</v>
      </c>
      <c r="AC54" t="s">
        <v>76</v>
      </c>
      <c r="AD54">
        <v>30</v>
      </c>
      <c r="AE54" t="s">
        <v>25</v>
      </c>
      <c r="AF54" t="s">
        <v>25</v>
      </c>
      <c r="AG54" t="s">
        <v>25</v>
      </c>
      <c r="AH54" s="3">
        <v>41000</v>
      </c>
      <c r="AI54">
        <v>8</v>
      </c>
      <c r="AJ54">
        <f t="shared" ca="1" si="2"/>
        <v>0.47864340745848333</v>
      </c>
    </row>
    <row r="55" spans="1:36">
      <c r="A55">
        <v>54</v>
      </c>
      <c r="B55" t="s">
        <v>8</v>
      </c>
      <c r="E55" t="s">
        <v>127</v>
      </c>
      <c r="F55" t="s">
        <v>87</v>
      </c>
      <c r="G55">
        <v>2</v>
      </c>
      <c r="H55" t="s">
        <v>86</v>
      </c>
      <c r="J55" t="s">
        <v>86</v>
      </c>
      <c r="K55" s="2">
        <v>0.5</v>
      </c>
      <c r="L55" t="s">
        <v>88</v>
      </c>
      <c r="N55" t="s">
        <v>85</v>
      </c>
      <c r="O55" t="s">
        <v>14</v>
      </c>
      <c r="Q55" t="s">
        <v>93</v>
      </c>
      <c r="R55" t="s">
        <v>14</v>
      </c>
      <c r="S55" s="1" t="s">
        <v>74</v>
      </c>
      <c r="T55" t="s">
        <v>74</v>
      </c>
      <c r="U55" t="str">
        <f>IF(V55="","",INDEX('Backing 4'!U:U,MATCH(V55,'Backing 4'!T:T,0)))</f>
        <v>Even</v>
      </c>
      <c r="V55" t="str">
        <f t="shared" si="0"/>
        <v>5 - Senior Officer &amp; Operations</v>
      </c>
      <c r="W55" t="str">
        <f>IF(X55="","",INDEX('Backing 4'!Z:Z,MATCH(X55,'Backing 4'!Y:Y,0)))</f>
        <v>Even</v>
      </c>
      <c r="X55" t="str">
        <f t="shared" si="1"/>
        <v>5 - Senior Officer</v>
      </c>
      <c r="Y55">
        <v>7</v>
      </c>
      <c r="Z55" t="str">
        <f>IF(F55="Y","",IF(AA55="Y",INDEX('Backing 2'!B:B,MATCH(E55,'Backing 2'!C:C,0)),E55))</f>
        <v>5 - Senior Officer</v>
      </c>
      <c r="AA55" t="s">
        <v>87</v>
      </c>
      <c r="AB55">
        <v>3</v>
      </c>
      <c r="AC55" t="s">
        <v>76</v>
      </c>
      <c r="AD55">
        <v>33</v>
      </c>
      <c r="AE55" t="s">
        <v>25</v>
      </c>
      <c r="AF55" t="s">
        <v>25</v>
      </c>
      <c r="AG55" t="s">
        <v>25</v>
      </c>
      <c r="AH55" s="3">
        <v>41000</v>
      </c>
      <c r="AI55">
        <v>8</v>
      </c>
      <c r="AJ55">
        <f t="shared" ca="1" si="2"/>
        <v>0.33558766630863046</v>
      </c>
    </row>
    <row r="56" spans="1:36">
      <c r="A56">
        <v>55</v>
      </c>
      <c r="B56" t="s">
        <v>7</v>
      </c>
      <c r="E56" t="s">
        <v>92</v>
      </c>
      <c r="F56" t="s">
        <v>87</v>
      </c>
      <c r="G56">
        <v>2</v>
      </c>
      <c r="H56" t="s">
        <v>88</v>
      </c>
      <c r="J56" t="s">
        <v>86</v>
      </c>
      <c r="K56" s="2">
        <v>0.5</v>
      </c>
      <c r="L56" t="s">
        <v>88</v>
      </c>
      <c r="N56" t="s">
        <v>85</v>
      </c>
      <c r="O56" t="s">
        <v>16</v>
      </c>
      <c r="Q56" t="s">
        <v>92</v>
      </c>
      <c r="R56" t="s">
        <v>16</v>
      </c>
      <c r="S56" s="1" t="s">
        <v>74</v>
      </c>
      <c r="T56" t="s">
        <v>74</v>
      </c>
      <c r="U56" t="str">
        <f>IF(V56="","",INDEX('Backing 4'!U:U,MATCH(V56,'Backing 4'!T:T,0)))</f>
        <v>Even</v>
      </c>
      <c r="V56" t="str">
        <f t="shared" si="0"/>
        <v>6 - Junior Officer &amp; Sales &amp; Marketing</v>
      </c>
      <c r="W56" t="str">
        <f>IF(X56="","",INDEX('Backing 4'!Z:Z,MATCH(X56,'Backing 4'!Y:Y,0)))</f>
        <v>Even</v>
      </c>
      <c r="X56" t="str">
        <f t="shared" si="1"/>
        <v>6 - Junior Officer</v>
      </c>
      <c r="Y56">
        <v>3</v>
      </c>
      <c r="Z56" t="str">
        <f>IF(F56="Y","",IF(AA56="Y",INDEX('Backing 2'!B:B,MATCH(E56,'Backing 2'!C:C,0)),E56))</f>
        <v>6 - Junior Officer</v>
      </c>
      <c r="AA56" t="s">
        <v>87</v>
      </c>
      <c r="AB56">
        <v>3</v>
      </c>
      <c r="AC56" t="s">
        <v>75</v>
      </c>
      <c r="AD56">
        <v>25</v>
      </c>
      <c r="AE56" t="s">
        <v>25</v>
      </c>
      <c r="AF56" t="s">
        <v>25</v>
      </c>
      <c r="AG56" t="s">
        <v>25</v>
      </c>
      <c r="AH56" s="3">
        <v>42826</v>
      </c>
      <c r="AI56">
        <v>3</v>
      </c>
      <c r="AJ56">
        <f t="shared" ca="1" si="2"/>
        <v>0.97567215872672464</v>
      </c>
    </row>
    <row r="57" spans="1:36">
      <c r="A57">
        <v>56</v>
      </c>
      <c r="B57" t="s">
        <v>8</v>
      </c>
      <c r="E57" t="s">
        <v>92</v>
      </c>
      <c r="F57" t="s">
        <v>85</v>
      </c>
      <c r="H57" t="s">
        <v>88</v>
      </c>
      <c r="J57" t="s">
        <v>88</v>
      </c>
      <c r="K57" s="2">
        <v>0.5</v>
      </c>
      <c r="L57" t="s">
        <v>88</v>
      </c>
      <c r="N57" t="s">
        <v>87</v>
      </c>
      <c r="O57" t="s">
        <v>16</v>
      </c>
      <c r="Q57" t="s">
        <v>92</v>
      </c>
      <c r="R57" t="s">
        <v>16</v>
      </c>
      <c r="S57" s="1" t="s">
        <v>74</v>
      </c>
      <c r="T57" t="s">
        <v>74</v>
      </c>
      <c r="U57" t="str">
        <f>IF(V57="","",INDEX('Backing 4'!U:U,MATCH(V57,'Backing 4'!T:T,0)))</f>
        <v>Even</v>
      </c>
      <c r="V57" t="str">
        <f t="shared" si="0"/>
        <v>6 - Junior Officer &amp; Sales &amp; Marketing</v>
      </c>
      <c r="W57" t="str">
        <f>IF(X57="","",INDEX('Backing 4'!Z:Z,MATCH(X57,'Backing 4'!Y:Y,0)))</f>
        <v>Even</v>
      </c>
      <c r="X57" t="str">
        <f t="shared" si="1"/>
        <v>6 - Junior Officer</v>
      </c>
      <c r="Y57">
        <v>0</v>
      </c>
      <c r="Z57" t="str">
        <f>IF(F57="Y","",IF(AA57="Y",INDEX('Backing 2'!B:B,MATCH(E57,'Backing 2'!C:C,0)),E57))</f>
        <v/>
      </c>
      <c r="AA57" t="s">
        <v>87</v>
      </c>
      <c r="AC57" t="s">
        <v>75</v>
      </c>
      <c r="AD57">
        <v>25</v>
      </c>
      <c r="AE57" t="s">
        <v>25</v>
      </c>
      <c r="AF57" t="s">
        <v>25</v>
      </c>
      <c r="AG57" t="s">
        <v>25</v>
      </c>
      <c r="AH57" s="3">
        <v>43922</v>
      </c>
      <c r="AI57">
        <v>0</v>
      </c>
      <c r="AJ57">
        <f t="shared" ca="1" si="2"/>
        <v>0.71242531812443932</v>
      </c>
    </row>
    <row r="58" spans="1:36" hidden="1">
      <c r="A58">
        <v>57</v>
      </c>
      <c r="B58" t="s">
        <v>7</v>
      </c>
      <c r="E58" t="s">
        <v>93</v>
      </c>
      <c r="F58" t="s">
        <v>87</v>
      </c>
      <c r="H58" t="s">
        <v>88</v>
      </c>
      <c r="J58" t="s">
        <v>88</v>
      </c>
      <c r="K58" s="2">
        <v>0.5</v>
      </c>
      <c r="L58" t="s">
        <v>86</v>
      </c>
      <c r="N58" t="s">
        <v>85</v>
      </c>
      <c r="O58" t="s">
        <v>16</v>
      </c>
      <c r="P58" t="s">
        <v>89</v>
      </c>
      <c r="R58" t="s">
        <v>16</v>
      </c>
      <c r="S58" s="1" t="s">
        <v>74</v>
      </c>
      <c r="T58" t="s">
        <v>74</v>
      </c>
      <c r="U58" t="str">
        <f>IF(V58="","",INDEX('Backing 4'!U:U,MATCH(V58,'Backing 4'!T:T,0)))</f>
        <v/>
      </c>
      <c r="V58" t="str">
        <f t="shared" si="0"/>
        <v/>
      </c>
      <c r="W58" t="str">
        <f>IF(X58="","",INDEX('Backing 4'!Z:Z,MATCH(X58,'Backing 4'!Y:Y,0)))</f>
        <v/>
      </c>
      <c r="X58" t="str">
        <f t="shared" si="1"/>
        <v/>
      </c>
      <c r="Y58">
        <v>3</v>
      </c>
      <c r="Z58" t="str">
        <f>IF(F58="Y","",IF(AA58="Y",INDEX('Backing 2'!B:B,MATCH(E58,'Backing 2'!C:C,0)),E58))</f>
        <v>4 - Manager</v>
      </c>
      <c r="AA58" t="s">
        <v>87</v>
      </c>
      <c r="AB58">
        <v>3</v>
      </c>
      <c r="AC58" t="s">
        <v>76</v>
      </c>
      <c r="AD58">
        <v>38</v>
      </c>
      <c r="AE58" t="s">
        <v>42</v>
      </c>
      <c r="AF58" t="s">
        <v>80</v>
      </c>
      <c r="AG58" t="s">
        <v>80</v>
      </c>
      <c r="AH58" s="3">
        <v>42461</v>
      </c>
      <c r="AI58">
        <v>4</v>
      </c>
      <c r="AJ58">
        <f t="shared" ca="1" si="2"/>
        <v>0.69824457364358383</v>
      </c>
    </row>
    <row r="59" spans="1:36">
      <c r="A59">
        <v>58</v>
      </c>
      <c r="B59" t="s">
        <v>8</v>
      </c>
      <c r="E59" t="s">
        <v>127</v>
      </c>
      <c r="F59" t="s">
        <v>87</v>
      </c>
      <c r="G59">
        <v>2</v>
      </c>
      <c r="H59" t="s">
        <v>86</v>
      </c>
      <c r="J59" t="s">
        <v>86</v>
      </c>
      <c r="K59" s="2">
        <v>0.5</v>
      </c>
      <c r="L59" t="s">
        <v>88</v>
      </c>
      <c r="N59" t="s">
        <v>85</v>
      </c>
      <c r="O59" t="s">
        <v>16</v>
      </c>
      <c r="Q59" t="s">
        <v>93</v>
      </c>
      <c r="R59" t="s">
        <v>16</v>
      </c>
      <c r="S59" s="1" t="s">
        <v>74</v>
      </c>
      <c r="T59" t="s">
        <v>74</v>
      </c>
      <c r="U59" t="str">
        <f>IF(V59="","",INDEX('Backing 4'!U:U,MATCH(V59,'Backing 4'!T:T,0)))</f>
        <v>Even</v>
      </c>
      <c r="V59" t="str">
        <f t="shared" si="0"/>
        <v>5 - Senior Officer &amp; Sales &amp; Marketing</v>
      </c>
      <c r="W59" t="str">
        <f>IF(X59="","",INDEX('Backing 4'!Z:Z,MATCH(X59,'Backing 4'!Y:Y,0)))</f>
        <v>Even</v>
      </c>
      <c r="X59" t="str">
        <f t="shared" si="1"/>
        <v>5 - Senior Officer</v>
      </c>
      <c r="Y59">
        <v>2</v>
      </c>
      <c r="Z59" t="str">
        <f>IF(F59="Y","",IF(AA59="Y",INDEX('Backing 2'!B:B,MATCH(E59,'Backing 2'!C:C,0)),E59))</f>
        <v>5 - Senior Officer</v>
      </c>
      <c r="AA59" t="s">
        <v>87</v>
      </c>
      <c r="AB59">
        <v>3</v>
      </c>
      <c r="AC59" t="s">
        <v>76</v>
      </c>
      <c r="AD59">
        <v>35</v>
      </c>
      <c r="AE59" t="s">
        <v>25</v>
      </c>
      <c r="AF59" t="s">
        <v>25</v>
      </c>
      <c r="AG59" t="s">
        <v>25</v>
      </c>
      <c r="AH59" s="3">
        <v>43191</v>
      </c>
      <c r="AI59">
        <v>2</v>
      </c>
      <c r="AJ59">
        <f t="shared" ca="1" si="2"/>
        <v>0.58726079514587171</v>
      </c>
    </row>
    <row r="60" spans="1:36">
      <c r="A60">
        <v>59</v>
      </c>
      <c r="B60" t="s">
        <v>8</v>
      </c>
      <c r="E60" t="s">
        <v>92</v>
      </c>
      <c r="F60" t="s">
        <v>87</v>
      </c>
      <c r="G60">
        <v>2</v>
      </c>
      <c r="H60" t="s">
        <v>88</v>
      </c>
      <c r="J60" t="s">
        <v>86</v>
      </c>
      <c r="K60" s="2">
        <v>0.5</v>
      </c>
      <c r="L60" t="s">
        <v>88</v>
      </c>
      <c r="N60" t="s">
        <v>85</v>
      </c>
      <c r="O60" t="s">
        <v>14</v>
      </c>
      <c r="Q60" t="s">
        <v>92</v>
      </c>
      <c r="R60" t="s">
        <v>14</v>
      </c>
      <c r="S60" s="1" t="s">
        <v>74</v>
      </c>
      <c r="T60" t="s">
        <v>74</v>
      </c>
      <c r="U60" t="str">
        <f>IF(V60="","",INDEX('Backing 4'!U:U,MATCH(V60,'Backing 4'!T:T,0)))</f>
        <v>Even</v>
      </c>
      <c r="V60" t="str">
        <f t="shared" si="0"/>
        <v>6 - Junior Officer &amp; Operations</v>
      </c>
      <c r="W60" t="str">
        <f>IF(X60="","",INDEX('Backing 4'!Z:Z,MATCH(X60,'Backing 4'!Y:Y,0)))</f>
        <v>Even</v>
      </c>
      <c r="X60" t="str">
        <f t="shared" si="1"/>
        <v>6 - Junior Officer</v>
      </c>
      <c r="Y60">
        <v>1</v>
      </c>
      <c r="Z60" t="str">
        <f>IF(F60="Y","",IF(AA60="Y",INDEX('Backing 2'!B:B,MATCH(E60,'Backing 2'!C:C,0)),E60))</f>
        <v>6 - Junior Officer</v>
      </c>
      <c r="AA60" t="s">
        <v>87</v>
      </c>
      <c r="AC60" t="s">
        <v>75</v>
      </c>
      <c r="AD60">
        <v>22</v>
      </c>
      <c r="AE60" t="s">
        <v>25</v>
      </c>
      <c r="AF60" t="s">
        <v>25</v>
      </c>
      <c r="AG60" t="s">
        <v>25</v>
      </c>
      <c r="AH60" s="3">
        <v>43556</v>
      </c>
      <c r="AI60">
        <v>1</v>
      </c>
      <c r="AJ60">
        <f t="shared" ca="1" si="2"/>
        <v>0.62399071285875696</v>
      </c>
    </row>
    <row r="61" spans="1:36" hidden="1">
      <c r="A61">
        <v>60</v>
      </c>
      <c r="B61" t="s">
        <v>8</v>
      </c>
      <c r="E61" s="4" t="s">
        <v>92</v>
      </c>
      <c r="F61" t="s">
        <v>87</v>
      </c>
      <c r="G61">
        <v>2</v>
      </c>
      <c r="H61" t="s">
        <v>88</v>
      </c>
      <c r="J61" t="s">
        <v>88</v>
      </c>
      <c r="K61" s="2">
        <v>0.5</v>
      </c>
      <c r="L61" t="s">
        <v>86</v>
      </c>
      <c r="N61" t="s">
        <v>85</v>
      </c>
      <c r="O61" t="s">
        <v>14</v>
      </c>
      <c r="P61" t="s">
        <v>89</v>
      </c>
      <c r="R61" t="s">
        <v>14</v>
      </c>
      <c r="S61" s="1" t="s">
        <v>74</v>
      </c>
      <c r="T61" t="s">
        <v>74</v>
      </c>
      <c r="U61" t="str">
        <f>IF(V61="","",INDEX('Backing 4'!U:U,MATCH(V61,'Backing 4'!T:T,0)))</f>
        <v/>
      </c>
      <c r="V61" t="str">
        <f t="shared" si="0"/>
        <v/>
      </c>
      <c r="W61" t="str">
        <f>IF(X61="","",INDEX('Backing 4'!Z:Z,MATCH(X61,'Backing 4'!Y:Y,0)))</f>
        <v/>
      </c>
      <c r="X61" t="str">
        <f t="shared" si="1"/>
        <v/>
      </c>
      <c r="Y61">
        <v>3</v>
      </c>
      <c r="Z61" t="str">
        <f>IF(F61="Y","",IF(AA61="Y",INDEX('Backing 2'!B:B,MATCH(E61,'Backing 2'!C:C,0)),E61))</f>
        <v>6 - Junior Officer</v>
      </c>
      <c r="AA61" t="s">
        <v>87</v>
      </c>
      <c r="AB61">
        <v>3</v>
      </c>
      <c r="AC61" t="s">
        <v>76</v>
      </c>
      <c r="AD61">
        <v>38</v>
      </c>
      <c r="AE61" t="s">
        <v>37</v>
      </c>
      <c r="AF61" t="s">
        <v>80</v>
      </c>
      <c r="AG61" t="s">
        <v>80</v>
      </c>
      <c r="AH61" s="3">
        <v>42826</v>
      </c>
      <c r="AI61">
        <v>3</v>
      </c>
      <c r="AJ61">
        <f t="shared" ca="1" si="2"/>
        <v>0.13124771717028227</v>
      </c>
    </row>
    <row r="62" spans="1:36">
      <c r="A62">
        <v>61</v>
      </c>
      <c r="B62" t="s">
        <v>7</v>
      </c>
      <c r="E62" t="s">
        <v>92</v>
      </c>
      <c r="F62" t="s">
        <v>87</v>
      </c>
      <c r="G62">
        <v>3</v>
      </c>
      <c r="H62" t="s">
        <v>88</v>
      </c>
      <c r="J62" t="s">
        <v>86</v>
      </c>
      <c r="K62" s="2">
        <v>0.5</v>
      </c>
      <c r="L62" t="s">
        <v>88</v>
      </c>
      <c r="N62" t="s">
        <v>85</v>
      </c>
      <c r="O62" t="s">
        <v>16</v>
      </c>
      <c r="Q62" t="s">
        <v>92</v>
      </c>
      <c r="R62" t="s">
        <v>16</v>
      </c>
      <c r="S62" s="1" t="s">
        <v>74</v>
      </c>
      <c r="T62" t="s">
        <v>74</v>
      </c>
      <c r="U62" t="str">
        <f>IF(V62="","",INDEX('Backing 4'!U:U,MATCH(V62,'Backing 4'!T:T,0)))</f>
        <v>Even</v>
      </c>
      <c r="V62" t="str">
        <f t="shared" si="0"/>
        <v>6 - Junior Officer &amp; Sales &amp; Marketing</v>
      </c>
      <c r="W62" t="str">
        <f>IF(X62="","",INDEX('Backing 4'!Z:Z,MATCH(X62,'Backing 4'!Y:Y,0)))</f>
        <v>Even</v>
      </c>
      <c r="X62" t="str">
        <f t="shared" si="1"/>
        <v>6 - Junior Officer</v>
      </c>
      <c r="Y62">
        <v>1</v>
      </c>
      <c r="Z62" t="str">
        <f>IF(F62="Y","",IF(AA62="Y",INDEX('Backing 2'!B:B,MATCH(E62,'Backing 2'!C:C,0)),E62))</f>
        <v>6 - Junior Officer</v>
      </c>
      <c r="AA62" t="s">
        <v>87</v>
      </c>
      <c r="AC62" t="s">
        <v>75</v>
      </c>
      <c r="AD62">
        <v>23</v>
      </c>
      <c r="AE62" t="s">
        <v>37</v>
      </c>
      <c r="AF62" t="s">
        <v>80</v>
      </c>
      <c r="AG62" t="s">
        <v>80</v>
      </c>
      <c r="AH62" s="3">
        <v>43556</v>
      </c>
      <c r="AI62">
        <v>1</v>
      </c>
      <c r="AJ62">
        <f t="shared" ca="1" si="2"/>
        <v>0.48724703730608887</v>
      </c>
    </row>
    <row r="63" spans="1:36" hidden="1">
      <c r="A63">
        <v>62</v>
      </c>
      <c r="B63" t="s">
        <v>7</v>
      </c>
      <c r="E63" s="4" t="s">
        <v>127</v>
      </c>
      <c r="F63" t="s">
        <v>87</v>
      </c>
      <c r="G63">
        <v>3</v>
      </c>
      <c r="H63" t="s">
        <v>88</v>
      </c>
      <c r="J63" t="s">
        <v>88</v>
      </c>
      <c r="K63" s="2">
        <v>0.5</v>
      </c>
      <c r="L63" t="s">
        <v>86</v>
      </c>
      <c r="N63" t="s">
        <v>85</v>
      </c>
      <c r="O63" t="s">
        <v>14</v>
      </c>
      <c r="P63" t="s">
        <v>89</v>
      </c>
      <c r="R63" t="s">
        <v>14</v>
      </c>
      <c r="S63" s="1">
        <v>0.8</v>
      </c>
      <c r="T63" t="s">
        <v>73</v>
      </c>
      <c r="U63" t="str">
        <f>IF(V63="","",INDEX('Backing 4'!U:U,MATCH(V63,'Backing 4'!T:T,0)))</f>
        <v/>
      </c>
      <c r="V63" t="str">
        <f t="shared" si="0"/>
        <v/>
      </c>
      <c r="W63" t="str">
        <f>IF(X63="","",INDEX('Backing 4'!Z:Z,MATCH(X63,'Backing 4'!Y:Y,0)))</f>
        <v/>
      </c>
      <c r="X63" t="str">
        <f t="shared" si="1"/>
        <v/>
      </c>
      <c r="Y63">
        <v>2</v>
      </c>
      <c r="Z63" t="str">
        <f>IF(F63="Y","",IF(AA63="Y",INDEX('Backing 2'!B:B,MATCH(E63,'Backing 2'!C:C,0)),E63))</f>
        <v>5 - Senior Officer</v>
      </c>
      <c r="AA63" t="s">
        <v>87</v>
      </c>
      <c r="AB63">
        <v>3</v>
      </c>
      <c r="AC63" t="s">
        <v>78</v>
      </c>
      <c r="AD63">
        <v>56</v>
      </c>
      <c r="AE63" t="s">
        <v>25</v>
      </c>
      <c r="AF63" t="s">
        <v>25</v>
      </c>
      <c r="AG63" t="s">
        <v>25</v>
      </c>
      <c r="AH63" s="3">
        <v>41000</v>
      </c>
      <c r="AI63">
        <v>8</v>
      </c>
      <c r="AJ63">
        <f t="shared" ca="1" si="2"/>
        <v>0.27174940821244142</v>
      </c>
    </row>
    <row r="64" spans="1:36">
      <c r="A64">
        <v>63</v>
      </c>
      <c r="B64" t="s">
        <v>8</v>
      </c>
      <c r="E64" t="s">
        <v>92</v>
      </c>
      <c r="F64" t="s">
        <v>87</v>
      </c>
      <c r="G64">
        <v>2</v>
      </c>
      <c r="H64" t="s">
        <v>88</v>
      </c>
      <c r="J64" t="s">
        <v>86</v>
      </c>
      <c r="K64" s="2">
        <v>0.5</v>
      </c>
      <c r="L64" t="s">
        <v>88</v>
      </c>
      <c r="N64" t="s">
        <v>85</v>
      </c>
      <c r="O64" t="s">
        <v>16</v>
      </c>
      <c r="Q64" t="s">
        <v>92</v>
      </c>
      <c r="R64" t="s">
        <v>16</v>
      </c>
      <c r="S64" s="1" t="s">
        <v>74</v>
      </c>
      <c r="T64" t="s">
        <v>74</v>
      </c>
      <c r="U64" t="str">
        <f>IF(V64="","",INDEX('Backing 4'!U:U,MATCH(V64,'Backing 4'!T:T,0)))</f>
        <v>Even</v>
      </c>
      <c r="V64" t="str">
        <f t="shared" si="0"/>
        <v>6 - Junior Officer &amp; Sales &amp; Marketing</v>
      </c>
      <c r="W64" t="str">
        <f>IF(X64="","",INDEX('Backing 4'!Z:Z,MATCH(X64,'Backing 4'!Y:Y,0)))</f>
        <v>Even</v>
      </c>
      <c r="X64" t="str">
        <f t="shared" si="1"/>
        <v>6 - Junior Officer</v>
      </c>
      <c r="Y64">
        <v>1</v>
      </c>
      <c r="Z64" t="str">
        <f>IF(F64="Y","",IF(AA64="Y",INDEX('Backing 2'!B:B,MATCH(E64,'Backing 2'!C:C,0)),E64))</f>
        <v>6 - Junior Officer</v>
      </c>
      <c r="AA64" t="s">
        <v>87</v>
      </c>
      <c r="AC64" t="s">
        <v>75</v>
      </c>
      <c r="AD64">
        <v>20</v>
      </c>
      <c r="AE64" t="s">
        <v>44</v>
      </c>
      <c r="AF64" t="s">
        <v>81</v>
      </c>
      <c r="AG64" t="s">
        <v>84</v>
      </c>
      <c r="AH64" s="3">
        <v>43556</v>
      </c>
      <c r="AI64">
        <v>1</v>
      </c>
      <c r="AJ64">
        <f t="shared" ca="1" si="2"/>
        <v>6.7070503509186752E-2</v>
      </c>
    </row>
    <row r="65" spans="1:36">
      <c r="A65">
        <v>64</v>
      </c>
      <c r="B65" t="s">
        <v>8</v>
      </c>
      <c r="E65" t="s">
        <v>95</v>
      </c>
      <c r="F65" t="s">
        <v>87</v>
      </c>
      <c r="G65">
        <v>3</v>
      </c>
      <c r="H65" t="s">
        <v>88</v>
      </c>
      <c r="J65" t="s">
        <v>86</v>
      </c>
      <c r="K65" s="2">
        <v>0.5</v>
      </c>
      <c r="L65" t="s">
        <v>88</v>
      </c>
      <c r="N65" t="s">
        <v>85</v>
      </c>
      <c r="O65" t="s">
        <v>16</v>
      </c>
      <c r="Q65" t="s">
        <v>95</v>
      </c>
      <c r="R65" t="s">
        <v>16</v>
      </c>
      <c r="S65" s="1" t="s">
        <v>74</v>
      </c>
      <c r="T65" t="s">
        <v>74</v>
      </c>
      <c r="U65" t="str">
        <f>IF(V65="","",INDEX('Backing 4'!U:U,MATCH(V65,'Backing 4'!T:T,0)))</f>
        <v>Inconclusive</v>
      </c>
      <c r="V65" t="str">
        <f t="shared" si="0"/>
        <v>2 - Director &amp; Sales &amp; Marketing</v>
      </c>
      <c r="W65" t="s">
        <v>126</v>
      </c>
      <c r="X65" t="str">
        <f t="shared" si="1"/>
        <v>2 - Director</v>
      </c>
      <c r="Y65">
        <v>3</v>
      </c>
      <c r="Z65" t="str">
        <f>IF(F65="Y","",IF(AA65="Y",INDEX('Backing 2'!B:B,MATCH(E65,'Backing 2'!C:C,0)),E65))</f>
        <v>2 - Director</v>
      </c>
      <c r="AA65" t="s">
        <v>87</v>
      </c>
      <c r="AB65">
        <v>3</v>
      </c>
      <c r="AC65" t="s">
        <v>76</v>
      </c>
      <c r="AD65">
        <v>36</v>
      </c>
      <c r="AE65" t="s">
        <v>25</v>
      </c>
      <c r="AF65" t="s">
        <v>25</v>
      </c>
      <c r="AG65" t="s">
        <v>25</v>
      </c>
      <c r="AH65" s="3">
        <v>40634</v>
      </c>
      <c r="AI65">
        <v>9</v>
      </c>
      <c r="AJ65">
        <f t="shared" ca="1" si="2"/>
        <v>0.22041662250367988</v>
      </c>
    </row>
    <row r="66" spans="1:36">
      <c r="A66">
        <v>65</v>
      </c>
      <c r="B66" t="s">
        <v>7</v>
      </c>
      <c r="E66" t="s">
        <v>95</v>
      </c>
      <c r="F66" t="s">
        <v>87</v>
      </c>
      <c r="G66">
        <v>2</v>
      </c>
      <c r="H66" t="s">
        <v>88</v>
      </c>
      <c r="J66" t="s">
        <v>86</v>
      </c>
      <c r="K66" s="2">
        <v>0.5</v>
      </c>
      <c r="L66" t="s">
        <v>88</v>
      </c>
      <c r="N66" t="s">
        <v>85</v>
      </c>
      <c r="O66" t="s">
        <v>16</v>
      </c>
      <c r="Q66" t="s">
        <v>95</v>
      </c>
      <c r="R66" t="s">
        <v>16</v>
      </c>
      <c r="S66" s="1" t="s">
        <v>74</v>
      </c>
      <c r="T66" t="s">
        <v>74</v>
      </c>
      <c r="U66" t="str">
        <f>IF(V66="","",INDEX('Backing 4'!U:U,MATCH(V66,'Backing 4'!T:T,0)))</f>
        <v>Inconclusive</v>
      </c>
      <c r="V66" t="str">
        <f t="shared" ref="V66:V129" si="3">IF(Q66="","",IF(E66="1 - Executive","",E66&amp;" &amp; "&amp;R66))</f>
        <v>2 - Director &amp; Sales &amp; Marketing</v>
      </c>
      <c r="W66" t="s">
        <v>126</v>
      </c>
      <c r="X66" t="str">
        <f t="shared" ref="X66:X129" si="4">IF(Q66="","",IF(E66="1 - Executive","",E66))</f>
        <v>2 - Director</v>
      </c>
      <c r="Y66">
        <v>3</v>
      </c>
      <c r="Z66" t="str">
        <f>IF(F66="Y","",IF(AA66="Y",INDEX('Backing 2'!B:B,MATCH(E66,'Backing 2'!C:C,0)),E66))</f>
        <v>2 - Director</v>
      </c>
      <c r="AA66" t="s">
        <v>87</v>
      </c>
      <c r="AB66">
        <v>3</v>
      </c>
      <c r="AC66" t="s">
        <v>77</v>
      </c>
      <c r="AD66">
        <v>45</v>
      </c>
      <c r="AE66" t="s">
        <v>37</v>
      </c>
      <c r="AF66" t="s">
        <v>80</v>
      </c>
      <c r="AG66" t="s">
        <v>80</v>
      </c>
      <c r="AH66" s="3">
        <v>42461</v>
      </c>
      <c r="AI66">
        <v>4</v>
      </c>
      <c r="AJ66">
        <f t="shared" ref="AJ66:AJ129" ca="1" si="5">RAND()</f>
        <v>0.26971083225053083</v>
      </c>
    </row>
    <row r="67" spans="1:36">
      <c r="A67">
        <v>66</v>
      </c>
      <c r="B67" t="s">
        <v>7</v>
      </c>
      <c r="E67" t="s">
        <v>94</v>
      </c>
      <c r="F67" t="s">
        <v>87</v>
      </c>
      <c r="G67">
        <v>3</v>
      </c>
      <c r="H67" t="s">
        <v>88</v>
      </c>
      <c r="J67" t="s">
        <v>86</v>
      </c>
      <c r="K67" s="2">
        <v>0.5</v>
      </c>
      <c r="L67" t="s">
        <v>88</v>
      </c>
      <c r="N67" t="s">
        <v>85</v>
      </c>
      <c r="O67" t="s">
        <v>16</v>
      </c>
      <c r="Q67" t="s">
        <v>94</v>
      </c>
      <c r="R67" t="s">
        <v>16</v>
      </c>
      <c r="S67" s="1" t="s">
        <v>74</v>
      </c>
      <c r="T67" t="s">
        <v>74</v>
      </c>
      <c r="U67" t="str">
        <f>IF(V67="","",INDEX('Backing 4'!U:U,MATCH(V67,'Backing 4'!T:T,0)))</f>
        <v>Uneven - Men benefit</v>
      </c>
      <c r="V67" t="str">
        <f t="shared" si="3"/>
        <v>3 - Senior Manager &amp; Sales &amp; Marketing</v>
      </c>
      <c r="W67" t="str">
        <f>IF(X67="","",INDEX('Backing 4'!Z:Z,MATCH(X67,'Backing 4'!Y:Y,0)))</f>
        <v>Uneven - Men benefit</v>
      </c>
      <c r="X67" t="str">
        <f t="shared" si="4"/>
        <v>3 - Senior Manager</v>
      </c>
      <c r="Y67">
        <v>1</v>
      </c>
      <c r="Z67" t="str">
        <f>IF(F67="Y","",IF(AA67="Y",INDEX('Backing 2'!B:B,MATCH(E67,'Backing 2'!C:C,0)),E67))</f>
        <v>4 - Manager</v>
      </c>
      <c r="AA67" t="s">
        <v>85</v>
      </c>
      <c r="AB67">
        <v>2</v>
      </c>
      <c r="AC67" t="s">
        <v>76</v>
      </c>
      <c r="AD67">
        <v>39</v>
      </c>
      <c r="AE67" t="s">
        <v>36</v>
      </c>
      <c r="AF67" t="s">
        <v>80</v>
      </c>
      <c r="AG67" t="s">
        <v>80</v>
      </c>
      <c r="AH67" s="3">
        <v>42095</v>
      </c>
      <c r="AI67">
        <v>5</v>
      </c>
      <c r="AJ67">
        <f t="shared" ca="1" si="5"/>
        <v>0.944552517153884</v>
      </c>
    </row>
    <row r="68" spans="1:36">
      <c r="A68">
        <v>67</v>
      </c>
      <c r="B68" t="s">
        <v>8</v>
      </c>
      <c r="E68" t="s">
        <v>95</v>
      </c>
      <c r="F68" t="s">
        <v>87</v>
      </c>
      <c r="G68">
        <v>2</v>
      </c>
      <c r="H68" t="s">
        <v>88</v>
      </c>
      <c r="J68" t="s">
        <v>86</v>
      </c>
      <c r="K68" s="2">
        <v>0.5</v>
      </c>
      <c r="L68" t="s">
        <v>88</v>
      </c>
      <c r="N68" t="s">
        <v>85</v>
      </c>
      <c r="O68" t="s">
        <v>14</v>
      </c>
      <c r="Q68" t="s">
        <v>95</v>
      </c>
      <c r="R68" t="s">
        <v>14</v>
      </c>
      <c r="S68" s="1" t="s">
        <v>74</v>
      </c>
      <c r="T68" t="s">
        <v>74</v>
      </c>
      <c r="U68" t="str">
        <f>IF(V68="","",INDEX('Backing 4'!U:U,MATCH(V68,'Backing 4'!T:T,0)))</f>
        <v>Even</v>
      </c>
      <c r="V68" t="str">
        <f t="shared" si="3"/>
        <v>2 - Director &amp; Operations</v>
      </c>
      <c r="W68" t="s">
        <v>126</v>
      </c>
      <c r="X68" t="str">
        <f t="shared" si="4"/>
        <v>2 - Director</v>
      </c>
      <c r="Y68">
        <v>1</v>
      </c>
      <c r="Z68" t="str">
        <f>IF(F68="Y","",IF(AA68="Y",INDEX('Backing 2'!B:B,MATCH(E68,'Backing 2'!C:C,0)),E68))</f>
        <v>3 - Senior Manager</v>
      </c>
      <c r="AA68" t="s">
        <v>85</v>
      </c>
      <c r="AB68">
        <v>1</v>
      </c>
      <c r="AC68" t="s">
        <v>77</v>
      </c>
      <c r="AD68">
        <v>46</v>
      </c>
      <c r="AE68" t="s">
        <v>25</v>
      </c>
      <c r="AF68" t="s">
        <v>25</v>
      </c>
      <c r="AG68" t="s">
        <v>25</v>
      </c>
      <c r="AH68" s="3">
        <v>42461</v>
      </c>
      <c r="AI68">
        <v>4</v>
      </c>
      <c r="AJ68">
        <f t="shared" ca="1" si="5"/>
        <v>0.49124754911750734</v>
      </c>
    </row>
    <row r="69" spans="1:36">
      <c r="A69">
        <v>68</v>
      </c>
      <c r="B69" t="s">
        <v>8</v>
      </c>
      <c r="E69" t="s">
        <v>127</v>
      </c>
      <c r="F69" t="s">
        <v>87</v>
      </c>
      <c r="G69">
        <v>3</v>
      </c>
      <c r="H69" t="s">
        <v>88</v>
      </c>
      <c r="J69" t="s">
        <v>86</v>
      </c>
      <c r="K69" s="2">
        <v>0.5</v>
      </c>
      <c r="L69" t="s">
        <v>88</v>
      </c>
      <c r="N69" t="s">
        <v>85</v>
      </c>
      <c r="O69" t="s">
        <v>16</v>
      </c>
      <c r="Q69" t="s">
        <v>127</v>
      </c>
      <c r="R69" t="s">
        <v>16</v>
      </c>
      <c r="S69" s="1" t="s">
        <v>74</v>
      </c>
      <c r="T69" t="s">
        <v>74</v>
      </c>
      <c r="U69" t="str">
        <f>IF(V69="","",INDEX('Backing 4'!U:U,MATCH(V69,'Backing 4'!T:T,0)))</f>
        <v>Even</v>
      </c>
      <c r="V69" t="str">
        <f t="shared" si="3"/>
        <v>5 - Senior Officer &amp; Sales &amp; Marketing</v>
      </c>
      <c r="W69" t="str">
        <f>IF(X69="","",INDEX('Backing 4'!Z:Z,MATCH(X69,'Backing 4'!Y:Y,0)))</f>
        <v>Even</v>
      </c>
      <c r="X69" t="str">
        <f t="shared" si="4"/>
        <v>5 - Senior Officer</v>
      </c>
      <c r="Y69">
        <v>5</v>
      </c>
      <c r="Z69" t="str">
        <f>IF(F69="Y","",IF(AA69="Y",INDEX('Backing 2'!B:B,MATCH(E69,'Backing 2'!C:C,0)),E69))</f>
        <v>5 - Senior Officer</v>
      </c>
      <c r="AA69" t="s">
        <v>87</v>
      </c>
      <c r="AB69">
        <v>3</v>
      </c>
      <c r="AC69" t="s">
        <v>75</v>
      </c>
      <c r="AD69">
        <v>25</v>
      </c>
      <c r="AE69" t="s">
        <v>25</v>
      </c>
      <c r="AF69" t="s">
        <v>25</v>
      </c>
      <c r="AG69" t="s">
        <v>25</v>
      </c>
      <c r="AH69" s="3">
        <v>41730</v>
      </c>
      <c r="AI69">
        <v>6</v>
      </c>
      <c r="AJ69">
        <f t="shared" ca="1" si="5"/>
        <v>0.11297805692926743</v>
      </c>
    </row>
    <row r="70" spans="1:36">
      <c r="A70">
        <v>69</v>
      </c>
      <c r="B70" t="s">
        <v>7</v>
      </c>
      <c r="E70" t="s">
        <v>92</v>
      </c>
      <c r="F70" t="s">
        <v>87</v>
      </c>
      <c r="G70">
        <v>2</v>
      </c>
      <c r="H70" t="s">
        <v>88</v>
      </c>
      <c r="J70" t="s">
        <v>86</v>
      </c>
      <c r="K70" s="2">
        <v>0.5</v>
      </c>
      <c r="L70" t="s">
        <v>88</v>
      </c>
      <c r="N70" t="s">
        <v>85</v>
      </c>
      <c r="O70" t="s">
        <v>14</v>
      </c>
      <c r="Q70" t="s">
        <v>92</v>
      </c>
      <c r="R70" t="s">
        <v>14</v>
      </c>
      <c r="S70" s="1" t="s">
        <v>74</v>
      </c>
      <c r="T70" t="s">
        <v>74</v>
      </c>
      <c r="U70" t="str">
        <f>IF(V70="","",INDEX('Backing 4'!U:U,MATCH(V70,'Backing 4'!T:T,0)))</f>
        <v>Even</v>
      </c>
      <c r="V70" t="str">
        <f t="shared" si="3"/>
        <v>6 - Junior Officer &amp; Operations</v>
      </c>
      <c r="W70" t="str">
        <f>IF(X70="","",INDEX('Backing 4'!Z:Z,MATCH(X70,'Backing 4'!Y:Y,0)))</f>
        <v>Even</v>
      </c>
      <c r="X70" t="str">
        <f t="shared" si="4"/>
        <v>6 - Junior Officer</v>
      </c>
      <c r="Y70">
        <v>2</v>
      </c>
      <c r="Z70" t="str">
        <f>IF(F70="Y","",IF(AA70="Y",INDEX('Backing 2'!B:B,MATCH(E70,'Backing 2'!C:C,0)),E70))</f>
        <v>6 - Junior Officer</v>
      </c>
      <c r="AA70" t="s">
        <v>87</v>
      </c>
      <c r="AB70">
        <v>2</v>
      </c>
      <c r="AC70" t="s">
        <v>75</v>
      </c>
      <c r="AD70">
        <v>26</v>
      </c>
      <c r="AE70" t="s">
        <v>42</v>
      </c>
      <c r="AF70" t="s">
        <v>80</v>
      </c>
      <c r="AG70" t="s">
        <v>80</v>
      </c>
      <c r="AH70" s="3">
        <v>43191</v>
      </c>
      <c r="AI70">
        <v>2</v>
      </c>
      <c r="AJ70">
        <f t="shared" ca="1" si="5"/>
        <v>0.70157458655695482</v>
      </c>
    </row>
    <row r="71" spans="1:36">
      <c r="A71">
        <v>70</v>
      </c>
      <c r="B71" t="s">
        <v>8</v>
      </c>
      <c r="E71" t="s">
        <v>127</v>
      </c>
      <c r="F71" t="s">
        <v>87</v>
      </c>
      <c r="G71">
        <v>2</v>
      </c>
      <c r="H71" t="s">
        <v>88</v>
      </c>
      <c r="J71" t="s">
        <v>86</v>
      </c>
      <c r="K71" s="2">
        <v>0.5</v>
      </c>
      <c r="L71" t="s">
        <v>88</v>
      </c>
      <c r="N71" t="s">
        <v>85</v>
      </c>
      <c r="O71" t="s">
        <v>16</v>
      </c>
      <c r="Q71" t="s">
        <v>127</v>
      </c>
      <c r="R71" t="s">
        <v>16</v>
      </c>
      <c r="S71" s="1" t="s">
        <v>74</v>
      </c>
      <c r="T71" t="s">
        <v>74</v>
      </c>
      <c r="U71" t="str">
        <f>IF(V71="","",INDEX('Backing 4'!U:U,MATCH(V71,'Backing 4'!T:T,0)))</f>
        <v>Even</v>
      </c>
      <c r="V71" t="str">
        <f t="shared" si="3"/>
        <v>5 - Senior Officer &amp; Sales &amp; Marketing</v>
      </c>
      <c r="W71" t="str">
        <f>IF(X71="","",INDEX('Backing 4'!Z:Z,MATCH(X71,'Backing 4'!Y:Y,0)))</f>
        <v>Even</v>
      </c>
      <c r="X71" t="str">
        <f t="shared" si="4"/>
        <v>5 - Senior Officer</v>
      </c>
      <c r="Y71">
        <v>4</v>
      </c>
      <c r="Z71" t="str">
        <f>IF(F71="Y","",IF(AA71="Y",INDEX('Backing 2'!B:B,MATCH(E71,'Backing 2'!C:C,0)),E71))</f>
        <v>5 - Senior Officer</v>
      </c>
      <c r="AA71" t="s">
        <v>87</v>
      </c>
      <c r="AB71">
        <v>3</v>
      </c>
      <c r="AC71" t="s">
        <v>75</v>
      </c>
      <c r="AD71">
        <v>29</v>
      </c>
      <c r="AE71" t="s">
        <v>25</v>
      </c>
      <c r="AF71" t="s">
        <v>25</v>
      </c>
      <c r="AG71" t="s">
        <v>25</v>
      </c>
      <c r="AH71" s="3">
        <v>42461</v>
      </c>
      <c r="AI71">
        <v>4</v>
      </c>
      <c r="AJ71">
        <f t="shared" ca="1" si="5"/>
        <v>0.5171146577105491</v>
      </c>
    </row>
    <row r="72" spans="1:36">
      <c r="A72">
        <v>71</v>
      </c>
      <c r="B72" t="s">
        <v>7</v>
      </c>
      <c r="E72" t="s">
        <v>93</v>
      </c>
      <c r="F72" t="s">
        <v>87</v>
      </c>
      <c r="G72">
        <v>3</v>
      </c>
      <c r="H72" t="s">
        <v>88</v>
      </c>
      <c r="J72" t="s">
        <v>86</v>
      </c>
      <c r="K72" s="2">
        <v>0.5</v>
      </c>
      <c r="L72" t="s">
        <v>88</v>
      </c>
      <c r="N72" t="s">
        <v>85</v>
      </c>
      <c r="O72" t="s">
        <v>14</v>
      </c>
      <c r="Q72" t="s">
        <v>93</v>
      </c>
      <c r="R72" t="s">
        <v>14</v>
      </c>
      <c r="S72" s="1" t="s">
        <v>74</v>
      </c>
      <c r="T72" t="s">
        <v>74</v>
      </c>
      <c r="U72" t="str">
        <f>IF(V72="","",INDEX('Backing 4'!U:U,MATCH(V72,'Backing 4'!T:T,0)))</f>
        <v>Even</v>
      </c>
      <c r="V72" t="str">
        <f t="shared" si="3"/>
        <v>4 - Manager &amp; Operations</v>
      </c>
      <c r="W72" t="str">
        <f>IF(X72="","",INDEX('Backing 4'!Z:Z,MATCH(X72,'Backing 4'!Y:Y,0)))</f>
        <v>Even</v>
      </c>
      <c r="X72" t="str">
        <f t="shared" si="4"/>
        <v>4 - Manager</v>
      </c>
      <c r="Y72">
        <v>4</v>
      </c>
      <c r="Z72" t="str">
        <f>IF(F72="Y","",IF(AA72="Y",INDEX('Backing 2'!B:B,MATCH(E72,'Backing 2'!C:C,0)),E72))</f>
        <v>4 - Manager</v>
      </c>
      <c r="AA72" t="s">
        <v>87</v>
      </c>
      <c r="AB72">
        <v>3</v>
      </c>
      <c r="AC72" t="s">
        <v>77</v>
      </c>
      <c r="AD72">
        <v>40</v>
      </c>
      <c r="AE72" t="s">
        <v>48</v>
      </c>
      <c r="AF72" t="s">
        <v>80</v>
      </c>
      <c r="AG72" t="s">
        <v>80</v>
      </c>
      <c r="AH72" s="3">
        <v>40634</v>
      </c>
      <c r="AI72">
        <v>9</v>
      </c>
      <c r="AJ72">
        <f t="shared" ca="1" si="5"/>
        <v>5.3034811664299686E-2</v>
      </c>
    </row>
    <row r="73" spans="1:36">
      <c r="A73">
        <v>72</v>
      </c>
      <c r="B73" t="s">
        <v>7</v>
      </c>
      <c r="E73" t="s">
        <v>127</v>
      </c>
      <c r="F73" t="s">
        <v>87</v>
      </c>
      <c r="G73">
        <v>2</v>
      </c>
      <c r="H73" t="s">
        <v>88</v>
      </c>
      <c r="J73" t="s">
        <v>86</v>
      </c>
      <c r="K73" s="2">
        <v>0.5</v>
      </c>
      <c r="L73" t="s">
        <v>88</v>
      </c>
      <c r="N73" t="s">
        <v>85</v>
      </c>
      <c r="O73" t="s">
        <v>14</v>
      </c>
      <c r="Q73" t="s">
        <v>127</v>
      </c>
      <c r="R73" t="s">
        <v>14</v>
      </c>
      <c r="S73" s="1" t="s">
        <v>74</v>
      </c>
      <c r="T73" t="s">
        <v>74</v>
      </c>
      <c r="U73" t="str">
        <f>IF(V73="","",INDEX('Backing 4'!U:U,MATCH(V73,'Backing 4'!T:T,0)))</f>
        <v>Even</v>
      </c>
      <c r="V73" t="str">
        <f t="shared" si="3"/>
        <v>5 - Senior Officer &amp; Operations</v>
      </c>
      <c r="W73" t="str">
        <f>IF(X73="","",INDEX('Backing 4'!Z:Z,MATCH(X73,'Backing 4'!Y:Y,0)))</f>
        <v>Even</v>
      </c>
      <c r="X73" t="str">
        <f t="shared" si="4"/>
        <v>5 - Senior Officer</v>
      </c>
      <c r="Y73">
        <v>4</v>
      </c>
      <c r="Z73" t="str">
        <f>IF(F73="Y","",IF(AA73="Y",INDEX('Backing 2'!B:B,MATCH(E73,'Backing 2'!C:C,0)),E73))</f>
        <v>5 - Senior Officer</v>
      </c>
      <c r="AA73" t="s">
        <v>87</v>
      </c>
      <c r="AB73">
        <v>3</v>
      </c>
      <c r="AC73" t="s">
        <v>76</v>
      </c>
      <c r="AD73">
        <v>34</v>
      </c>
      <c r="AE73" t="s">
        <v>37</v>
      </c>
      <c r="AF73" t="s">
        <v>80</v>
      </c>
      <c r="AG73" t="s">
        <v>80</v>
      </c>
      <c r="AH73" s="3">
        <v>42461</v>
      </c>
      <c r="AI73">
        <v>4</v>
      </c>
      <c r="AJ73">
        <f t="shared" ca="1" si="5"/>
        <v>0.41545174498066573</v>
      </c>
    </row>
    <row r="74" spans="1:36">
      <c r="A74">
        <v>73</v>
      </c>
      <c r="B74" t="s">
        <v>8</v>
      </c>
      <c r="E74" t="s">
        <v>95</v>
      </c>
      <c r="F74" t="s">
        <v>85</v>
      </c>
      <c r="H74" t="s">
        <v>88</v>
      </c>
      <c r="J74" t="s">
        <v>88</v>
      </c>
      <c r="K74" s="2">
        <v>0.5</v>
      </c>
      <c r="L74" t="s">
        <v>88</v>
      </c>
      <c r="N74" t="s">
        <v>87</v>
      </c>
      <c r="O74" t="s">
        <v>14</v>
      </c>
      <c r="Q74" t="s">
        <v>95</v>
      </c>
      <c r="R74" t="s">
        <v>14</v>
      </c>
      <c r="S74" s="1" t="s">
        <v>74</v>
      </c>
      <c r="T74" t="s">
        <v>74</v>
      </c>
      <c r="U74" t="str">
        <f>IF(V74="","",INDEX('Backing 4'!U:U,MATCH(V74,'Backing 4'!T:T,0)))</f>
        <v>Even</v>
      </c>
      <c r="V74" t="str">
        <f t="shared" si="3"/>
        <v>2 - Director &amp; Operations</v>
      </c>
      <c r="W74" t="s">
        <v>126</v>
      </c>
      <c r="X74" t="str">
        <f t="shared" si="4"/>
        <v>2 - Director</v>
      </c>
      <c r="Y74">
        <v>0</v>
      </c>
      <c r="Z74" t="str">
        <f>IF(F74="Y","",IF(AA74="Y",INDEX('Backing 2'!B:B,MATCH(E74,'Backing 2'!C:C,0)),E74))</f>
        <v/>
      </c>
      <c r="AA74" t="s">
        <v>87</v>
      </c>
      <c r="AC74" t="s">
        <v>78</v>
      </c>
      <c r="AD74">
        <v>51</v>
      </c>
      <c r="AE74" t="s">
        <v>25</v>
      </c>
      <c r="AF74" t="s">
        <v>25</v>
      </c>
      <c r="AG74" t="s">
        <v>25</v>
      </c>
      <c r="AH74" s="3">
        <v>43922</v>
      </c>
      <c r="AI74">
        <v>0</v>
      </c>
      <c r="AJ74">
        <f t="shared" ca="1" si="5"/>
        <v>9.4671828311454931E-2</v>
      </c>
    </row>
    <row r="75" spans="1:36" hidden="1">
      <c r="A75">
        <v>74</v>
      </c>
      <c r="B75" t="s">
        <v>7</v>
      </c>
      <c r="E75" t="s">
        <v>127</v>
      </c>
      <c r="F75" t="s">
        <v>87</v>
      </c>
      <c r="H75" t="s">
        <v>88</v>
      </c>
      <c r="J75" t="s">
        <v>88</v>
      </c>
      <c r="K75" s="2">
        <v>0.5</v>
      </c>
      <c r="L75" t="s">
        <v>86</v>
      </c>
      <c r="N75" t="s">
        <v>85</v>
      </c>
      <c r="O75" t="s">
        <v>16</v>
      </c>
      <c r="P75" t="s">
        <v>89</v>
      </c>
      <c r="R75" t="s">
        <v>16</v>
      </c>
      <c r="S75" s="1">
        <v>0.8</v>
      </c>
      <c r="T75" t="s">
        <v>73</v>
      </c>
      <c r="U75" t="str">
        <f>IF(V75="","",INDEX('Backing 4'!U:U,MATCH(V75,'Backing 4'!T:T,0)))</f>
        <v/>
      </c>
      <c r="V75" t="str">
        <f t="shared" si="3"/>
        <v/>
      </c>
      <c r="W75" t="str">
        <f>IF(X75="","",INDEX('Backing 4'!Z:Z,MATCH(X75,'Backing 4'!Y:Y,0)))</f>
        <v/>
      </c>
      <c r="X75" t="str">
        <f t="shared" si="4"/>
        <v/>
      </c>
      <c r="Y75">
        <v>3</v>
      </c>
      <c r="Z75" t="str">
        <f>IF(F75="Y","",IF(AA75="Y",INDEX('Backing 2'!B:B,MATCH(E75,'Backing 2'!C:C,0)),E75))</f>
        <v>5 - Senior Officer</v>
      </c>
      <c r="AA75" t="s">
        <v>87</v>
      </c>
      <c r="AB75">
        <v>3</v>
      </c>
      <c r="AC75" t="s">
        <v>77</v>
      </c>
      <c r="AD75">
        <v>41</v>
      </c>
      <c r="AE75" t="s">
        <v>25</v>
      </c>
      <c r="AF75" t="s">
        <v>25</v>
      </c>
      <c r="AG75" t="s">
        <v>25</v>
      </c>
      <c r="AH75" s="3">
        <v>42826</v>
      </c>
      <c r="AI75">
        <v>3</v>
      </c>
      <c r="AJ75">
        <f t="shared" ca="1" si="5"/>
        <v>0.41610748687699528</v>
      </c>
    </row>
    <row r="76" spans="1:36">
      <c r="A76">
        <v>75</v>
      </c>
      <c r="B76" t="s">
        <v>7</v>
      </c>
      <c r="E76" t="s">
        <v>92</v>
      </c>
      <c r="F76" t="s">
        <v>87</v>
      </c>
      <c r="G76">
        <v>3</v>
      </c>
      <c r="H76" t="s">
        <v>88</v>
      </c>
      <c r="J76" t="s">
        <v>86</v>
      </c>
      <c r="K76" s="2">
        <v>0.5</v>
      </c>
      <c r="L76" t="s">
        <v>88</v>
      </c>
      <c r="N76" t="s">
        <v>85</v>
      </c>
      <c r="O76" t="s">
        <v>16</v>
      </c>
      <c r="Q76" t="s">
        <v>92</v>
      </c>
      <c r="R76" t="s">
        <v>16</v>
      </c>
      <c r="S76" s="1" t="s">
        <v>74</v>
      </c>
      <c r="T76" t="s">
        <v>74</v>
      </c>
      <c r="U76" t="str">
        <f>IF(V76="","",INDEX('Backing 4'!U:U,MATCH(V76,'Backing 4'!T:T,0)))</f>
        <v>Even</v>
      </c>
      <c r="V76" t="str">
        <f t="shared" si="3"/>
        <v>6 - Junior Officer &amp; Sales &amp; Marketing</v>
      </c>
      <c r="W76" t="str">
        <f>IF(X76="","",INDEX('Backing 4'!Z:Z,MATCH(X76,'Backing 4'!Y:Y,0)))</f>
        <v>Even</v>
      </c>
      <c r="X76" t="str">
        <f t="shared" si="4"/>
        <v>6 - Junior Officer</v>
      </c>
      <c r="Y76">
        <v>3</v>
      </c>
      <c r="Z76" t="str">
        <f>IF(F76="Y","",IF(AA76="Y",INDEX('Backing 2'!B:B,MATCH(E76,'Backing 2'!C:C,0)),E76))</f>
        <v>6 - Junior Officer</v>
      </c>
      <c r="AA76" t="s">
        <v>87</v>
      </c>
      <c r="AB76">
        <v>2</v>
      </c>
      <c r="AC76" t="s">
        <v>75</v>
      </c>
      <c r="AD76">
        <v>24</v>
      </c>
      <c r="AE76" t="s">
        <v>25</v>
      </c>
      <c r="AF76" t="s">
        <v>25</v>
      </c>
      <c r="AG76" t="s">
        <v>25</v>
      </c>
      <c r="AH76" s="3">
        <v>42826</v>
      </c>
      <c r="AI76">
        <v>3</v>
      </c>
      <c r="AJ76">
        <f t="shared" ca="1" si="5"/>
        <v>0.40195617036185027</v>
      </c>
    </row>
    <row r="77" spans="1:36">
      <c r="A77">
        <v>76</v>
      </c>
      <c r="B77" t="s">
        <v>7</v>
      </c>
      <c r="E77" t="s">
        <v>93</v>
      </c>
      <c r="F77" t="s">
        <v>87</v>
      </c>
      <c r="G77">
        <v>2</v>
      </c>
      <c r="H77" t="s">
        <v>86</v>
      </c>
      <c r="J77" t="s">
        <v>86</v>
      </c>
      <c r="K77" s="2">
        <v>0.5</v>
      </c>
      <c r="L77" t="s">
        <v>88</v>
      </c>
      <c r="N77" t="s">
        <v>85</v>
      </c>
      <c r="O77" t="s">
        <v>15</v>
      </c>
      <c r="Q77" t="s">
        <v>94</v>
      </c>
      <c r="R77" t="s">
        <v>15</v>
      </c>
      <c r="S77" s="1" t="s">
        <v>74</v>
      </c>
      <c r="T77" t="s">
        <v>74</v>
      </c>
      <c r="U77" t="str">
        <f>IF(V77="","",INDEX('Backing 4'!U:U,MATCH(V77,'Backing 4'!T:T,0)))</f>
        <v>Even</v>
      </c>
      <c r="V77" t="str">
        <f t="shared" si="3"/>
        <v>4 - Manager &amp; Internal Services</v>
      </c>
      <c r="W77" t="str">
        <f>IF(X77="","",INDEX('Backing 4'!Z:Z,MATCH(X77,'Backing 4'!Y:Y,0)))</f>
        <v>Even</v>
      </c>
      <c r="X77" t="str">
        <f t="shared" si="4"/>
        <v>4 - Manager</v>
      </c>
      <c r="Y77">
        <v>4</v>
      </c>
      <c r="Z77" t="str">
        <f>IF(F77="Y","",IF(AA77="Y",INDEX('Backing 2'!B:B,MATCH(E77,'Backing 2'!C:C,0)),E77))</f>
        <v>4 - Manager</v>
      </c>
      <c r="AA77" t="s">
        <v>87</v>
      </c>
      <c r="AB77">
        <v>3</v>
      </c>
      <c r="AC77" t="s">
        <v>77</v>
      </c>
      <c r="AD77">
        <v>43</v>
      </c>
      <c r="AE77" t="s">
        <v>25</v>
      </c>
      <c r="AF77" t="s">
        <v>25</v>
      </c>
      <c r="AG77" t="s">
        <v>25</v>
      </c>
      <c r="AH77" s="3">
        <v>41000</v>
      </c>
      <c r="AI77">
        <v>8</v>
      </c>
      <c r="AJ77">
        <f t="shared" ca="1" si="5"/>
        <v>0.54099955999418148</v>
      </c>
    </row>
    <row r="78" spans="1:36">
      <c r="A78">
        <v>77</v>
      </c>
      <c r="B78" t="s">
        <v>8</v>
      </c>
      <c r="E78" t="s">
        <v>94</v>
      </c>
      <c r="F78" t="s">
        <v>87</v>
      </c>
      <c r="G78">
        <v>2</v>
      </c>
      <c r="H78" t="s">
        <v>88</v>
      </c>
      <c r="J78" t="s">
        <v>86</v>
      </c>
      <c r="K78" s="2">
        <v>0.5</v>
      </c>
      <c r="L78" t="s">
        <v>88</v>
      </c>
      <c r="N78" t="s">
        <v>85</v>
      </c>
      <c r="O78" t="s">
        <v>16</v>
      </c>
      <c r="Q78" t="s">
        <v>94</v>
      </c>
      <c r="R78" t="s">
        <v>16</v>
      </c>
      <c r="S78" s="1" t="s">
        <v>74</v>
      </c>
      <c r="T78" t="s">
        <v>74</v>
      </c>
      <c r="U78" t="str">
        <f>IF(V78="","",INDEX('Backing 4'!U:U,MATCH(V78,'Backing 4'!T:T,0)))</f>
        <v>Uneven - Men benefit</v>
      </c>
      <c r="V78" t="str">
        <f t="shared" si="3"/>
        <v>3 - Senior Manager &amp; Sales &amp; Marketing</v>
      </c>
      <c r="W78" t="str">
        <f>IF(X78="","",INDEX('Backing 4'!Z:Z,MATCH(X78,'Backing 4'!Y:Y,0)))</f>
        <v>Uneven - Men benefit</v>
      </c>
      <c r="X78" t="str">
        <f t="shared" si="4"/>
        <v>3 - Senior Manager</v>
      </c>
      <c r="Y78">
        <v>2</v>
      </c>
      <c r="Z78" t="str">
        <f>IF(F78="Y","",IF(AA78="Y",INDEX('Backing 2'!B:B,MATCH(E78,'Backing 2'!C:C,0)),E78))</f>
        <v>3 - Senior Manager</v>
      </c>
      <c r="AA78" t="s">
        <v>87</v>
      </c>
      <c r="AB78">
        <v>3</v>
      </c>
      <c r="AC78" t="s">
        <v>77</v>
      </c>
      <c r="AD78">
        <v>41</v>
      </c>
      <c r="AE78" t="s">
        <v>36</v>
      </c>
      <c r="AF78" t="s">
        <v>80</v>
      </c>
      <c r="AG78" t="s">
        <v>80</v>
      </c>
      <c r="AH78" s="3">
        <v>42461</v>
      </c>
      <c r="AI78">
        <v>4</v>
      </c>
      <c r="AJ78">
        <f t="shared" ca="1" si="5"/>
        <v>2.2093106153662445E-2</v>
      </c>
    </row>
    <row r="79" spans="1:36">
      <c r="A79">
        <v>78</v>
      </c>
      <c r="B79" t="s">
        <v>7</v>
      </c>
      <c r="E79" t="s">
        <v>127</v>
      </c>
      <c r="F79" t="s">
        <v>87</v>
      </c>
      <c r="G79">
        <v>2</v>
      </c>
      <c r="H79" t="s">
        <v>88</v>
      </c>
      <c r="J79" t="s">
        <v>86</v>
      </c>
      <c r="K79" s="2">
        <v>0.5</v>
      </c>
      <c r="L79" t="s">
        <v>88</v>
      </c>
      <c r="N79" t="s">
        <v>85</v>
      </c>
      <c r="O79" t="s">
        <v>16</v>
      </c>
      <c r="Q79" t="s">
        <v>127</v>
      </c>
      <c r="R79" t="s">
        <v>16</v>
      </c>
      <c r="S79" s="1">
        <v>0.7</v>
      </c>
      <c r="T79" t="s">
        <v>73</v>
      </c>
      <c r="U79" t="str">
        <f>IF(V79="","",INDEX('Backing 4'!U:U,MATCH(V79,'Backing 4'!T:T,0)))</f>
        <v>Even</v>
      </c>
      <c r="V79" t="str">
        <f t="shared" si="3"/>
        <v>5 - Senior Officer &amp; Sales &amp; Marketing</v>
      </c>
      <c r="W79" t="str">
        <f>IF(X79="","",INDEX('Backing 4'!Z:Z,MATCH(X79,'Backing 4'!Y:Y,0)))</f>
        <v>Even</v>
      </c>
      <c r="X79" t="str">
        <f t="shared" si="4"/>
        <v>5 - Senior Officer</v>
      </c>
      <c r="Y79">
        <v>3</v>
      </c>
      <c r="Z79" t="str">
        <f>IF(F79="Y","",IF(AA79="Y",INDEX('Backing 2'!B:B,MATCH(E79,'Backing 2'!C:C,0)),E79))</f>
        <v>5 - Senior Officer</v>
      </c>
      <c r="AA79" t="s">
        <v>87</v>
      </c>
      <c r="AB79">
        <v>3</v>
      </c>
      <c r="AC79" t="s">
        <v>76</v>
      </c>
      <c r="AD79">
        <v>31</v>
      </c>
      <c r="AE79" t="s">
        <v>25</v>
      </c>
      <c r="AF79" t="s">
        <v>25</v>
      </c>
      <c r="AG79" t="s">
        <v>25</v>
      </c>
      <c r="AH79" s="3">
        <v>41000</v>
      </c>
      <c r="AI79">
        <v>8</v>
      </c>
      <c r="AJ79">
        <f t="shared" ca="1" si="5"/>
        <v>0.25169680653157178</v>
      </c>
    </row>
    <row r="80" spans="1:36">
      <c r="A80">
        <v>79</v>
      </c>
      <c r="B80" t="s">
        <v>8</v>
      </c>
      <c r="E80" t="s">
        <v>92</v>
      </c>
      <c r="F80" t="s">
        <v>85</v>
      </c>
      <c r="H80" t="s">
        <v>88</v>
      </c>
      <c r="J80" t="s">
        <v>88</v>
      </c>
      <c r="K80" s="2">
        <v>0.5</v>
      </c>
      <c r="L80" t="s">
        <v>88</v>
      </c>
      <c r="N80" t="s">
        <v>87</v>
      </c>
      <c r="O80" t="s">
        <v>16</v>
      </c>
      <c r="Q80" t="s">
        <v>92</v>
      </c>
      <c r="R80" t="s">
        <v>16</v>
      </c>
      <c r="S80" s="1" t="s">
        <v>74</v>
      </c>
      <c r="T80" t="s">
        <v>74</v>
      </c>
      <c r="U80" t="str">
        <f>IF(V80="","",INDEX('Backing 4'!U:U,MATCH(V80,'Backing 4'!T:T,0)))</f>
        <v>Even</v>
      </c>
      <c r="V80" t="str">
        <f t="shared" si="3"/>
        <v>6 - Junior Officer &amp; Sales &amp; Marketing</v>
      </c>
      <c r="W80" t="str">
        <f>IF(X80="","",INDEX('Backing 4'!Z:Z,MATCH(X80,'Backing 4'!Y:Y,0)))</f>
        <v>Even</v>
      </c>
      <c r="X80" t="str">
        <f t="shared" si="4"/>
        <v>6 - Junior Officer</v>
      </c>
      <c r="Y80">
        <v>0</v>
      </c>
      <c r="Z80" t="str">
        <f>IF(F80="Y","",IF(AA80="Y",INDEX('Backing 2'!B:B,MATCH(E80,'Backing 2'!C:C,0)),E80))</f>
        <v/>
      </c>
      <c r="AA80" t="s">
        <v>87</v>
      </c>
      <c r="AC80" t="s">
        <v>75</v>
      </c>
      <c r="AD80">
        <v>26</v>
      </c>
      <c r="AE80" t="s">
        <v>36</v>
      </c>
      <c r="AF80" t="s">
        <v>80</v>
      </c>
      <c r="AG80" t="s">
        <v>80</v>
      </c>
      <c r="AH80" s="3">
        <v>43922</v>
      </c>
      <c r="AI80">
        <v>0</v>
      </c>
      <c r="AJ80">
        <f t="shared" ca="1" si="5"/>
        <v>0.46425832837972458</v>
      </c>
    </row>
    <row r="81" spans="1:36">
      <c r="A81">
        <v>80</v>
      </c>
      <c r="B81" t="s">
        <v>7</v>
      </c>
      <c r="E81" t="s">
        <v>127</v>
      </c>
      <c r="F81" t="s">
        <v>87</v>
      </c>
      <c r="G81">
        <v>3</v>
      </c>
      <c r="H81" t="s">
        <v>88</v>
      </c>
      <c r="J81" t="s">
        <v>86</v>
      </c>
      <c r="K81" s="2">
        <v>0.5</v>
      </c>
      <c r="L81" t="s">
        <v>88</v>
      </c>
      <c r="N81" t="s">
        <v>85</v>
      </c>
      <c r="O81" t="s">
        <v>14</v>
      </c>
      <c r="Q81" t="s">
        <v>127</v>
      </c>
      <c r="R81" t="s">
        <v>14</v>
      </c>
      <c r="S81" s="1">
        <v>0.5</v>
      </c>
      <c r="T81" t="s">
        <v>73</v>
      </c>
      <c r="U81" t="str">
        <f>IF(V81="","",INDEX('Backing 4'!U:U,MATCH(V81,'Backing 4'!T:T,0)))</f>
        <v>Even</v>
      </c>
      <c r="V81" t="str">
        <f t="shared" si="3"/>
        <v>5 - Senior Officer &amp; Operations</v>
      </c>
      <c r="W81" t="str">
        <f>IF(X81="","",INDEX('Backing 4'!Z:Z,MATCH(X81,'Backing 4'!Y:Y,0)))</f>
        <v>Even</v>
      </c>
      <c r="X81" t="str">
        <f t="shared" si="4"/>
        <v>5 - Senior Officer</v>
      </c>
      <c r="Y81">
        <v>3</v>
      </c>
      <c r="Z81" t="str">
        <f>IF(F81="Y","",IF(AA81="Y",INDEX('Backing 2'!B:B,MATCH(E81,'Backing 2'!C:C,0)),E81))</f>
        <v>5 - Senior Officer</v>
      </c>
      <c r="AA81" t="s">
        <v>87</v>
      </c>
      <c r="AB81">
        <v>2</v>
      </c>
      <c r="AC81" t="s">
        <v>75</v>
      </c>
      <c r="AD81">
        <v>28</v>
      </c>
      <c r="AE81" t="s">
        <v>37</v>
      </c>
      <c r="AF81" t="s">
        <v>80</v>
      </c>
      <c r="AG81" t="s">
        <v>80</v>
      </c>
      <c r="AH81" s="3">
        <v>41730</v>
      </c>
      <c r="AI81">
        <v>6</v>
      </c>
      <c r="AJ81">
        <f t="shared" ca="1" si="5"/>
        <v>0.85829061827377451</v>
      </c>
    </row>
    <row r="82" spans="1:36">
      <c r="A82">
        <v>81</v>
      </c>
      <c r="B82" t="s">
        <v>8</v>
      </c>
      <c r="E82" t="s">
        <v>95</v>
      </c>
      <c r="F82" t="s">
        <v>87</v>
      </c>
      <c r="G82">
        <v>3</v>
      </c>
      <c r="H82" t="s">
        <v>88</v>
      </c>
      <c r="J82" t="s">
        <v>86</v>
      </c>
      <c r="K82" s="2">
        <v>0.5</v>
      </c>
      <c r="L82" t="s">
        <v>88</v>
      </c>
      <c r="N82" t="s">
        <v>85</v>
      </c>
      <c r="O82" t="s">
        <v>14</v>
      </c>
      <c r="Q82" t="s">
        <v>95</v>
      </c>
      <c r="R82" t="s">
        <v>14</v>
      </c>
      <c r="S82" s="1" t="s">
        <v>74</v>
      </c>
      <c r="T82" t="s">
        <v>74</v>
      </c>
      <c r="U82" t="str">
        <f>IF(V82="","",INDEX('Backing 4'!U:U,MATCH(V82,'Backing 4'!T:T,0)))</f>
        <v>Even</v>
      </c>
      <c r="V82" t="str">
        <f t="shared" si="3"/>
        <v>2 - Director &amp; Operations</v>
      </c>
      <c r="W82" t="s">
        <v>126</v>
      </c>
      <c r="X82" t="str">
        <f t="shared" si="4"/>
        <v>2 - Director</v>
      </c>
      <c r="Y82">
        <v>3</v>
      </c>
      <c r="Z82" t="str">
        <f>IF(F82="Y","",IF(AA82="Y",INDEX('Backing 2'!B:B,MATCH(E82,'Backing 2'!C:C,0)),E82))</f>
        <v>2 - Director</v>
      </c>
      <c r="AA82" t="s">
        <v>87</v>
      </c>
      <c r="AB82">
        <v>2</v>
      </c>
      <c r="AC82" t="s">
        <v>77</v>
      </c>
      <c r="AD82">
        <v>42</v>
      </c>
      <c r="AE82" t="s">
        <v>25</v>
      </c>
      <c r="AF82" t="s">
        <v>25</v>
      </c>
      <c r="AG82" t="s">
        <v>25</v>
      </c>
      <c r="AH82" s="3">
        <v>41365</v>
      </c>
      <c r="AI82">
        <v>7</v>
      </c>
      <c r="AJ82">
        <f t="shared" ca="1" si="5"/>
        <v>0.62987534629978414</v>
      </c>
    </row>
    <row r="83" spans="1:36">
      <c r="A83">
        <v>82</v>
      </c>
      <c r="B83" t="s">
        <v>8</v>
      </c>
      <c r="E83" t="s">
        <v>92</v>
      </c>
      <c r="F83" t="s">
        <v>87</v>
      </c>
      <c r="G83">
        <v>1</v>
      </c>
      <c r="H83" t="s">
        <v>88</v>
      </c>
      <c r="J83" t="s">
        <v>86</v>
      </c>
      <c r="K83" s="2">
        <v>0.5</v>
      </c>
      <c r="L83" t="s">
        <v>88</v>
      </c>
      <c r="N83" t="s">
        <v>85</v>
      </c>
      <c r="O83" t="s">
        <v>15</v>
      </c>
      <c r="Q83" t="s">
        <v>92</v>
      </c>
      <c r="R83" t="s">
        <v>15</v>
      </c>
      <c r="S83" s="1" t="s">
        <v>74</v>
      </c>
      <c r="T83" t="s">
        <v>74</v>
      </c>
      <c r="U83" t="str">
        <f>IF(V83="","",INDEX('Backing 4'!U:U,MATCH(V83,'Backing 4'!T:T,0)))</f>
        <v>Even</v>
      </c>
      <c r="V83" t="str">
        <f t="shared" si="3"/>
        <v>6 - Junior Officer &amp; Internal Services</v>
      </c>
      <c r="W83" t="str">
        <f>IF(X83="","",INDEX('Backing 4'!Z:Z,MATCH(X83,'Backing 4'!Y:Y,0)))</f>
        <v>Even</v>
      </c>
      <c r="X83" t="str">
        <f t="shared" si="4"/>
        <v>6 - Junior Officer</v>
      </c>
      <c r="Y83">
        <v>2</v>
      </c>
      <c r="Z83" t="str">
        <f>IF(F83="Y","",IF(AA83="Y",INDEX('Backing 2'!B:B,MATCH(E83,'Backing 2'!C:C,0)),E83))</f>
        <v>6 - Junior Officer</v>
      </c>
      <c r="AA83" t="s">
        <v>87</v>
      </c>
      <c r="AB83">
        <v>3</v>
      </c>
      <c r="AC83" t="s">
        <v>75</v>
      </c>
      <c r="AD83">
        <v>25</v>
      </c>
      <c r="AE83" t="s">
        <v>25</v>
      </c>
      <c r="AF83" t="s">
        <v>25</v>
      </c>
      <c r="AG83" t="s">
        <v>25</v>
      </c>
      <c r="AH83" s="3">
        <v>43191</v>
      </c>
      <c r="AI83">
        <v>2</v>
      </c>
      <c r="AJ83">
        <f t="shared" ca="1" si="5"/>
        <v>0.56366267591947805</v>
      </c>
    </row>
    <row r="84" spans="1:36">
      <c r="A84">
        <v>83</v>
      </c>
      <c r="B84" t="s">
        <v>7</v>
      </c>
      <c r="E84" t="s">
        <v>92</v>
      </c>
      <c r="F84" t="s">
        <v>87</v>
      </c>
      <c r="G84">
        <v>4</v>
      </c>
      <c r="H84" t="s">
        <v>88</v>
      </c>
      <c r="J84" t="s">
        <v>86</v>
      </c>
      <c r="K84" s="2">
        <v>0.5</v>
      </c>
      <c r="L84" t="s">
        <v>88</v>
      </c>
      <c r="N84" t="s">
        <v>85</v>
      </c>
      <c r="O84" t="s">
        <v>14</v>
      </c>
      <c r="Q84" t="s">
        <v>92</v>
      </c>
      <c r="R84" t="s">
        <v>14</v>
      </c>
      <c r="S84" s="1" t="s">
        <v>74</v>
      </c>
      <c r="T84" t="s">
        <v>74</v>
      </c>
      <c r="U84" t="str">
        <f>IF(V84="","",INDEX('Backing 4'!U:U,MATCH(V84,'Backing 4'!T:T,0)))</f>
        <v>Even</v>
      </c>
      <c r="V84" t="str">
        <f t="shared" si="3"/>
        <v>6 - Junior Officer &amp; Operations</v>
      </c>
      <c r="W84" t="str">
        <f>IF(X84="","",INDEX('Backing 4'!Z:Z,MATCH(X84,'Backing 4'!Y:Y,0)))</f>
        <v>Even</v>
      </c>
      <c r="X84" t="str">
        <f t="shared" si="4"/>
        <v>6 - Junior Officer</v>
      </c>
      <c r="Y84">
        <v>3</v>
      </c>
      <c r="Z84" t="str">
        <f>IF(F84="Y","",IF(AA84="Y",INDEX('Backing 2'!B:B,MATCH(E84,'Backing 2'!C:C,0)),E84))</f>
        <v>6 - Junior Officer</v>
      </c>
      <c r="AA84" t="s">
        <v>87</v>
      </c>
      <c r="AB84">
        <v>3</v>
      </c>
      <c r="AC84" t="s">
        <v>75</v>
      </c>
      <c r="AD84">
        <v>23</v>
      </c>
      <c r="AE84" t="s">
        <v>25</v>
      </c>
      <c r="AF84" t="s">
        <v>25</v>
      </c>
      <c r="AG84" t="s">
        <v>25</v>
      </c>
      <c r="AH84" s="3">
        <v>42826</v>
      </c>
      <c r="AI84">
        <v>3</v>
      </c>
      <c r="AJ84">
        <f t="shared" ca="1" si="5"/>
        <v>0.28406501565495579</v>
      </c>
    </row>
    <row r="85" spans="1:36">
      <c r="A85">
        <v>84</v>
      </c>
      <c r="B85" t="s">
        <v>7</v>
      </c>
      <c r="E85" t="s">
        <v>92</v>
      </c>
      <c r="F85" t="s">
        <v>87</v>
      </c>
      <c r="G85">
        <v>3</v>
      </c>
      <c r="H85" t="s">
        <v>88</v>
      </c>
      <c r="J85" t="s">
        <v>86</v>
      </c>
      <c r="K85" s="2">
        <v>0.5</v>
      </c>
      <c r="L85" t="s">
        <v>88</v>
      </c>
      <c r="N85" t="s">
        <v>85</v>
      </c>
      <c r="O85" t="s">
        <v>14</v>
      </c>
      <c r="Q85" t="s">
        <v>92</v>
      </c>
      <c r="R85" t="s">
        <v>14</v>
      </c>
      <c r="S85" s="1" t="s">
        <v>74</v>
      </c>
      <c r="T85" t="s">
        <v>74</v>
      </c>
      <c r="U85" t="str">
        <f>IF(V85="","",INDEX('Backing 4'!U:U,MATCH(V85,'Backing 4'!T:T,0)))</f>
        <v>Even</v>
      </c>
      <c r="V85" t="str">
        <f t="shared" si="3"/>
        <v>6 - Junior Officer &amp; Operations</v>
      </c>
      <c r="W85" t="str">
        <f>IF(X85="","",INDEX('Backing 4'!Z:Z,MATCH(X85,'Backing 4'!Y:Y,0)))</f>
        <v>Even</v>
      </c>
      <c r="X85" t="str">
        <f t="shared" si="4"/>
        <v>6 - Junior Officer</v>
      </c>
      <c r="Y85">
        <v>3</v>
      </c>
      <c r="Z85" t="str">
        <f>IF(F85="Y","",IF(AA85="Y",INDEX('Backing 2'!B:B,MATCH(E85,'Backing 2'!C:C,0)),E85))</f>
        <v>6 - Junior Officer</v>
      </c>
      <c r="AA85" t="s">
        <v>87</v>
      </c>
      <c r="AB85">
        <v>3</v>
      </c>
      <c r="AC85" t="s">
        <v>75</v>
      </c>
      <c r="AD85">
        <v>26</v>
      </c>
      <c r="AE85" t="s">
        <v>37</v>
      </c>
      <c r="AF85" t="s">
        <v>80</v>
      </c>
      <c r="AG85" t="s">
        <v>80</v>
      </c>
      <c r="AH85" s="3">
        <v>42826</v>
      </c>
      <c r="AI85">
        <v>3</v>
      </c>
      <c r="AJ85">
        <f t="shared" ca="1" si="5"/>
        <v>0.40661536654187669</v>
      </c>
    </row>
    <row r="86" spans="1:36" hidden="1">
      <c r="A86">
        <v>85</v>
      </c>
      <c r="B86" t="s">
        <v>8</v>
      </c>
      <c r="E86" s="4" t="s">
        <v>95</v>
      </c>
      <c r="F86" t="s">
        <v>87</v>
      </c>
      <c r="G86">
        <v>4</v>
      </c>
      <c r="H86" t="s">
        <v>88</v>
      </c>
      <c r="J86" t="s">
        <v>88</v>
      </c>
      <c r="K86" s="2">
        <v>0.5</v>
      </c>
      <c r="L86" t="s">
        <v>86</v>
      </c>
      <c r="N86" t="s">
        <v>85</v>
      </c>
      <c r="O86" t="s">
        <v>15</v>
      </c>
      <c r="P86" t="s">
        <v>89</v>
      </c>
      <c r="R86" t="s">
        <v>15</v>
      </c>
      <c r="S86" s="1" t="s">
        <v>74</v>
      </c>
      <c r="T86" t="s">
        <v>74</v>
      </c>
      <c r="U86" t="str">
        <f>IF(V86="","",INDEX('Backing 4'!U:U,MATCH(V86,'Backing 4'!T:T,0)))</f>
        <v/>
      </c>
      <c r="V86" t="str">
        <f t="shared" si="3"/>
        <v/>
      </c>
      <c r="W86" t="str">
        <f>IF(X86="","",INDEX('Backing 4'!Z:Z,MATCH(X86,'Backing 4'!Y:Y,0)))</f>
        <v/>
      </c>
      <c r="X86" t="str">
        <f t="shared" si="4"/>
        <v/>
      </c>
      <c r="Y86">
        <v>2</v>
      </c>
      <c r="Z86" t="str">
        <f>IF(F86="Y","",IF(AA86="Y",INDEX('Backing 2'!B:B,MATCH(E86,'Backing 2'!C:C,0)),E86))</f>
        <v>2 - Director</v>
      </c>
      <c r="AA86" t="s">
        <v>87</v>
      </c>
      <c r="AB86">
        <v>4</v>
      </c>
      <c r="AC86" t="s">
        <v>76</v>
      </c>
      <c r="AD86">
        <v>33</v>
      </c>
      <c r="AE86" t="s">
        <v>37</v>
      </c>
      <c r="AF86" t="s">
        <v>80</v>
      </c>
      <c r="AG86" t="s">
        <v>80</v>
      </c>
      <c r="AH86" s="3">
        <v>42826</v>
      </c>
      <c r="AI86">
        <v>3</v>
      </c>
      <c r="AJ86">
        <f t="shared" ca="1" si="5"/>
        <v>0.19517109063151639</v>
      </c>
    </row>
    <row r="87" spans="1:36">
      <c r="A87">
        <v>86</v>
      </c>
      <c r="B87" t="s">
        <v>7</v>
      </c>
      <c r="E87" t="s">
        <v>92</v>
      </c>
      <c r="F87" t="s">
        <v>87</v>
      </c>
      <c r="G87">
        <v>2</v>
      </c>
      <c r="H87" t="s">
        <v>88</v>
      </c>
      <c r="J87" t="s">
        <v>86</v>
      </c>
      <c r="K87" s="2">
        <v>0.5</v>
      </c>
      <c r="L87" t="s">
        <v>88</v>
      </c>
      <c r="N87" t="s">
        <v>85</v>
      </c>
      <c r="O87" t="s">
        <v>16</v>
      </c>
      <c r="Q87" t="s">
        <v>92</v>
      </c>
      <c r="R87" t="s">
        <v>16</v>
      </c>
      <c r="S87" s="1" t="s">
        <v>74</v>
      </c>
      <c r="T87" t="s">
        <v>74</v>
      </c>
      <c r="U87" t="str">
        <f>IF(V87="","",INDEX('Backing 4'!U:U,MATCH(V87,'Backing 4'!T:T,0)))</f>
        <v>Even</v>
      </c>
      <c r="V87" t="str">
        <f t="shared" si="3"/>
        <v>6 - Junior Officer &amp; Sales &amp; Marketing</v>
      </c>
      <c r="W87" t="str">
        <f>IF(X87="","",INDEX('Backing 4'!Z:Z,MATCH(X87,'Backing 4'!Y:Y,0)))</f>
        <v>Even</v>
      </c>
      <c r="X87" t="str">
        <f t="shared" si="4"/>
        <v>6 - Junior Officer</v>
      </c>
      <c r="Y87">
        <v>2</v>
      </c>
      <c r="Z87" t="str">
        <f>IF(F87="Y","",IF(AA87="Y",INDEX('Backing 2'!B:B,MATCH(E87,'Backing 2'!C:C,0)),E87))</f>
        <v>6 - Junior Officer</v>
      </c>
      <c r="AA87" t="s">
        <v>87</v>
      </c>
      <c r="AB87">
        <v>3</v>
      </c>
      <c r="AC87" t="s">
        <v>75</v>
      </c>
      <c r="AD87">
        <v>25</v>
      </c>
      <c r="AE87" t="s">
        <v>25</v>
      </c>
      <c r="AF87" t="s">
        <v>25</v>
      </c>
      <c r="AG87" t="s">
        <v>25</v>
      </c>
      <c r="AH87" s="3">
        <v>43191</v>
      </c>
      <c r="AI87">
        <v>2</v>
      </c>
      <c r="AJ87">
        <f t="shared" ca="1" si="5"/>
        <v>0.2194431027919832</v>
      </c>
    </row>
    <row r="88" spans="1:36" hidden="1">
      <c r="A88">
        <v>87</v>
      </c>
      <c r="B88" t="s">
        <v>8</v>
      </c>
      <c r="E88" t="s">
        <v>96</v>
      </c>
      <c r="F88" t="s">
        <v>87</v>
      </c>
      <c r="H88" t="s">
        <v>88</v>
      </c>
      <c r="J88" t="s">
        <v>88</v>
      </c>
      <c r="K88" s="2">
        <v>0.5</v>
      </c>
      <c r="L88" t="s">
        <v>88</v>
      </c>
      <c r="N88" t="s">
        <v>85</v>
      </c>
      <c r="O88" t="s">
        <v>15</v>
      </c>
      <c r="Q88" t="s">
        <v>96</v>
      </c>
      <c r="R88" t="s">
        <v>15</v>
      </c>
      <c r="S88" s="1" t="s">
        <v>74</v>
      </c>
      <c r="T88" t="s">
        <v>74</v>
      </c>
      <c r="U88" t="str">
        <f>IF(V88="","",INDEX('Backing 4'!U:U,MATCH(V88,'Backing 4'!T:T,0)))</f>
        <v/>
      </c>
      <c r="V88" t="str">
        <f t="shared" si="3"/>
        <v/>
      </c>
      <c r="W88" t="str">
        <f>IF(X88="","",INDEX('Backing 4'!Z:Z,MATCH(X88,'Backing 4'!Y:Y,0)))</f>
        <v/>
      </c>
      <c r="X88" t="str">
        <f t="shared" si="4"/>
        <v/>
      </c>
      <c r="Y88">
        <v>3</v>
      </c>
      <c r="Z88" t="str">
        <f>IF(F88="Y","",IF(AA88="Y",INDEX('Backing 2'!B:B,MATCH(E88,'Backing 2'!C:C,0)),E88))</f>
        <v>1 - Executive</v>
      </c>
      <c r="AA88" t="s">
        <v>87</v>
      </c>
      <c r="AB88">
        <v>2</v>
      </c>
      <c r="AC88" t="s">
        <v>77</v>
      </c>
      <c r="AD88">
        <v>40</v>
      </c>
      <c r="AE88" t="s">
        <v>25</v>
      </c>
      <c r="AF88" t="s">
        <v>25</v>
      </c>
      <c r="AG88" t="s">
        <v>25</v>
      </c>
      <c r="AH88" s="3">
        <v>40634</v>
      </c>
      <c r="AI88">
        <v>9</v>
      </c>
      <c r="AJ88">
        <f t="shared" ca="1" si="5"/>
        <v>0.57412917966175347</v>
      </c>
    </row>
    <row r="89" spans="1:36">
      <c r="A89">
        <v>88</v>
      </c>
      <c r="B89" t="s">
        <v>8</v>
      </c>
      <c r="E89" t="s">
        <v>92</v>
      </c>
      <c r="F89" t="s">
        <v>87</v>
      </c>
      <c r="G89">
        <v>2</v>
      </c>
      <c r="H89" t="s">
        <v>86</v>
      </c>
      <c r="J89" t="s">
        <v>86</v>
      </c>
      <c r="K89" s="2">
        <v>0.5</v>
      </c>
      <c r="L89" t="s">
        <v>88</v>
      </c>
      <c r="N89" t="s">
        <v>85</v>
      </c>
      <c r="O89" t="s">
        <v>13</v>
      </c>
      <c r="Q89" t="s">
        <v>127</v>
      </c>
      <c r="R89" t="s">
        <v>13</v>
      </c>
      <c r="S89" s="1" t="s">
        <v>74</v>
      </c>
      <c r="T89" t="s">
        <v>74</v>
      </c>
      <c r="U89" t="str">
        <f>IF(V89="","",INDEX('Backing 4'!U:U,MATCH(V89,'Backing 4'!T:T,0)))</f>
        <v>Inconclusive</v>
      </c>
      <c r="V89" t="str">
        <f t="shared" si="3"/>
        <v>6 - Junior Officer &amp; HR</v>
      </c>
      <c r="W89" t="str">
        <f>IF(X89="","",INDEX('Backing 4'!Z:Z,MATCH(X89,'Backing 4'!Y:Y,0)))</f>
        <v>Even</v>
      </c>
      <c r="X89" t="str">
        <f t="shared" si="4"/>
        <v>6 - Junior Officer</v>
      </c>
      <c r="Y89">
        <v>3</v>
      </c>
      <c r="Z89" t="str">
        <f>IF(F89="Y","",IF(AA89="Y",INDEX('Backing 2'!B:B,MATCH(E89,'Backing 2'!C:C,0)),E89))</f>
        <v>6 - Junior Officer</v>
      </c>
      <c r="AA89" t="s">
        <v>87</v>
      </c>
      <c r="AB89">
        <v>3</v>
      </c>
      <c r="AC89" t="s">
        <v>75</v>
      </c>
      <c r="AD89">
        <v>24</v>
      </c>
      <c r="AE89" t="s">
        <v>25</v>
      </c>
      <c r="AF89" t="s">
        <v>25</v>
      </c>
      <c r="AG89" t="s">
        <v>25</v>
      </c>
      <c r="AH89" s="3">
        <v>42826</v>
      </c>
      <c r="AI89">
        <v>3</v>
      </c>
      <c r="AJ89">
        <f t="shared" ca="1" si="5"/>
        <v>0.96917540965593829</v>
      </c>
    </row>
    <row r="90" spans="1:36">
      <c r="A90">
        <v>89</v>
      </c>
      <c r="B90" t="s">
        <v>8</v>
      </c>
      <c r="E90" t="s">
        <v>94</v>
      </c>
      <c r="F90" t="s">
        <v>85</v>
      </c>
      <c r="H90" t="s">
        <v>88</v>
      </c>
      <c r="J90" t="s">
        <v>88</v>
      </c>
      <c r="K90" s="2">
        <v>0.5</v>
      </c>
      <c r="L90" t="s">
        <v>88</v>
      </c>
      <c r="N90" t="s">
        <v>87</v>
      </c>
      <c r="O90" t="s">
        <v>15</v>
      </c>
      <c r="Q90" t="s">
        <v>94</v>
      </c>
      <c r="R90" t="s">
        <v>15</v>
      </c>
      <c r="S90" s="1" t="s">
        <v>74</v>
      </c>
      <c r="T90" t="s">
        <v>74</v>
      </c>
      <c r="U90" t="str">
        <f>IF(V90="","",INDEX('Backing 4'!U:U,MATCH(V90,'Backing 4'!T:T,0)))</f>
        <v>Uneven - Men benefit</v>
      </c>
      <c r="V90" t="str">
        <f t="shared" si="3"/>
        <v>3 - Senior Manager &amp; Internal Services</v>
      </c>
      <c r="W90" t="str">
        <f>IF(X90="","",INDEX('Backing 4'!Z:Z,MATCH(X90,'Backing 4'!Y:Y,0)))</f>
        <v>Uneven - Men benefit</v>
      </c>
      <c r="X90" t="str">
        <f t="shared" si="4"/>
        <v>3 - Senior Manager</v>
      </c>
      <c r="Y90">
        <v>0</v>
      </c>
      <c r="Z90" t="str">
        <f>IF(F90="Y","",IF(AA90="Y",INDEX('Backing 2'!B:B,MATCH(E90,'Backing 2'!C:C,0)),E90))</f>
        <v/>
      </c>
      <c r="AA90" t="s">
        <v>87</v>
      </c>
      <c r="AC90" t="s">
        <v>76</v>
      </c>
      <c r="AD90">
        <v>38</v>
      </c>
      <c r="AE90" t="s">
        <v>36</v>
      </c>
      <c r="AF90" t="s">
        <v>80</v>
      </c>
      <c r="AG90" t="s">
        <v>80</v>
      </c>
      <c r="AH90" s="3">
        <v>43922</v>
      </c>
      <c r="AI90">
        <v>0</v>
      </c>
      <c r="AJ90">
        <f t="shared" ca="1" si="5"/>
        <v>0.37822964782681168</v>
      </c>
    </row>
    <row r="91" spans="1:36">
      <c r="A91">
        <v>90</v>
      </c>
      <c r="B91" t="s">
        <v>8</v>
      </c>
      <c r="E91" t="s">
        <v>127</v>
      </c>
      <c r="F91" t="s">
        <v>87</v>
      </c>
      <c r="G91">
        <v>2</v>
      </c>
      <c r="H91" t="s">
        <v>88</v>
      </c>
      <c r="J91" t="s">
        <v>86</v>
      </c>
      <c r="K91" s="2">
        <v>0.5</v>
      </c>
      <c r="L91" t="s">
        <v>88</v>
      </c>
      <c r="N91" t="s">
        <v>85</v>
      </c>
      <c r="O91" t="s">
        <v>16</v>
      </c>
      <c r="Q91" t="s">
        <v>127</v>
      </c>
      <c r="R91" t="s">
        <v>16</v>
      </c>
      <c r="S91" s="1" t="s">
        <v>74</v>
      </c>
      <c r="T91" t="s">
        <v>74</v>
      </c>
      <c r="U91" t="str">
        <f>IF(V91="","",INDEX('Backing 4'!U:U,MATCH(V91,'Backing 4'!T:T,0)))</f>
        <v>Even</v>
      </c>
      <c r="V91" t="str">
        <f t="shared" si="3"/>
        <v>5 - Senior Officer &amp; Sales &amp; Marketing</v>
      </c>
      <c r="W91" t="str">
        <f>IF(X91="","",INDEX('Backing 4'!Z:Z,MATCH(X91,'Backing 4'!Y:Y,0)))</f>
        <v>Even</v>
      </c>
      <c r="X91" t="str">
        <f t="shared" si="4"/>
        <v>5 - Senior Officer</v>
      </c>
      <c r="Y91">
        <v>1</v>
      </c>
      <c r="Z91" t="str">
        <f>IF(F91="Y","",IF(AA91="Y",INDEX('Backing 2'!B:B,MATCH(E91,'Backing 2'!C:C,0)),E91))</f>
        <v>6 - Junior Officer</v>
      </c>
      <c r="AA91" t="s">
        <v>85</v>
      </c>
      <c r="AB91">
        <v>1</v>
      </c>
      <c r="AC91" t="s">
        <v>75</v>
      </c>
      <c r="AD91">
        <v>29</v>
      </c>
      <c r="AE91" t="s">
        <v>25</v>
      </c>
      <c r="AF91" t="s">
        <v>25</v>
      </c>
      <c r="AG91" t="s">
        <v>25</v>
      </c>
      <c r="AH91" s="3">
        <v>40634</v>
      </c>
      <c r="AI91">
        <v>9</v>
      </c>
      <c r="AJ91">
        <f t="shared" ca="1" si="5"/>
        <v>0.53414082085796255</v>
      </c>
    </row>
    <row r="92" spans="1:36">
      <c r="A92">
        <v>91</v>
      </c>
      <c r="B92" t="s">
        <v>8</v>
      </c>
      <c r="E92" t="s">
        <v>127</v>
      </c>
      <c r="F92" t="s">
        <v>87</v>
      </c>
      <c r="G92">
        <v>2</v>
      </c>
      <c r="H92" t="s">
        <v>86</v>
      </c>
      <c r="J92" t="s">
        <v>86</v>
      </c>
      <c r="K92" s="2">
        <v>0.5</v>
      </c>
      <c r="L92" t="s">
        <v>88</v>
      </c>
      <c r="N92" t="s">
        <v>85</v>
      </c>
      <c r="O92" t="s">
        <v>14</v>
      </c>
      <c r="Q92" t="s">
        <v>93</v>
      </c>
      <c r="R92" t="s">
        <v>14</v>
      </c>
      <c r="S92" s="1" t="s">
        <v>74</v>
      </c>
      <c r="T92" t="s">
        <v>74</v>
      </c>
      <c r="U92" t="str">
        <f>IF(V92="","",INDEX('Backing 4'!U:U,MATCH(V92,'Backing 4'!T:T,0)))</f>
        <v>Even</v>
      </c>
      <c r="V92" t="str">
        <f t="shared" si="3"/>
        <v>5 - Senior Officer &amp; Operations</v>
      </c>
      <c r="W92" t="str">
        <f>IF(X92="","",INDEX('Backing 4'!Z:Z,MATCH(X92,'Backing 4'!Y:Y,0)))</f>
        <v>Even</v>
      </c>
      <c r="X92" t="str">
        <f t="shared" si="4"/>
        <v>5 - Senior Officer</v>
      </c>
      <c r="Y92">
        <v>1</v>
      </c>
      <c r="Z92" t="str">
        <f>IF(F92="Y","",IF(AA92="Y",INDEX('Backing 2'!B:B,MATCH(E92,'Backing 2'!C:C,0)),E92))</f>
        <v>6 - Junior Officer</v>
      </c>
      <c r="AA92" t="s">
        <v>85</v>
      </c>
      <c r="AB92">
        <v>1</v>
      </c>
      <c r="AC92" t="s">
        <v>76</v>
      </c>
      <c r="AD92">
        <v>31</v>
      </c>
      <c r="AE92" t="s">
        <v>36</v>
      </c>
      <c r="AF92" t="s">
        <v>80</v>
      </c>
      <c r="AG92" t="s">
        <v>80</v>
      </c>
      <c r="AH92" s="3">
        <v>42095</v>
      </c>
      <c r="AI92">
        <v>5</v>
      </c>
      <c r="AJ92">
        <f t="shared" ca="1" si="5"/>
        <v>0.99345700523566705</v>
      </c>
    </row>
    <row r="93" spans="1:36">
      <c r="A93">
        <v>92</v>
      </c>
      <c r="B93" t="s">
        <v>8</v>
      </c>
      <c r="E93" t="s">
        <v>92</v>
      </c>
      <c r="F93" t="s">
        <v>87</v>
      </c>
      <c r="G93">
        <v>3</v>
      </c>
      <c r="H93" t="s">
        <v>88</v>
      </c>
      <c r="J93" t="s">
        <v>86</v>
      </c>
      <c r="K93" s="2">
        <v>0.5</v>
      </c>
      <c r="L93" t="s">
        <v>88</v>
      </c>
      <c r="N93" t="s">
        <v>85</v>
      </c>
      <c r="O93" t="s">
        <v>14</v>
      </c>
      <c r="Q93" t="s">
        <v>92</v>
      </c>
      <c r="R93" t="s">
        <v>14</v>
      </c>
      <c r="S93" s="1" t="s">
        <v>74</v>
      </c>
      <c r="T93" t="s">
        <v>74</v>
      </c>
      <c r="U93" t="str">
        <f>IF(V93="","",INDEX('Backing 4'!U:U,MATCH(V93,'Backing 4'!T:T,0)))</f>
        <v>Even</v>
      </c>
      <c r="V93" t="str">
        <f t="shared" si="3"/>
        <v>6 - Junior Officer &amp; Operations</v>
      </c>
      <c r="W93" t="str">
        <f>IF(X93="","",INDEX('Backing 4'!Z:Z,MATCH(X93,'Backing 4'!Y:Y,0)))</f>
        <v>Even</v>
      </c>
      <c r="X93" t="str">
        <f t="shared" si="4"/>
        <v>6 - Junior Officer</v>
      </c>
      <c r="Y93">
        <v>4</v>
      </c>
      <c r="Z93" t="str">
        <f>IF(F93="Y","",IF(AA93="Y",INDEX('Backing 2'!B:B,MATCH(E93,'Backing 2'!C:C,0)),E93))</f>
        <v>6 - Junior Officer</v>
      </c>
      <c r="AA93" t="s">
        <v>87</v>
      </c>
      <c r="AB93">
        <v>3</v>
      </c>
      <c r="AC93" t="s">
        <v>75</v>
      </c>
      <c r="AD93">
        <v>26</v>
      </c>
      <c r="AE93" t="s">
        <v>25</v>
      </c>
      <c r="AF93" t="s">
        <v>25</v>
      </c>
      <c r="AG93" t="s">
        <v>25</v>
      </c>
      <c r="AH93" s="3">
        <v>42461</v>
      </c>
      <c r="AI93">
        <v>4</v>
      </c>
      <c r="AJ93">
        <f t="shared" ca="1" si="5"/>
        <v>0.10111158764995576</v>
      </c>
    </row>
    <row r="94" spans="1:36">
      <c r="A94">
        <v>93</v>
      </c>
      <c r="B94" t="s">
        <v>8</v>
      </c>
      <c r="E94" t="s">
        <v>95</v>
      </c>
      <c r="F94" t="s">
        <v>87</v>
      </c>
      <c r="G94">
        <v>3</v>
      </c>
      <c r="H94" t="s">
        <v>88</v>
      </c>
      <c r="J94" t="s">
        <v>86</v>
      </c>
      <c r="K94" s="2">
        <v>0.5</v>
      </c>
      <c r="L94" t="s">
        <v>88</v>
      </c>
      <c r="N94" t="s">
        <v>85</v>
      </c>
      <c r="O94" t="s">
        <v>16</v>
      </c>
      <c r="Q94" t="s">
        <v>95</v>
      </c>
      <c r="R94" t="s">
        <v>16</v>
      </c>
      <c r="S94" s="1" t="s">
        <v>74</v>
      </c>
      <c r="T94" t="s">
        <v>74</v>
      </c>
      <c r="U94" t="str">
        <f>IF(V94="","",INDEX('Backing 4'!U:U,MATCH(V94,'Backing 4'!T:T,0)))</f>
        <v>Inconclusive</v>
      </c>
      <c r="V94" t="str">
        <f t="shared" si="3"/>
        <v>2 - Director &amp; Sales &amp; Marketing</v>
      </c>
      <c r="W94" t="s">
        <v>126</v>
      </c>
      <c r="X94" t="str">
        <f t="shared" si="4"/>
        <v>2 - Director</v>
      </c>
      <c r="Y94">
        <v>3</v>
      </c>
      <c r="Z94" t="str">
        <f>IF(F94="Y","",IF(AA94="Y",INDEX('Backing 2'!B:B,MATCH(E94,'Backing 2'!C:C,0)),E94))</f>
        <v>2 - Director</v>
      </c>
      <c r="AA94" t="s">
        <v>87</v>
      </c>
      <c r="AB94">
        <v>3</v>
      </c>
      <c r="AC94" t="s">
        <v>76</v>
      </c>
      <c r="AD94">
        <v>39</v>
      </c>
      <c r="AE94" t="s">
        <v>25</v>
      </c>
      <c r="AF94" t="s">
        <v>25</v>
      </c>
      <c r="AG94" t="s">
        <v>25</v>
      </c>
      <c r="AH94" s="3">
        <v>41730</v>
      </c>
      <c r="AI94">
        <v>6</v>
      </c>
      <c r="AJ94">
        <f t="shared" ca="1" si="5"/>
        <v>0.48435902726806801</v>
      </c>
    </row>
    <row r="95" spans="1:36" hidden="1">
      <c r="A95">
        <v>94</v>
      </c>
      <c r="B95" t="s">
        <v>8</v>
      </c>
      <c r="E95" s="4" t="s">
        <v>93</v>
      </c>
      <c r="F95" t="s">
        <v>87</v>
      </c>
      <c r="G95">
        <v>2</v>
      </c>
      <c r="H95" t="s">
        <v>88</v>
      </c>
      <c r="J95" t="s">
        <v>88</v>
      </c>
      <c r="K95" s="2">
        <v>0.5</v>
      </c>
      <c r="L95" t="s">
        <v>86</v>
      </c>
      <c r="N95" t="s">
        <v>85</v>
      </c>
      <c r="O95" t="s">
        <v>14</v>
      </c>
      <c r="P95" t="s">
        <v>89</v>
      </c>
      <c r="R95" t="s">
        <v>14</v>
      </c>
      <c r="S95" s="1" t="s">
        <v>74</v>
      </c>
      <c r="T95" t="s">
        <v>74</v>
      </c>
      <c r="U95" t="str">
        <f>IF(V95="","",INDEX('Backing 4'!U:U,MATCH(V95,'Backing 4'!T:T,0)))</f>
        <v/>
      </c>
      <c r="V95" t="str">
        <f t="shared" si="3"/>
        <v/>
      </c>
      <c r="W95" t="str">
        <f>IF(X95="","",INDEX('Backing 4'!Z:Z,MATCH(X95,'Backing 4'!Y:Y,0)))</f>
        <v/>
      </c>
      <c r="X95" t="str">
        <f t="shared" si="4"/>
        <v/>
      </c>
      <c r="Y95">
        <v>2</v>
      </c>
      <c r="Z95" t="str">
        <f>IF(F95="Y","",IF(AA95="Y",INDEX('Backing 2'!B:B,MATCH(E95,'Backing 2'!C:C,0)),E95))</f>
        <v>4 - Manager</v>
      </c>
      <c r="AA95" t="s">
        <v>87</v>
      </c>
      <c r="AB95">
        <v>3</v>
      </c>
      <c r="AC95" t="s">
        <v>77</v>
      </c>
      <c r="AD95">
        <v>44</v>
      </c>
      <c r="AE95" t="s">
        <v>25</v>
      </c>
      <c r="AF95" t="s">
        <v>25</v>
      </c>
      <c r="AG95" t="s">
        <v>25</v>
      </c>
      <c r="AH95" s="3">
        <v>42826</v>
      </c>
      <c r="AI95">
        <v>3</v>
      </c>
      <c r="AJ95">
        <f t="shared" ca="1" si="5"/>
        <v>0.54814341755110574</v>
      </c>
    </row>
    <row r="96" spans="1:36" hidden="1">
      <c r="A96">
        <v>95</v>
      </c>
      <c r="B96" t="s">
        <v>8</v>
      </c>
      <c r="E96" s="4" t="s">
        <v>94</v>
      </c>
      <c r="F96" t="s">
        <v>87</v>
      </c>
      <c r="G96">
        <v>4</v>
      </c>
      <c r="H96" t="s">
        <v>88</v>
      </c>
      <c r="J96" t="s">
        <v>88</v>
      </c>
      <c r="K96" s="2">
        <v>0.5</v>
      </c>
      <c r="L96" t="s">
        <v>86</v>
      </c>
      <c r="N96" t="s">
        <v>85</v>
      </c>
      <c r="O96" t="s">
        <v>14</v>
      </c>
      <c r="P96" t="s">
        <v>89</v>
      </c>
      <c r="R96" t="s">
        <v>14</v>
      </c>
      <c r="S96" s="1" t="s">
        <v>74</v>
      </c>
      <c r="T96" t="s">
        <v>74</v>
      </c>
      <c r="U96" t="str">
        <f>IF(V96="","",INDEX('Backing 4'!U:U,MATCH(V96,'Backing 4'!T:T,0)))</f>
        <v/>
      </c>
      <c r="V96" t="str">
        <f t="shared" si="3"/>
        <v/>
      </c>
      <c r="W96" t="str">
        <f>IF(X96="","",INDEX('Backing 4'!Z:Z,MATCH(X96,'Backing 4'!Y:Y,0)))</f>
        <v/>
      </c>
      <c r="X96" t="str">
        <f t="shared" si="4"/>
        <v/>
      </c>
      <c r="Y96">
        <v>3</v>
      </c>
      <c r="Z96" t="str">
        <f>IF(F96="Y","",IF(AA96="Y",INDEX('Backing 2'!B:B,MATCH(E96,'Backing 2'!C:C,0)),E96))</f>
        <v>3 - Senior Manager</v>
      </c>
      <c r="AA96" t="s">
        <v>87</v>
      </c>
      <c r="AB96">
        <v>3</v>
      </c>
      <c r="AC96" t="s">
        <v>77</v>
      </c>
      <c r="AD96">
        <v>40</v>
      </c>
      <c r="AE96" t="s">
        <v>36</v>
      </c>
      <c r="AF96" t="s">
        <v>80</v>
      </c>
      <c r="AG96" t="s">
        <v>80</v>
      </c>
      <c r="AH96" s="3">
        <v>41000</v>
      </c>
      <c r="AI96">
        <v>8</v>
      </c>
      <c r="AJ96">
        <f t="shared" ca="1" si="5"/>
        <v>0.47794538485079308</v>
      </c>
    </row>
    <row r="97" spans="1:36">
      <c r="A97">
        <v>96</v>
      </c>
      <c r="B97" t="s">
        <v>8</v>
      </c>
      <c r="E97" t="s">
        <v>92</v>
      </c>
      <c r="F97" t="s">
        <v>87</v>
      </c>
      <c r="G97">
        <v>2</v>
      </c>
      <c r="H97" t="s">
        <v>88</v>
      </c>
      <c r="J97" t="s">
        <v>86</v>
      </c>
      <c r="K97" s="2">
        <v>0.5</v>
      </c>
      <c r="L97" t="s">
        <v>88</v>
      </c>
      <c r="N97" t="s">
        <v>85</v>
      </c>
      <c r="O97" t="s">
        <v>14</v>
      </c>
      <c r="Q97" t="s">
        <v>92</v>
      </c>
      <c r="R97" t="s">
        <v>14</v>
      </c>
      <c r="S97" s="1" t="s">
        <v>74</v>
      </c>
      <c r="T97" t="s">
        <v>74</v>
      </c>
      <c r="U97" t="str">
        <f>IF(V97="","",INDEX('Backing 4'!U:U,MATCH(V97,'Backing 4'!T:T,0)))</f>
        <v>Even</v>
      </c>
      <c r="V97" t="str">
        <f t="shared" si="3"/>
        <v>6 - Junior Officer &amp; Operations</v>
      </c>
      <c r="W97" t="str">
        <f>IF(X97="","",INDEX('Backing 4'!Z:Z,MATCH(X97,'Backing 4'!Y:Y,0)))</f>
        <v>Even</v>
      </c>
      <c r="X97" t="str">
        <f t="shared" si="4"/>
        <v>6 - Junior Officer</v>
      </c>
      <c r="Y97">
        <v>1</v>
      </c>
      <c r="Z97" t="str">
        <f>IF(F97="Y","",IF(AA97="Y",INDEX('Backing 2'!B:B,MATCH(E97,'Backing 2'!C:C,0)),E97))</f>
        <v>6 - Junior Officer</v>
      </c>
      <c r="AA97" t="s">
        <v>87</v>
      </c>
      <c r="AC97" t="s">
        <v>75</v>
      </c>
      <c r="AD97">
        <v>25</v>
      </c>
      <c r="AE97" t="s">
        <v>37</v>
      </c>
      <c r="AF97" t="s">
        <v>80</v>
      </c>
      <c r="AG97" t="s">
        <v>80</v>
      </c>
      <c r="AH97" s="3">
        <v>43556</v>
      </c>
      <c r="AI97">
        <v>1</v>
      </c>
      <c r="AJ97">
        <f t="shared" ca="1" si="5"/>
        <v>0.33312384333730416</v>
      </c>
    </row>
    <row r="98" spans="1:36">
      <c r="A98">
        <v>97</v>
      </c>
      <c r="B98" t="s">
        <v>7</v>
      </c>
      <c r="E98" t="s">
        <v>93</v>
      </c>
      <c r="F98" t="s">
        <v>87</v>
      </c>
      <c r="G98">
        <v>2</v>
      </c>
      <c r="H98" t="s">
        <v>88</v>
      </c>
      <c r="J98" t="s">
        <v>86</v>
      </c>
      <c r="K98" s="2">
        <v>0.5</v>
      </c>
      <c r="L98" t="s">
        <v>88</v>
      </c>
      <c r="N98" t="s">
        <v>85</v>
      </c>
      <c r="O98" t="s">
        <v>13</v>
      </c>
      <c r="Q98" t="s">
        <v>93</v>
      </c>
      <c r="R98" t="s">
        <v>13</v>
      </c>
      <c r="S98" s="1" t="s">
        <v>74</v>
      </c>
      <c r="T98" t="s">
        <v>74</v>
      </c>
      <c r="U98" t="str">
        <f>IF(V98="","",INDEX('Backing 4'!U:U,MATCH(V98,'Backing 4'!T:T,0)))</f>
        <v>Inconclusive</v>
      </c>
      <c r="V98" t="str">
        <f t="shared" si="3"/>
        <v>4 - Manager &amp; HR</v>
      </c>
      <c r="W98" t="str">
        <f>IF(X98="","",INDEX('Backing 4'!Z:Z,MATCH(X98,'Backing 4'!Y:Y,0)))</f>
        <v>Even</v>
      </c>
      <c r="X98" t="str">
        <f t="shared" si="4"/>
        <v>4 - Manager</v>
      </c>
      <c r="Y98">
        <v>2</v>
      </c>
      <c r="Z98" t="str">
        <f>IF(F98="Y","",IF(AA98="Y",INDEX('Backing 2'!B:B,MATCH(E98,'Backing 2'!C:C,0)),E98))</f>
        <v>4 - Manager</v>
      </c>
      <c r="AA98" t="s">
        <v>87</v>
      </c>
      <c r="AB98">
        <v>3</v>
      </c>
      <c r="AC98" t="s">
        <v>77</v>
      </c>
      <c r="AD98">
        <v>40</v>
      </c>
      <c r="AE98" t="s">
        <v>36</v>
      </c>
      <c r="AF98" t="s">
        <v>80</v>
      </c>
      <c r="AG98" t="s">
        <v>80</v>
      </c>
      <c r="AH98" s="3">
        <v>42826</v>
      </c>
      <c r="AI98">
        <v>3</v>
      </c>
      <c r="AJ98">
        <f t="shared" ca="1" si="5"/>
        <v>6.3153144006649065E-2</v>
      </c>
    </row>
    <row r="99" spans="1:36">
      <c r="A99">
        <v>98</v>
      </c>
      <c r="B99" t="s">
        <v>8</v>
      </c>
      <c r="E99" t="s">
        <v>95</v>
      </c>
      <c r="F99" t="s">
        <v>87</v>
      </c>
      <c r="G99">
        <v>3</v>
      </c>
      <c r="H99" t="s">
        <v>88</v>
      </c>
      <c r="J99" t="s">
        <v>86</v>
      </c>
      <c r="K99" s="2">
        <v>0.5</v>
      </c>
      <c r="L99" t="s">
        <v>88</v>
      </c>
      <c r="N99" t="s">
        <v>85</v>
      </c>
      <c r="O99" t="s">
        <v>14</v>
      </c>
      <c r="Q99" t="s">
        <v>95</v>
      </c>
      <c r="R99" t="s">
        <v>14</v>
      </c>
      <c r="S99" s="1" t="s">
        <v>74</v>
      </c>
      <c r="T99" t="s">
        <v>74</v>
      </c>
      <c r="U99" t="str">
        <f>IF(V99="","",INDEX('Backing 4'!U:U,MATCH(V99,'Backing 4'!T:T,0)))</f>
        <v>Even</v>
      </c>
      <c r="V99" t="str">
        <f t="shared" si="3"/>
        <v>2 - Director &amp; Operations</v>
      </c>
      <c r="W99" t="s">
        <v>126</v>
      </c>
      <c r="X99" t="str">
        <f t="shared" si="4"/>
        <v>2 - Director</v>
      </c>
      <c r="Y99">
        <v>3</v>
      </c>
      <c r="Z99" t="str">
        <f>IF(F99="Y","",IF(AA99="Y",INDEX('Backing 2'!B:B,MATCH(E99,'Backing 2'!C:C,0)),E99))</f>
        <v>2 - Director</v>
      </c>
      <c r="AA99" t="s">
        <v>87</v>
      </c>
      <c r="AB99">
        <v>3</v>
      </c>
      <c r="AC99" t="s">
        <v>77</v>
      </c>
      <c r="AD99">
        <v>41</v>
      </c>
      <c r="AE99" t="s">
        <v>25</v>
      </c>
      <c r="AF99" t="s">
        <v>25</v>
      </c>
      <c r="AG99" t="s">
        <v>25</v>
      </c>
      <c r="AH99" s="3">
        <v>40634</v>
      </c>
      <c r="AI99">
        <v>9</v>
      </c>
      <c r="AJ99">
        <f t="shared" ca="1" si="5"/>
        <v>0.99281782316248801</v>
      </c>
    </row>
    <row r="100" spans="1:36">
      <c r="A100">
        <v>99</v>
      </c>
      <c r="B100" t="s">
        <v>7</v>
      </c>
      <c r="E100" t="s">
        <v>92</v>
      </c>
      <c r="F100" t="s">
        <v>87</v>
      </c>
      <c r="G100">
        <v>3</v>
      </c>
      <c r="H100" t="s">
        <v>88</v>
      </c>
      <c r="J100" t="s">
        <v>86</v>
      </c>
      <c r="K100" s="2">
        <v>0.5</v>
      </c>
      <c r="L100" t="s">
        <v>88</v>
      </c>
      <c r="N100" t="s">
        <v>85</v>
      </c>
      <c r="O100" t="s">
        <v>16</v>
      </c>
      <c r="Q100" t="s">
        <v>92</v>
      </c>
      <c r="R100" t="s">
        <v>16</v>
      </c>
      <c r="S100" s="1" t="s">
        <v>74</v>
      </c>
      <c r="T100" t="s">
        <v>74</v>
      </c>
      <c r="U100" t="str">
        <f>IF(V100="","",INDEX('Backing 4'!U:U,MATCH(V100,'Backing 4'!T:T,0)))</f>
        <v>Even</v>
      </c>
      <c r="V100" t="str">
        <f t="shared" si="3"/>
        <v>6 - Junior Officer &amp; Sales &amp; Marketing</v>
      </c>
      <c r="W100" t="str">
        <f>IF(X100="","",INDEX('Backing 4'!Z:Z,MATCH(X100,'Backing 4'!Y:Y,0)))</f>
        <v>Even</v>
      </c>
      <c r="X100" t="str">
        <f t="shared" si="4"/>
        <v>6 - Junior Officer</v>
      </c>
      <c r="Y100">
        <v>3</v>
      </c>
      <c r="Z100" t="str">
        <f>IF(F100="Y","",IF(AA100="Y",INDEX('Backing 2'!B:B,MATCH(E100,'Backing 2'!C:C,0)),E100))</f>
        <v>6 - Junior Officer</v>
      </c>
      <c r="AA100" t="s">
        <v>87</v>
      </c>
      <c r="AB100">
        <v>3</v>
      </c>
      <c r="AC100" t="s">
        <v>75</v>
      </c>
      <c r="AD100">
        <v>28</v>
      </c>
      <c r="AE100" t="s">
        <v>37</v>
      </c>
      <c r="AF100" t="s">
        <v>80</v>
      </c>
      <c r="AG100" t="s">
        <v>80</v>
      </c>
      <c r="AH100" s="3">
        <v>42826</v>
      </c>
      <c r="AI100">
        <v>3</v>
      </c>
      <c r="AJ100">
        <f t="shared" ca="1" si="5"/>
        <v>0.85742313235765377</v>
      </c>
    </row>
    <row r="101" spans="1:36">
      <c r="A101">
        <v>100</v>
      </c>
      <c r="B101" t="s">
        <v>8</v>
      </c>
      <c r="E101" t="s">
        <v>94</v>
      </c>
      <c r="F101" t="s">
        <v>87</v>
      </c>
      <c r="G101">
        <v>3</v>
      </c>
      <c r="H101" t="s">
        <v>88</v>
      </c>
      <c r="J101" t="s">
        <v>86</v>
      </c>
      <c r="K101" s="2">
        <v>0.5</v>
      </c>
      <c r="L101" t="s">
        <v>88</v>
      </c>
      <c r="N101" t="s">
        <v>85</v>
      </c>
      <c r="O101" t="s">
        <v>15</v>
      </c>
      <c r="Q101" t="s">
        <v>94</v>
      </c>
      <c r="R101" t="s">
        <v>15</v>
      </c>
      <c r="S101" s="1" t="s">
        <v>74</v>
      </c>
      <c r="T101" t="s">
        <v>74</v>
      </c>
      <c r="U101" t="str">
        <f>IF(V101="","",INDEX('Backing 4'!U:U,MATCH(V101,'Backing 4'!T:T,0)))</f>
        <v>Uneven - Men benefit</v>
      </c>
      <c r="V101" t="str">
        <f t="shared" si="3"/>
        <v>3 - Senior Manager &amp; Internal Services</v>
      </c>
      <c r="W101" t="str">
        <f>IF(X101="","",INDEX('Backing 4'!Z:Z,MATCH(X101,'Backing 4'!Y:Y,0)))</f>
        <v>Uneven - Men benefit</v>
      </c>
      <c r="X101" t="str">
        <f t="shared" si="4"/>
        <v>3 - Senior Manager</v>
      </c>
      <c r="Y101">
        <v>2</v>
      </c>
      <c r="Z101" t="str">
        <f>IF(F101="Y","",IF(AA101="Y",INDEX('Backing 2'!B:B,MATCH(E101,'Backing 2'!C:C,0)),E101))</f>
        <v>3 - Senior Manager</v>
      </c>
      <c r="AA101" t="s">
        <v>87</v>
      </c>
      <c r="AB101">
        <v>3</v>
      </c>
      <c r="AC101" t="s">
        <v>76</v>
      </c>
      <c r="AD101">
        <v>39</v>
      </c>
      <c r="AE101" t="s">
        <v>36</v>
      </c>
      <c r="AF101" t="s">
        <v>80</v>
      </c>
      <c r="AG101" t="s">
        <v>80</v>
      </c>
      <c r="AH101" s="3">
        <v>41730</v>
      </c>
      <c r="AI101">
        <v>6</v>
      </c>
      <c r="AJ101">
        <f t="shared" ca="1" si="5"/>
        <v>0.87872498807064747</v>
      </c>
    </row>
    <row r="102" spans="1:36">
      <c r="A102">
        <v>101</v>
      </c>
      <c r="B102" t="s">
        <v>7</v>
      </c>
      <c r="E102" t="s">
        <v>92</v>
      </c>
      <c r="F102" t="s">
        <v>87</v>
      </c>
      <c r="G102">
        <v>2</v>
      </c>
      <c r="H102" t="s">
        <v>88</v>
      </c>
      <c r="J102" t="s">
        <v>86</v>
      </c>
      <c r="K102" s="2">
        <v>0.5</v>
      </c>
      <c r="L102" t="s">
        <v>88</v>
      </c>
      <c r="N102" t="s">
        <v>85</v>
      </c>
      <c r="O102" t="s">
        <v>16</v>
      </c>
      <c r="Q102" t="s">
        <v>92</v>
      </c>
      <c r="R102" t="s">
        <v>16</v>
      </c>
      <c r="S102" s="1" t="s">
        <v>74</v>
      </c>
      <c r="T102" t="s">
        <v>74</v>
      </c>
      <c r="U102" t="str">
        <f>IF(V102="","",INDEX('Backing 4'!U:U,MATCH(V102,'Backing 4'!T:T,0)))</f>
        <v>Even</v>
      </c>
      <c r="V102" t="str">
        <f t="shared" si="3"/>
        <v>6 - Junior Officer &amp; Sales &amp; Marketing</v>
      </c>
      <c r="W102" t="str">
        <f>IF(X102="","",INDEX('Backing 4'!Z:Z,MATCH(X102,'Backing 4'!Y:Y,0)))</f>
        <v>Even</v>
      </c>
      <c r="X102" t="str">
        <f t="shared" si="4"/>
        <v>6 - Junior Officer</v>
      </c>
      <c r="Y102">
        <v>2</v>
      </c>
      <c r="Z102" t="str">
        <f>IF(F102="Y","",IF(AA102="Y",INDEX('Backing 2'!B:B,MATCH(E102,'Backing 2'!C:C,0)),E102))</f>
        <v>6 - Junior Officer</v>
      </c>
      <c r="AA102" t="s">
        <v>87</v>
      </c>
      <c r="AB102">
        <v>3</v>
      </c>
      <c r="AC102" t="s">
        <v>75</v>
      </c>
      <c r="AD102">
        <v>22</v>
      </c>
      <c r="AE102" t="s">
        <v>36</v>
      </c>
      <c r="AF102" t="s">
        <v>80</v>
      </c>
      <c r="AG102" t="s">
        <v>80</v>
      </c>
      <c r="AH102" s="3">
        <v>43191</v>
      </c>
      <c r="AI102">
        <v>2</v>
      </c>
      <c r="AJ102">
        <f t="shared" ca="1" si="5"/>
        <v>0.54948789647219753</v>
      </c>
    </row>
    <row r="103" spans="1:36">
      <c r="A103">
        <v>102</v>
      </c>
      <c r="B103" t="s">
        <v>7</v>
      </c>
      <c r="E103" t="s">
        <v>93</v>
      </c>
      <c r="F103" t="s">
        <v>87</v>
      </c>
      <c r="G103">
        <v>2</v>
      </c>
      <c r="H103" t="s">
        <v>88</v>
      </c>
      <c r="J103" t="s">
        <v>86</v>
      </c>
      <c r="K103" s="2">
        <v>0.5</v>
      </c>
      <c r="L103" t="s">
        <v>88</v>
      </c>
      <c r="N103" t="s">
        <v>85</v>
      </c>
      <c r="O103" t="s">
        <v>14</v>
      </c>
      <c r="Q103" t="s">
        <v>93</v>
      </c>
      <c r="R103" t="s">
        <v>14</v>
      </c>
      <c r="S103" s="1" t="s">
        <v>74</v>
      </c>
      <c r="T103" t="s">
        <v>74</v>
      </c>
      <c r="U103" t="str">
        <f>IF(V103="","",INDEX('Backing 4'!U:U,MATCH(V103,'Backing 4'!T:T,0)))</f>
        <v>Even</v>
      </c>
      <c r="V103" t="str">
        <f t="shared" si="3"/>
        <v>4 - Manager &amp; Operations</v>
      </c>
      <c r="W103" t="str">
        <f>IF(X103="","",INDEX('Backing 4'!Z:Z,MATCH(X103,'Backing 4'!Y:Y,0)))</f>
        <v>Even</v>
      </c>
      <c r="X103" t="str">
        <f t="shared" si="4"/>
        <v>4 - Manager</v>
      </c>
      <c r="Y103">
        <v>2</v>
      </c>
      <c r="Z103" t="str">
        <f>IF(F103="Y","",IF(AA103="Y",INDEX('Backing 2'!B:B,MATCH(E103,'Backing 2'!C:C,0)),E103))</f>
        <v>4 - Manager</v>
      </c>
      <c r="AA103" t="s">
        <v>87</v>
      </c>
      <c r="AC103" t="s">
        <v>77</v>
      </c>
      <c r="AD103">
        <v>40</v>
      </c>
      <c r="AE103" t="s">
        <v>33</v>
      </c>
      <c r="AF103" t="s">
        <v>83</v>
      </c>
      <c r="AG103" t="s">
        <v>84</v>
      </c>
      <c r="AH103" s="3">
        <v>43191</v>
      </c>
      <c r="AI103">
        <v>2</v>
      </c>
      <c r="AJ103">
        <f t="shared" ca="1" si="5"/>
        <v>0.43190475184378574</v>
      </c>
    </row>
    <row r="104" spans="1:36">
      <c r="A104">
        <v>103</v>
      </c>
      <c r="B104" t="s">
        <v>8</v>
      </c>
      <c r="E104" t="s">
        <v>92</v>
      </c>
      <c r="F104" t="s">
        <v>87</v>
      </c>
      <c r="G104">
        <v>2</v>
      </c>
      <c r="H104" t="s">
        <v>88</v>
      </c>
      <c r="J104" t="s">
        <v>86</v>
      </c>
      <c r="K104" s="2">
        <v>0.5</v>
      </c>
      <c r="L104" t="s">
        <v>88</v>
      </c>
      <c r="N104" t="s">
        <v>85</v>
      </c>
      <c r="O104" t="s">
        <v>16</v>
      </c>
      <c r="Q104" t="s">
        <v>92</v>
      </c>
      <c r="R104" t="s">
        <v>16</v>
      </c>
      <c r="S104" s="1" t="s">
        <v>74</v>
      </c>
      <c r="T104" t="s">
        <v>74</v>
      </c>
      <c r="U104" t="str">
        <f>IF(V104="","",INDEX('Backing 4'!U:U,MATCH(V104,'Backing 4'!T:T,0)))</f>
        <v>Even</v>
      </c>
      <c r="V104" t="str">
        <f t="shared" si="3"/>
        <v>6 - Junior Officer &amp; Sales &amp; Marketing</v>
      </c>
      <c r="W104" t="str">
        <f>IF(X104="","",INDEX('Backing 4'!Z:Z,MATCH(X104,'Backing 4'!Y:Y,0)))</f>
        <v>Even</v>
      </c>
      <c r="X104" t="str">
        <f t="shared" si="4"/>
        <v>6 - Junior Officer</v>
      </c>
      <c r="Y104">
        <v>5</v>
      </c>
      <c r="Z104" t="str">
        <f>IF(F104="Y","",IF(AA104="Y",INDEX('Backing 2'!B:B,MATCH(E104,'Backing 2'!C:C,0)),E104))</f>
        <v>6 - Junior Officer</v>
      </c>
      <c r="AA104" t="s">
        <v>87</v>
      </c>
      <c r="AB104">
        <v>3</v>
      </c>
      <c r="AC104" t="s">
        <v>75</v>
      </c>
      <c r="AD104">
        <v>22</v>
      </c>
      <c r="AE104" t="s">
        <v>37</v>
      </c>
      <c r="AF104" t="s">
        <v>80</v>
      </c>
      <c r="AG104" t="s">
        <v>80</v>
      </c>
      <c r="AH104" s="3">
        <v>42095</v>
      </c>
      <c r="AI104">
        <v>5</v>
      </c>
      <c r="AJ104">
        <f t="shared" ca="1" si="5"/>
        <v>0.49673556157721488</v>
      </c>
    </row>
    <row r="105" spans="1:36">
      <c r="A105">
        <v>104</v>
      </c>
      <c r="B105" t="s">
        <v>7</v>
      </c>
      <c r="E105" t="s">
        <v>127</v>
      </c>
      <c r="F105" t="s">
        <v>87</v>
      </c>
      <c r="G105">
        <v>2</v>
      </c>
      <c r="H105" t="s">
        <v>88</v>
      </c>
      <c r="J105" t="s">
        <v>86</v>
      </c>
      <c r="K105" s="2">
        <v>0.5</v>
      </c>
      <c r="L105" t="s">
        <v>88</v>
      </c>
      <c r="N105" t="s">
        <v>85</v>
      </c>
      <c r="O105" t="s">
        <v>16</v>
      </c>
      <c r="Q105" t="s">
        <v>127</v>
      </c>
      <c r="R105" t="s">
        <v>16</v>
      </c>
      <c r="S105" s="1" t="s">
        <v>74</v>
      </c>
      <c r="T105" t="s">
        <v>74</v>
      </c>
      <c r="U105" t="str">
        <f>IF(V105="","",INDEX('Backing 4'!U:U,MATCH(V105,'Backing 4'!T:T,0)))</f>
        <v>Even</v>
      </c>
      <c r="V105" t="str">
        <f t="shared" si="3"/>
        <v>5 - Senior Officer &amp; Sales &amp; Marketing</v>
      </c>
      <c r="W105" t="str">
        <f>IF(X105="","",INDEX('Backing 4'!Z:Z,MATCH(X105,'Backing 4'!Y:Y,0)))</f>
        <v>Even</v>
      </c>
      <c r="X105" t="str">
        <f t="shared" si="4"/>
        <v>5 - Senior Officer</v>
      </c>
      <c r="Y105">
        <v>3</v>
      </c>
      <c r="Z105" t="str">
        <f>IF(F105="Y","",IF(AA105="Y",INDEX('Backing 2'!B:B,MATCH(E105,'Backing 2'!C:C,0)),E105))</f>
        <v>5 - Senior Officer</v>
      </c>
      <c r="AA105" t="s">
        <v>87</v>
      </c>
      <c r="AB105">
        <v>2</v>
      </c>
      <c r="AC105" t="s">
        <v>75</v>
      </c>
      <c r="AD105">
        <v>28</v>
      </c>
      <c r="AE105" t="s">
        <v>25</v>
      </c>
      <c r="AF105" t="s">
        <v>25</v>
      </c>
      <c r="AG105" t="s">
        <v>25</v>
      </c>
      <c r="AH105" s="3">
        <v>42095</v>
      </c>
      <c r="AI105">
        <v>5</v>
      </c>
      <c r="AJ105">
        <f t="shared" ca="1" si="5"/>
        <v>0.48926232901929101</v>
      </c>
    </row>
    <row r="106" spans="1:36">
      <c r="A106">
        <v>105</v>
      </c>
      <c r="B106" t="s">
        <v>8</v>
      </c>
      <c r="E106" t="s">
        <v>93</v>
      </c>
      <c r="F106" t="s">
        <v>85</v>
      </c>
      <c r="H106" t="s">
        <v>88</v>
      </c>
      <c r="J106" t="s">
        <v>88</v>
      </c>
      <c r="K106" s="2">
        <v>0.5</v>
      </c>
      <c r="L106" t="s">
        <v>88</v>
      </c>
      <c r="N106" t="s">
        <v>87</v>
      </c>
      <c r="O106" t="s">
        <v>16</v>
      </c>
      <c r="Q106" t="s">
        <v>93</v>
      </c>
      <c r="R106" t="s">
        <v>16</v>
      </c>
      <c r="S106" s="1" t="s">
        <v>74</v>
      </c>
      <c r="T106" t="s">
        <v>74</v>
      </c>
      <c r="U106" t="str">
        <f>IF(V106="","",INDEX('Backing 4'!U:U,MATCH(V106,'Backing 4'!T:T,0)))</f>
        <v>Uneven - Men benefit</v>
      </c>
      <c r="V106" t="str">
        <f t="shared" si="3"/>
        <v>4 - Manager &amp; Sales &amp; Marketing</v>
      </c>
      <c r="W106" t="str">
        <f>IF(X106="","",INDEX('Backing 4'!Z:Z,MATCH(X106,'Backing 4'!Y:Y,0)))</f>
        <v>Even</v>
      </c>
      <c r="X106" t="str">
        <f t="shared" si="4"/>
        <v>4 - Manager</v>
      </c>
      <c r="Y106">
        <v>0</v>
      </c>
      <c r="Z106" t="str">
        <f>IF(F106="Y","",IF(AA106="Y",INDEX('Backing 2'!B:B,MATCH(E106,'Backing 2'!C:C,0)),E106))</f>
        <v/>
      </c>
      <c r="AA106" t="s">
        <v>87</v>
      </c>
      <c r="AC106" t="s">
        <v>76</v>
      </c>
      <c r="AD106">
        <v>30</v>
      </c>
      <c r="AE106" t="s">
        <v>37</v>
      </c>
      <c r="AF106" t="s">
        <v>80</v>
      </c>
      <c r="AG106" t="s">
        <v>80</v>
      </c>
      <c r="AH106" s="3">
        <v>43922</v>
      </c>
      <c r="AI106">
        <v>0</v>
      </c>
      <c r="AJ106">
        <f t="shared" ca="1" si="5"/>
        <v>0.45490671432276331</v>
      </c>
    </row>
    <row r="107" spans="1:36">
      <c r="A107">
        <v>106</v>
      </c>
      <c r="B107" t="s">
        <v>8</v>
      </c>
      <c r="E107" t="s">
        <v>95</v>
      </c>
      <c r="F107" t="s">
        <v>87</v>
      </c>
      <c r="G107">
        <v>1</v>
      </c>
      <c r="H107" t="s">
        <v>88</v>
      </c>
      <c r="J107" t="s">
        <v>86</v>
      </c>
      <c r="K107" s="2">
        <v>0.5</v>
      </c>
      <c r="L107" t="s">
        <v>88</v>
      </c>
      <c r="N107" t="s">
        <v>85</v>
      </c>
      <c r="O107" t="s">
        <v>16</v>
      </c>
      <c r="Q107" t="s">
        <v>95</v>
      </c>
      <c r="R107" t="s">
        <v>16</v>
      </c>
      <c r="S107" s="1" t="s">
        <v>74</v>
      </c>
      <c r="T107" t="s">
        <v>74</v>
      </c>
      <c r="U107" t="str">
        <f>IF(V107="","",INDEX('Backing 4'!U:U,MATCH(V107,'Backing 4'!T:T,0)))</f>
        <v>Inconclusive</v>
      </c>
      <c r="V107" t="str">
        <f t="shared" si="3"/>
        <v>2 - Director &amp; Sales &amp; Marketing</v>
      </c>
      <c r="W107" t="s">
        <v>126</v>
      </c>
      <c r="X107" t="str">
        <f t="shared" si="4"/>
        <v>2 - Director</v>
      </c>
      <c r="Y107">
        <v>3</v>
      </c>
      <c r="Z107" t="str">
        <f>IF(F107="Y","",IF(AA107="Y",INDEX('Backing 2'!B:B,MATCH(E107,'Backing 2'!C:C,0)),E107))</f>
        <v>2 - Director</v>
      </c>
      <c r="AA107" t="s">
        <v>87</v>
      </c>
      <c r="AB107">
        <v>3</v>
      </c>
      <c r="AC107" t="s">
        <v>76</v>
      </c>
      <c r="AD107">
        <v>35</v>
      </c>
      <c r="AE107" t="s">
        <v>37</v>
      </c>
      <c r="AF107" t="s">
        <v>80</v>
      </c>
      <c r="AG107" t="s">
        <v>80</v>
      </c>
      <c r="AH107" s="3">
        <v>42826</v>
      </c>
      <c r="AI107">
        <v>3</v>
      </c>
      <c r="AJ107">
        <f t="shared" ca="1" si="5"/>
        <v>0.95277896750574731</v>
      </c>
    </row>
    <row r="108" spans="1:36">
      <c r="A108">
        <v>107</v>
      </c>
      <c r="B108" t="s">
        <v>7</v>
      </c>
      <c r="E108" t="s">
        <v>92</v>
      </c>
      <c r="F108" t="s">
        <v>87</v>
      </c>
      <c r="G108">
        <v>2</v>
      </c>
      <c r="H108" t="s">
        <v>88</v>
      </c>
      <c r="J108" t="s">
        <v>86</v>
      </c>
      <c r="K108" s="2">
        <v>0.5</v>
      </c>
      <c r="L108" t="s">
        <v>88</v>
      </c>
      <c r="N108" t="s">
        <v>85</v>
      </c>
      <c r="O108" t="s">
        <v>14</v>
      </c>
      <c r="Q108" t="s">
        <v>92</v>
      </c>
      <c r="R108" t="s">
        <v>14</v>
      </c>
      <c r="S108" s="1" t="s">
        <v>74</v>
      </c>
      <c r="T108" t="s">
        <v>74</v>
      </c>
      <c r="U108" t="str">
        <f>IF(V108="","",INDEX('Backing 4'!U:U,MATCH(V108,'Backing 4'!T:T,0)))</f>
        <v>Even</v>
      </c>
      <c r="V108" t="str">
        <f t="shared" si="3"/>
        <v>6 - Junior Officer &amp; Operations</v>
      </c>
      <c r="W108" t="str">
        <f>IF(X108="","",INDEX('Backing 4'!Z:Z,MATCH(X108,'Backing 4'!Y:Y,0)))</f>
        <v>Even</v>
      </c>
      <c r="X108" t="str">
        <f t="shared" si="4"/>
        <v>6 - Junior Officer</v>
      </c>
      <c r="Y108">
        <v>2</v>
      </c>
      <c r="Z108" t="str">
        <f>IF(F108="Y","",IF(AA108="Y",INDEX('Backing 2'!B:B,MATCH(E108,'Backing 2'!C:C,0)),E108))</f>
        <v>6 - Junior Officer</v>
      </c>
      <c r="AA108" t="s">
        <v>87</v>
      </c>
      <c r="AB108">
        <v>2</v>
      </c>
      <c r="AC108" t="s">
        <v>75</v>
      </c>
      <c r="AD108">
        <v>23</v>
      </c>
      <c r="AE108" t="s">
        <v>25</v>
      </c>
      <c r="AF108" t="s">
        <v>25</v>
      </c>
      <c r="AG108" t="s">
        <v>25</v>
      </c>
      <c r="AH108" s="3">
        <v>43191</v>
      </c>
      <c r="AI108">
        <v>2</v>
      </c>
      <c r="AJ108">
        <f t="shared" ca="1" si="5"/>
        <v>0.28383556088214346</v>
      </c>
    </row>
    <row r="109" spans="1:36">
      <c r="A109">
        <v>108</v>
      </c>
      <c r="B109" t="s">
        <v>8</v>
      </c>
      <c r="E109" t="s">
        <v>94</v>
      </c>
      <c r="F109" t="s">
        <v>87</v>
      </c>
      <c r="G109">
        <v>3</v>
      </c>
      <c r="H109" t="s">
        <v>88</v>
      </c>
      <c r="J109" t="s">
        <v>86</v>
      </c>
      <c r="K109" s="2">
        <v>0.5</v>
      </c>
      <c r="L109" t="s">
        <v>88</v>
      </c>
      <c r="N109" t="s">
        <v>85</v>
      </c>
      <c r="O109" t="s">
        <v>14</v>
      </c>
      <c r="Q109" t="s">
        <v>94</v>
      </c>
      <c r="R109" t="s">
        <v>14</v>
      </c>
      <c r="S109" s="1" t="s">
        <v>74</v>
      </c>
      <c r="T109" t="s">
        <v>74</v>
      </c>
      <c r="U109" t="str">
        <f>IF(V109="","",INDEX('Backing 4'!U:U,MATCH(V109,'Backing 4'!T:T,0)))</f>
        <v>Even</v>
      </c>
      <c r="V109" t="str">
        <f t="shared" si="3"/>
        <v>3 - Senior Manager &amp; Operations</v>
      </c>
      <c r="W109" t="str">
        <f>IF(X109="","",INDEX('Backing 4'!Z:Z,MATCH(X109,'Backing 4'!Y:Y,0)))</f>
        <v>Uneven - Men benefit</v>
      </c>
      <c r="X109" t="str">
        <f t="shared" si="4"/>
        <v>3 - Senior Manager</v>
      </c>
      <c r="Y109">
        <v>6</v>
      </c>
      <c r="Z109" t="str">
        <f>IF(F109="Y","",IF(AA109="Y",INDEX('Backing 2'!B:B,MATCH(E109,'Backing 2'!C:C,0)),E109))</f>
        <v>3 - Senior Manager</v>
      </c>
      <c r="AA109" t="s">
        <v>87</v>
      </c>
      <c r="AB109">
        <v>3</v>
      </c>
      <c r="AC109" t="s">
        <v>76</v>
      </c>
      <c r="AD109">
        <v>34</v>
      </c>
      <c r="AE109" t="s">
        <v>37</v>
      </c>
      <c r="AF109" t="s">
        <v>80</v>
      </c>
      <c r="AG109" t="s">
        <v>80</v>
      </c>
      <c r="AH109" s="3">
        <v>41730</v>
      </c>
      <c r="AI109">
        <v>6</v>
      </c>
      <c r="AJ109">
        <f t="shared" ca="1" si="5"/>
        <v>3.2618370958070741E-2</v>
      </c>
    </row>
    <row r="110" spans="1:36">
      <c r="A110">
        <v>109</v>
      </c>
      <c r="B110" t="s">
        <v>8</v>
      </c>
      <c r="E110" t="s">
        <v>92</v>
      </c>
      <c r="F110" t="s">
        <v>85</v>
      </c>
      <c r="H110" t="s">
        <v>88</v>
      </c>
      <c r="J110" t="s">
        <v>88</v>
      </c>
      <c r="K110" s="2">
        <v>0.5</v>
      </c>
      <c r="L110" t="s">
        <v>88</v>
      </c>
      <c r="N110" t="s">
        <v>87</v>
      </c>
      <c r="O110" t="s">
        <v>16</v>
      </c>
      <c r="Q110" t="s">
        <v>92</v>
      </c>
      <c r="R110" t="s">
        <v>16</v>
      </c>
      <c r="S110" s="1" t="s">
        <v>74</v>
      </c>
      <c r="T110" t="s">
        <v>74</v>
      </c>
      <c r="U110" t="str">
        <f>IF(V110="","",INDEX('Backing 4'!U:U,MATCH(V110,'Backing 4'!T:T,0)))</f>
        <v>Even</v>
      </c>
      <c r="V110" t="str">
        <f t="shared" si="3"/>
        <v>6 - Junior Officer &amp; Sales &amp; Marketing</v>
      </c>
      <c r="W110" t="str">
        <f>IF(X110="","",INDEX('Backing 4'!Z:Z,MATCH(X110,'Backing 4'!Y:Y,0)))</f>
        <v>Even</v>
      </c>
      <c r="X110" t="str">
        <f t="shared" si="4"/>
        <v>6 - Junior Officer</v>
      </c>
      <c r="Y110">
        <v>0</v>
      </c>
      <c r="Z110" t="str">
        <f>IF(F110="Y","",IF(AA110="Y",INDEX('Backing 2'!B:B,MATCH(E110,'Backing 2'!C:C,0)),E110))</f>
        <v/>
      </c>
      <c r="AA110" t="s">
        <v>87</v>
      </c>
      <c r="AC110" t="s">
        <v>75</v>
      </c>
      <c r="AD110">
        <v>24</v>
      </c>
      <c r="AE110" t="s">
        <v>25</v>
      </c>
      <c r="AF110" t="s">
        <v>25</v>
      </c>
      <c r="AG110" t="s">
        <v>25</v>
      </c>
      <c r="AH110" s="3">
        <v>43922</v>
      </c>
      <c r="AI110">
        <v>0</v>
      </c>
      <c r="AJ110">
        <f t="shared" ca="1" si="5"/>
        <v>0.42533648976204896</v>
      </c>
    </row>
    <row r="111" spans="1:36">
      <c r="A111">
        <v>110</v>
      </c>
      <c r="B111" t="s">
        <v>8</v>
      </c>
      <c r="E111" t="s">
        <v>127</v>
      </c>
      <c r="F111" t="s">
        <v>87</v>
      </c>
      <c r="G111">
        <v>2</v>
      </c>
      <c r="H111" t="s">
        <v>88</v>
      </c>
      <c r="J111" t="s">
        <v>86</v>
      </c>
      <c r="K111" s="2">
        <v>0.5</v>
      </c>
      <c r="L111" t="s">
        <v>88</v>
      </c>
      <c r="N111" t="s">
        <v>85</v>
      </c>
      <c r="O111" t="s">
        <v>15</v>
      </c>
      <c r="Q111" t="s">
        <v>127</v>
      </c>
      <c r="R111" t="s">
        <v>15</v>
      </c>
      <c r="S111" s="1" t="s">
        <v>74</v>
      </c>
      <c r="T111" t="s">
        <v>74</v>
      </c>
      <c r="U111" t="str">
        <f>IF(V111="","",INDEX('Backing 4'!U:U,MATCH(V111,'Backing 4'!T:T,0)))</f>
        <v>Even</v>
      </c>
      <c r="V111" t="str">
        <f t="shared" si="3"/>
        <v>5 - Senior Officer &amp; Internal Services</v>
      </c>
      <c r="W111" t="str">
        <f>IF(X111="","",INDEX('Backing 4'!Z:Z,MATCH(X111,'Backing 4'!Y:Y,0)))</f>
        <v>Even</v>
      </c>
      <c r="X111" t="str">
        <f t="shared" si="4"/>
        <v>5 - Senior Officer</v>
      </c>
      <c r="Y111">
        <v>3</v>
      </c>
      <c r="Z111" t="str">
        <f>IF(F111="Y","",IF(AA111="Y",INDEX('Backing 2'!B:B,MATCH(E111,'Backing 2'!C:C,0)),E111))</f>
        <v>5 - Senior Officer</v>
      </c>
      <c r="AA111" t="s">
        <v>87</v>
      </c>
      <c r="AB111">
        <v>3</v>
      </c>
      <c r="AC111" t="s">
        <v>75</v>
      </c>
      <c r="AD111">
        <v>28</v>
      </c>
      <c r="AE111" t="s">
        <v>25</v>
      </c>
      <c r="AF111" t="s">
        <v>25</v>
      </c>
      <c r="AG111" t="s">
        <v>25</v>
      </c>
      <c r="AH111" s="3">
        <v>42461</v>
      </c>
      <c r="AI111">
        <v>4</v>
      </c>
      <c r="AJ111">
        <f t="shared" ca="1" si="5"/>
        <v>0.90450582730101947</v>
      </c>
    </row>
    <row r="112" spans="1:36">
      <c r="A112">
        <v>111</v>
      </c>
      <c r="B112" t="s">
        <v>7</v>
      </c>
      <c r="E112" t="s">
        <v>127</v>
      </c>
      <c r="F112" t="s">
        <v>85</v>
      </c>
      <c r="H112" t="s">
        <v>88</v>
      </c>
      <c r="J112" t="s">
        <v>88</v>
      </c>
      <c r="K112" s="2">
        <v>0.5</v>
      </c>
      <c r="L112" t="s">
        <v>88</v>
      </c>
      <c r="N112" t="s">
        <v>87</v>
      </c>
      <c r="O112" t="s">
        <v>12</v>
      </c>
      <c r="Q112" t="s">
        <v>127</v>
      </c>
      <c r="R112" t="s">
        <v>12</v>
      </c>
      <c r="S112" s="1" t="s">
        <v>74</v>
      </c>
      <c r="T112" t="s">
        <v>74</v>
      </c>
      <c r="U112" t="str">
        <f>IF(V112="","",INDEX('Backing 4'!U:U,MATCH(V112,'Backing 4'!T:T,0)))</f>
        <v>Inconclusive</v>
      </c>
      <c r="V112" t="str">
        <f t="shared" si="3"/>
        <v>5 - Senior Officer &amp; Finance</v>
      </c>
      <c r="W112" t="str">
        <f>IF(X112="","",INDEX('Backing 4'!Z:Z,MATCH(X112,'Backing 4'!Y:Y,0)))</f>
        <v>Even</v>
      </c>
      <c r="X112" t="str">
        <f t="shared" si="4"/>
        <v>5 - Senior Officer</v>
      </c>
      <c r="Y112">
        <v>0</v>
      </c>
      <c r="Z112" t="str">
        <f>IF(F112="Y","",IF(AA112="Y",INDEX('Backing 2'!B:B,MATCH(E112,'Backing 2'!C:C,0)),E112))</f>
        <v/>
      </c>
      <c r="AA112" t="s">
        <v>87</v>
      </c>
      <c r="AC112" t="s">
        <v>76</v>
      </c>
      <c r="AD112">
        <v>33</v>
      </c>
      <c r="AE112" t="s">
        <v>36</v>
      </c>
      <c r="AF112" t="s">
        <v>80</v>
      </c>
      <c r="AG112" t="s">
        <v>80</v>
      </c>
      <c r="AH112" s="3">
        <v>43922</v>
      </c>
      <c r="AI112">
        <v>0</v>
      </c>
      <c r="AJ112">
        <f t="shared" ca="1" si="5"/>
        <v>0.93948704663968707</v>
      </c>
    </row>
    <row r="113" spans="1:36">
      <c r="A113">
        <v>112</v>
      </c>
      <c r="B113" t="s">
        <v>7</v>
      </c>
      <c r="E113" t="s">
        <v>92</v>
      </c>
      <c r="F113" t="s">
        <v>87</v>
      </c>
      <c r="G113">
        <v>2</v>
      </c>
      <c r="H113" t="s">
        <v>88</v>
      </c>
      <c r="J113" t="s">
        <v>86</v>
      </c>
      <c r="K113" s="2">
        <v>0.5</v>
      </c>
      <c r="L113" t="s">
        <v>88</v>
      </c>
      <c r="N113" t="s">
        <v>85</v>
      </c>
      <c r="O113" t="s">
        <v>14</v>
      </c>
      <c r="Q113" t="s">
        <v>92</v>
      </c>
      <c r="R113" t="s">
        <v>14</v>
      </c>
      <c r="S113" s="1" t="s">
        <v>74</v>
      </c>
      <c r="T113" t="s">
        <v>74</v>
      </c>
      <c r="U113" t="str">
        <f>IF(V113="","",INDEX('Backing 4'!U:U,MATCH(V113,'Backing 4'!T:T,0)))</f>
        <v>Even</v>
      </c>
      <c r="V113" t="str">
        <f t="shared" si="3"/>
        <v>6 - Junior Officer &amp; Operations</v>
      </c>
      <c r="W113" t="str">
        <f>IF(X113="","",INDEX('Backing 4'!Z:Z,MATCH(X113,'Backing 4'!Y:Y,0)))</f>
        <v>Even</v>
      </c>
      <c r="X113" t="str">
        <f t="shared" si="4"/>
        <v>6 - Junior Officer</v>
      </c>
      <c r="Y113">
        <v>1</v>
      </c>
      <c r="Z113" t="str">
        <f>IF(F113="Y","",IF(AA113="Y",INDEX('Backing 2'!B:B,MATCH(E113,'Backing 2'!C:C,0)),E113))</f>
        <v>6 - Junior Officer</v>
      </c>
      <c r="AA113" t="s">
        <v>87</v>
      </c>
      <c r="AC113" t="s">
        <v>75</v>
      </c>
      <c r="AD113">
        <v>27</v>
      </c>
      <c r="AE113" t="s">
        <v>25</v>
      </c>
      <c r="AF113" t="s">
        <v>25</v>
      </c>
      <c r="AG113" t="s">
        <v>25</v>
      </c>
      <c r="AH113" s="3">
        <v>43556</v>
      </c>
      <c r="AI113">
        <v>1</v>
      </c>
      <c r="AJ113">
        <f t="shared" ca="1" si="5"/>
        <v>0.68215227966904524</v>
      </c>
    </row>
    <row r="114" spans="1:36">
      <c r="A114">
        <v>113</v>
      </c>
      <c r="B114" t="s">
        <v>8</v>
      </c>
      <c r="E114" t="s">
        <v>95</v>
      </c>
      <c r="F114" t="s">
        <v>87</v>
      </c>
      <c r="G114">
        <v>3</v>
      </c>
      <c r="H114" t="s">
        <v>88</v>
      </c>
      <c r="J114" t="s">
        <v>86</v>
      </c>
      <c r="K114" s="2">
        <v>0.5</v>
      </c>
      <c r="L114" t="s">
        <v>88</v>
      </c>
      <c r="N114" t="s">
        <v>85</v>
      </c>
      <c r="O114" t="s">
        <v>17</v>
      </c>
      <c r="Q114" t="s">
        <v>95</v>
      </c>
      <c r="R114" t="s">
        <v>17</v>
      </c>
      <c r="S114" s="1" t="s">
        <v>74</v>
      </c>
      <c r="T114" t="s">
        <v>74</v>
      </c>
      <c r="U114" t="str">
        <f>IF(V114="","",INDEX('Backing 4'!U:U,MATCH(V114,'Backing 4'!T:T,0)))</f>
        <v>Inconclusive</v>
      </c>
      <c r="V114" t="str">
        <f t="shared" si="3"/>
        <v>2 - Director &amp; Strategy</v>
      </c>
      <c r="W114" t="s">
        <v>126</v>
      </c>
      <c r="X114" t="str">
        <f t="shared" si="4"/>
        <v>2 - Director</v>
      </c>
      <c r="Y114">
        <v>4</v>
      </c>
      <c r="Z114" t="str">
        <f>IF(F114="Y","",IF(AA114="Y",INDEX('Backing 2'!B:B,MATCH(E114,'Backing 2'!C:C,0)),E114))</f>
        <v>2 - Director</v>
      </c>
      <c r="AA114" t="s">
        <v>87</v>
      </c>
      <c r="AB114">
        <v>3</v>
      </c>
      <c r="AC114" t="s">
        <v>77</v>
      </c>
      <c r="AD114">
        <v>41</v>
      </c>
      <c r="AE114" t="s">
        <v>25</v>
      </c>
      <c r="AF114" t="s">
        <v>25</v>
      </c>
      <c r="AG114" t="s">
        <v>25</v>
      </c>
      <c r="AH114" s="3">
        <v>41000</v>
      </c>
      <c r="AI114">
        <v>8</v>
      </c>
      <c r="AJ114">
        <f t="shared" ca="1" si="5"/>
        <v>0.84975743829593664</v>
      </c>
    </row>
    <row r="115" spans="1:36">
      <c r="A115">
        <v>114</v>
      </c>
      <c r="B115" t="s">
        <v>8</v>
      </c>
      <c r="E115" t="s">
        <v>93</v>
      </c>
      <c r="F115" t="s">
        <v>87</v>
      </c>
      <c r="G115">
        <v>3</v>
      </c>
      <c r="H115" t="s">
        <v>88</v>
      </c>
      <c r="J115" t="s">
        <v>86</v>
      </c>
      <c r="K115" s="2">
        <v>0.5</v>
      </c>
      <c r="L115" t="s">
        <v>88</v>
      </c>
      <c r="N115" t="s">
        <v>85</v>
      </c>
      <c r="O115" t="s">
        <v>16</v>
      </c>
      <c r="Q115" t="s">
        <v>93</v>
      </c>
      <c r="R115" t="s">
        <v>16</v>
      </c>
      <c r="S115" s="1" t="s">
        <v>74</v>
      </c>
      <c r="T115" t="s">
        <v>74</v>
      </c>
      <c r="U115" t="str">
        <f>IF(V115="","",INDEX('Backing 4'!U:U,MATCH(V115,'Backing 4'!T:T,0)))</f>
        <v>Uneven - Men benefit</v>
      </c>
      <c r="V115" t="str">
        <f t="shared" si="3"/>
        <v>4 - Manager &amp; Sales &amp; Marketing</v>
      </c>
      <c r="W115" t="str">
        <f>IF(X115="","",INDEX('Backing 4'!Z:Z,MATCH(X115,'Backing 4'!Y:Y,0)))</f>
        <v>Even</v>
      </c>
      <c r="X115" t="str">
        <f t="shared" si="4"/>
        <v>4 - Manager</v>
      </c>
      <c r="Y115">
        <v>3</v>
      </c>
      <c r="Z115" t="str">
        <f>IF(F115="Y","",IF(AA115="Y",INDEX('Backing 2'!B:B,MATCH(E115,'Backing 2'!C:C,0)),E115))</f>
        <v>4 - Manager</v>
      </c>
      <c r="AA115" t="s">
        <v>87</v>
      </c>
      <c r="AB115">
        <v>3</v>
      </c>
      <c r="AC115" t="s">
        <v>76</v>
      </c>
      <c r="AD115">
        <v>31</v>
      </c>
      <c r="AE115" t="s">
        <v>25</v>
      </c>
      <c r="AF115" t="s">
        <v>25</v>
      </c>
      <c r="AG115" t="s">
        <v>25</v>
      </c>
      <c r="AH115" s="3">
        <v>41365</v>
      </c>
      <c r="AI115">
        <v>7</v>
      </c>
      <c r="AJ115">
        <f t="shared" ca="1" si="5"/>
        <v>0.45855201419838743</v>
      </c>
    </row>
    <row r="116" spans="1:36" hidden="1">
      <c r="A116">
        <v>115</v>
      </c>
      <c r="B116" t="s">
        <v>8</v>
      </c>
      <c r="E116" s="4" t="s">
        <v>95</v>
      </c>
      <c r="F116" t="s">
        <v>87</v>
      </c>
      <c r="G116">
        <v>3</v>
      </c>
      <c r="H116" t="s">
        <v>88</v>
      </c>
      <c r="J116" t="s">
        <v>88</v>
      </c>
      <c r="K116" s="2">
        <v>0.5</v>
      </c>
      <c r="L116" t="s">
        <v>86</v>
      </c>
      <c r="N116" t="s">
        <v>85</v>
      </c>
      <c r="O116" t="s">
        <v>12</v>
      </c>
      <c r="P116" t="s">
        <v>89</v>
      </c>
      <c r="R116" t="s">
        <v>12</v>
      </c>
      <c r="S116" s="1" t="s">
        <v>74</v>
      </c>
      <c r="T116" t="s">
        <v>74</v>
      </c>
      <c r="U116" t="str">
        <f>IF(V116="","",INDEX('Backing 4'!U:U,MATCH(V116,'Backing 4'!T:T,0)))</f>
        <v/>
      </c>
      <c r="V116" t="str">
        <f t="shared" si="3"/>
        <v/>
      </c>
      <c r="W116" t="str">
        <f>IF(X116="","",INDEX('Backing 4'!Z:Z,MATCH(X116,'Backing 4'!Y:Y,0)))</f>
        <v/>
      </c>
      <c r="X116" t="str">
        <f t="shared" si="4"/>
        <v/>
      </c>
      <c r="Y116">
        <v>3</v>
      </c>
      <c r="Z116" t="str">
        <f>IF(F116="Y","",IF(AA116="Y",INDEX('Backing 2'!B:B,MATCH(E116,'Backing 2'!C:C,0)),E116))</f>
        <v>2 - Director</v>
      </c>
      <c r="AA116" t="s">
        <v>87</v>
      </c>
      <c r="AB116">
        <v>4</v>
      </c>
      <c r="AC116" t="s">
        <v>77</v>
      </c>
      <c r="AD116">
        <v>49</v>
      </c>
      <c r="AE116" t="s">
        <v>25</v>
      </c>
      <c r="AF116" t="s">
        <v>25</v>
      </c>
      <c r="AG116" t="s">
        <v>25</v>
      </c>
      <c r="AH116" s="3">
        <v>41730</v>
      </c>
      <c r="AI116">
        <v>6</v>
      </c>
      <c r="AJ116">
        <f t="shared" ca="1" si="5"/>
        <v>0.30346330589260717</v>
      </c>
    </row>
    <row r="117" spans="1:36">
      <c r="A117">
        <v>116</v>
      </c>
      <c r="B117" t="s">
        <v>8</v>
      </c>
      <c r="E117" t="s">
        <v>127</v>
      </c>
      <c r="F117" t="s">
        <v>87</v>
      </c>
      <c r="G117">
        <v>3</v>
      </c>
      <c r="H117" t="s">
        <v>88</v>
      </c>
      <c r="J117" t="s">
        <v>86</v>
      </c>
      <c r="K117" s="2">
        <v>0.5</v>
      </c>
      <c r="L117" t="s">
        <v>88</v>
      </c>
      <c r="N117" t="s">
        <v>85</v>
      </c>
      <c r="O117" t="s">
        <v>16</v>
      </c>
      <c r="Q117" t="s">
        <v>127</v>
      </c>
      <c r="R117" t="s">
        <v>16</v>
      </c>
      <c r="S117" s="1" t="s">
        <v>74</v>
      </c>
      <c r="T117" t="s">
        <v>74</v>
      </c>
      <c r="U117" t="str">
        <f>IF(V117="","",INDEX('Backing 4'!U:U,MATCH(V117,'Backing 4'!T:T,0)))</f>
        <v>Even</v>
      </c>
      <c r="V117" t="str">
        <f t="shared" si="3"/>
        <v>5 - Senior Officer &amp; Sales &amp; Marketing</v>
      </c>
      <c r="W117" t="str">
        <f>IF(X117="","",INDEX('Backing 4'!Z:Z,MATCH(X117,'Backing 4'!Y:Y,0)))</f>
        <v>Even</v>
      </c>
      <c r="X117" t="str">
        <f t="shared" si="4"/>
        <v>5 - Senior Officer</v>
      </c>
      <c r="Y117">
        <v>2</v>
      </c>
      <c r="Z117" t="str">
        <f>IF(F117="Y","",IF(AA117="Y",INDEX('Backing 2'!B:B,MATCH(E117,'Backing 2'!C:C,0)),E117))</f>
        <v>5 - Senior Officer</v>
      </c>
      <c r="AA117" t="s">
        <v>87</v>
      </c>
      <c r="AC117" t="s">
        <v>75</v>
      </c>
      <c r="AD117">
        <v>26</v>
      </c>
      <c r="AE117" t="s">
        <v>37</v>
      </c>
      <c r="AF117" t="s">
        <v>80</v>
      </c>
      <c r="AG117" t="s">
        <v>80</v>
      </c>
      <c r="AH117" s="3">
        <v>43191</v>
      </c>
      <c r="AI117">
        <v>2</v>
      </c>
      <c r="AJ117">
        <f t="shared" ca="1" si="5"/>
        <v>0.94509974939150299</v>
      </c>
    </row>
    <row r="118" spans="1:36">
      <c r="A118">
        <v>117</v>
      </c>
      <c r="B118" t="s">
        <v>8</v>
      </c>
      <c r="E118" t="s">
        <v>93</v>
      </c>
      <c r="F118" t="s">
        <v>87</v>
      </c>
      <c r="G118">
        <v>2</v>
      </c>
      <c r="H118" t="s">
        <v>88</v>
      </c>
      <c r="J118" t="s">
        <v>86</v>
      </c>
      <c r="K118" s="2">
        <v>0.5</v>
      </c>
      <c r="L118" t="s">
        <v>88</v>
      </c>
      <c r="N118" t="s">
        <v>85</v>
      </c>
      <c r="O118" t="s">
        <v>15</v>
      </c>
      <c r="Q118" t="s">
        <v>93</v>
      </c>
      <c r="R118" t="s">
        <v>15</v>
      </c>
      <c r="S118" s="1" t="s">
        <v>74</v>
      </c>
      <c r="T118" t="s">
        <v>74</v>
      </c>
      <c r="U118" t="str">
        <f>IF(V118="","",INDEX('Backing 4'!U:U,MATCH(V118,'Backing 4'!T:T,0)))</f>
        <v>Even</v>
      </c>
      <c r="V118" t="str">
        <f t="shared" si="3"/>
        <v>4 - Manager &amp; Internal Services</v>
      </c>
      <c r="W118" t="str">
        <f>IF(X118="","",INDEX('Backing 4'!Z:Z,MATCH(X118,'Backing 4'!Y:Y,0)))</f>
        <v>Even</v>
      </c>
      <c r="X118" t="str">
        <f t="shared" si="4"/>
        <v>4 - Manager</v>
      </c>
      <c r="Y118">
        <v>1</v>
      </c>
      <c r="Z118" t="str">
        <f>IF(F118="Y","",IF(AA118="Y",INDEX('Backing 2'!B:B,MATCH(E118,'Backing 2'!C:C,0)),E118))</f>
        <v>5 - Senior Officer</v>
      </c>
      <c r="AA118" t="s">
        <v>85</v>
      </c>
      <c r="AB118">
        <v>1</v>
      </c>
      <c r="AC118" t="s">
        <v>76</v>
      </c>
      <c r="AD118">
        <v>33</v>
      </c>
      <c r="AE118" t="s">
        <v>37</v>
      </c>
      <c r="AF118" t="s">
        <v>80</v>
      </c>
      <c r="AG118" t="s">
        <v>80</v>
      </c>
      <c r="AH118" s="3">
        <v>41365</v>
      </c>
      <c r="AI118">
        <v>7</v>
      </c>
      <c r="AJ118">
        <f t="shared" ca="1" si="5"/>
        <v>0.18393210252956038</v>
      </c>
    </row>
    <row r="119" spans="1:36" hidden="1">
      <c r="A119">
        <v>118</v>
      </c>
      <c r="B119" t="s">
        <v>7</v>
      </c>
      <c r="E119" t="s">
        <v>94</v>
      </c>
      <c r="F119" t="s">
        <v>87</v>
      </c>
      <c r="H119" t="s">
        <v>88</v>
      </c>
      <c r="J119" t="s">
        <v>88</v>
      </c>
      <c r="K119" s="2">
        <v>0.5</v>
      </c>
      <c r="L119" t="s">
        <v>86</v>
      </c>
      <c r="N119" t="s">
        <v>85</v>
      </c>
      <c r="O119" t="s">
        <v>16</v>
      </c>
      <c r="P119" t="s">
        <v>89</v>
      </c>
      <c r="R119" t="s">
        <v>16</v>
      </c>
      <c r="S119" s="1" t="s">
        <v>74</v>
      </c>
      <c r="T119" t="s">
        <v>74</v>
      </c>
      <c r="U119" t="str">
        <f>IF(V119="","",INDEX('Backing 4'!U:U,MATCH(V119,'Backing 4'!T:T,0)))</f>
        <v/>
      </c>
      <c r="V119" t="str">
        <f t="shared" si="3"/>
        <v/>
      </c>
      <c r="W119" t="str">
        <f>IF(X119="","",INDEX('Backing 4'!Z:Z,MATCH(X119,'Backing 4'!Y:Y,0)))</f>
        <v/>
      </c>
      <c r="X119" t="str">
        <f t="shared" si="4"/>
        <v/>
      </c>
      <c r="Y119">
        <v>2</v>
      </c>
      <c r="Z119" t="str">
        <f>IF(F119="Y","",IF(AA119="Y",INDEX('Backing 2'!B:B,MATCH(E119,'Backing 2'!C:C,0)),E119))</f>
        <v>3 - Senior Manager</v>
      </c>
      <c r="AA119" t="s">
        <v>87</v>
      </c>
      <c r="AB119">
        <v>3</v>
      </c>
      <c r="AC119" t="s">
        <v>77</v>
      </c>
      <c r="AD119">
        <v>41</v>
      </c>
      <c r="AE119" t="s">
        <v>25</v>
      </c>
      <c r="AF119" t="s">
        <v>25</v>
      </c>
      <c r="AG119" t="s">
        <v>25</v>
      </c>
      <c r="AH119" s="3">
        <v>41000</v>
      </c>
      <c r="AI119">
        <v>8</v>
      </c>
      <c r="AJ119">
        <f t="shared" ca="1" si="5"/>
        <v>1.2205468592901392E-2</v>
      </c>
    </row>
    <row r="120" spans="1:36">
      <c r="A120">
        <v>119</v>
      </c>
      <c r="B120" t="s">
        <v>7</v>
      </c>
      <c r="E120" t="s">
        <v>92</v>
      </c>
      <c r="F120" t="s">
        <v>87</v>
      </c>
      <c r="G120">
        <v>2</v>
      </c>
      <c r="H120" t="s">
        <v>88</v>
      </c>
      <c r="J120" t="s">
        <v>86</v>
      </c>
      <c r="K120" s="2">
        <v>0.5</v>
      </c>
      <c r="L120" t="s">
        <v>88</v>
      </c>
      <c r="N120" t="s">
        <v>85</v>
      </c>
      <c r="O120" t="s">
        <v>14</v>
      </c>
      <c r="Q120" t="s">
        <v>92</v>
      </c>
      <c r="R120" t="s">
        <v>14</v>
      </c>
      <c r="S120" s="1">
        <v>0.8</v>
      </c>
      <c r="T120" t="s">
        <v>73</v>
      </c>
      <c r="U120" t="str">
        <f>IF(V120="","",INDEX('Backing 4'!U:U,MATCH(V120,'Backing 4'!T:T,0)))</f>
        <v>Even</v>
      </c>
      <c r="V120" t="str">
        <f t="shared" si="3"/>
        <v>6 - Junior Officer &amp; Operations</v>
      </c>
      <c r="W120" t="str">
        <f>IF(X120="","",INDEX('Backing 4'!Z:Z,MATCH(X120,'Backing 4'!Y:Y,0)))</f>
        <v>Even</v>
      </c>
      <c r="X120" t="str">
        <f t="shared" si="4"/>
        <v>6 - Junior Officer</v>
      </c>
      <c r="Y120">
        <v>1</v>
      </c>
      <c r="Z120" t="str">
        <f>IF(F120="Y","",IF(AA120="Y",INDEX('Backing 2'!B:B,MATCH(E120,'Backing 2'!C:C,0)),E120))</f>
        <v>6 - Junior Officer</v>
      </c>
      <c r="AA120" t="s">
        <v>87</v>
      </c>
      <c r="AC120" t="s">
        <v>75</v>
      </c>
      <c r="AD120">
        <v>22</v>
      </c>
      <c r="AE120" t="s">
        <v>37</v>
      </c>
      <c r="AF120" t="s">
        <v>80</v>
      </c>
      <c r="AG120" t="s">
        <v>80</v>
      </c>
      <c r="AH120" s="3">
        <v>43556</v>
      </c>
      <c r="AI120">
        <v>1</v>
      </c>
      <c r="AJ120">
        <f t="shared" ca="1" si="5"/>
        <v>0.55299005150228897</v>
      </c>
    </row>
    <row r="121" spans="1:36">
      <c r="A121">
        <v>120</v>
      </c>
      <c r="B121" t="s">
        <v>8</v>
      </c>
      <c r="E121" t="s">
        <v>127</v>
      </c>
      <c r="F121" t="s">
        <v>87</v>
      </c>
      <c r="G121">
        <v>2</v>
      </c>
      <c r="H121" t="s">
        <v>86</v>
      </c>
      <c r="J121" t="s">
        <v>86</v>
      </c>
      <c r="K121" s="2">
        <v>0.5</v>
      </c>
      <c r="L121" t="s">
        <v>88</v>
      </c>
      <c r="N121" t="s">
        <v>85</v>
      </c>
      <c r="O121" t="s">
        <v>16</v>
      </c>
      <c r="Q121" t="s">
        <v>93</v>
      </c>
      <c r="R121" t="s">
        <v>16</v>
      </c>
      <c r="S121" s="1" t="s">
        <v>74</v>
      </c>
      <c r="T121" t="s">
        <v>74</v>
      </c>
      <c r="U121" t="str">
        <f>IF(V121="","",INDEX('Backing 4'!U:U,MATCH(V121,'Backing 4'!T:T,0)))</f>
        <v>Even</v>
      </c>
      <c r="V121" t="str">
        <f t="shared" si="3"/>
        <v>5 - Senior Officer &amp; Sales &amp; Marketing</v>
      </c>
      <c r="W121" t="str">
        <f>IF(X121="","",INDEX('Backing 4'!Z:Z,MATCH(X121,'Backing 4'!Y:Y,0)))</f>
        <v>Even</v>
      </c>
      <c r="X121" t="str">
        <f t="shared" si="4"/>
        <v>5 - Senior Officer</v>
      </c>
      <c r="Y121">
        <v>4</v>
      </c>
      <c r="Z121" t="str">
        <f>IF(F121="Y","",IF(AA121="Y",INDEX('Backing 2'!B:B,MATCH(E121,'Backing 2'!C:C,0)),E121))</f>
        <v>5 - Senior Officer</v>
      </c>
      <c r="AA121" t="s">
        <v>87</v>
      </c>
      <c r="AB121">
        <v>3</v>
      </c>
      <c r="AC121" t="s">
        <v>76</v>
      </c>
      <c r="AD121">
        <v>34</v>
      </c>
      <c r="AE121" t="s">
        <v>25</v>
      </c>
      <c r="AF121" t="s">
        <v>25</v>
      </c>
      <c r="AG121" t="s">
        <v>25</v>
      </c>
      <c r="AH121" s="3">
        <v>41730</v>
      </c>
      <c r="AI121">
        <v>6</v>
      </c>
      <c r="AJ121">
        <f t="shared" ca="1" si="5"/>
        <v>0.20390737857868235</v>
      </c>
    </row>
    <row r="122" spans="1:36" hidden="1">
      <c r="A122">
        <v>121</v>
      </c>
      <c r="B122" t="s">
        <v>8</v>
      </c>
      <c r="E122" s="4" t="s">
        <v>92</v>
      </c>
      <c r="F122" t="s">
        <v>87</v>
      </c>
      <c r="G122">
        <v>3</v>
      </c>
      <c r="H122" t="s">
        <v>88</v>
      </c>
      <c r="J122" t="s">
        <v>88</v>
      </c>
      <c r="K122" s="2">
        <v>0.5</v>
      </c>
      <c r="L122" t="s">
        <v>86</v>
      </c>
      <c r="N122" t="s">
        <v>85</v>
      </c>
      <c r="O122" t="s">
        <v>14</v>
      </c>
      <c r="P122" t="s">
        <v>89</v>
      </c>
      <c r="R122" t="s">
        <v>14</v>
      </c>
      <c r="S122" s="1" t="s">
        <v>74</v>
      </c>
      <c r="T122" t="s">
        <v>74</v>
      </c>
      <c r="U122" t="str">
        <f>IF(V122="","",INDEX('Backing 4'!U:U,MATCH(V122,'Backing 4'!T:T,0)))</f>
        <v/>
      </c>
      <c r="V122" t="str">
        <f t="shared" si="3"/>
        <v/>
      </c>
      <c r="W122" t="str">
        <f>IF(X122="","",INDEX('Backing 4'!Z:Z,MATCH(X122,'Backing 4'!Y:Y,0)))</f>
        <v/>
      </c>
      <c r="X122" t="str">
        <f t="shared" si="4"/>
        <v/>
      </c>
      <c r="Y122">
        <v>3</v>
      </c>
      <c r="Z122" t="str">
        <f>IF(F122="Y","",IF(AA122="Y",INDEX('Backing 2'!B:B,MATCH(E122,'Backing 2'!C:C,0)),E122))</f>
        <v>6 - Junior Officer</v>
      </c>
      <c r="AA122" t="s">
        <v>87</v>
      </c>
      <c r="AB122">
        <v>3</v>
      </c>
      <c r="AC122" t="s">
        <v>77</v>
      </c>
      <c r="AD122">
        <v>46</v>
      </c>
      <c r="AE122" t="s">
        <v>25</v>
      </c>
      <c r="AF122" t="s">
        <v>25</v>
      </c>
      <c r="AG122" t="s">
        <v>25</v>
      </c>
      <c r="AH122" s="3">
        <v>42826</v>
      </c>
      <c r="AI122">
        <v>3</v>
      </c>
      <c r="AJ122">
        <f t="shared" ca="1" si="5"/>
        <v>0.5211215445664279</v>
      </c>
    </row>
    <row r="123" spans="1:36">
      <c r="A123">
        <v>122</v>
      </c>
      <c r="B123" t="s">
        <v>8</v>
      </c>
      <c r="E123" t="s">
        <v>94</v>
      </c>
      <c r="F123" t="s">
        <v>87</v>
      </c>
      <c r="G123">
        <v>2</v>
      </c>
      <c r="H123" t="s">
        <v>88</v>
      </c>
      <c r="J123" t="s">
        <v>86</v>
      </c>
      <c r="K123" s="2">
        <v>0.5</v>
      </c>
      <c r="L123" t="s">
        <v>88</v>
      </c>
      <c r="N123" t="s">
        <v>85</v>
      </c>
      <c r="O123" t="s">
        <v>16</v>
      </c>
      <c r="Q123" t="s">
        <v>94</v>
      </c>
      <c r="R123" t="s">
        <v>16</v>
      </c>
      <c r="S123" s="1" t="s">
        <v>74</v>
      </c>
      <c r="T123" t="s">
        <v>74</v>
      </c>
      <c r="U123" t="str">
        <f>IF(V123="","",INDEX('Backing 4'!U:U,MATCH(V123,'Backing 4'!T:T,0)))</f>
        <v>Uneven - Men benefit</v>
      </c>
      <c r="V123" t="str">
        <f t="shared" si="3"/>
        <v>3 - Senior Manager &amp; Sales &amp; Marketing</v>
      </c>
      <c r="W123" t="str">
        <f>IF(X123="","",INDEX('Backing 4'!Z:Z,MATCH(X123,'Backing 4'!Y:Y,0)))</f>
        <v>Uneven - Men benefit</v>
      </c>
      <c r="X123" t="str">
        <f t="shared" si="4"/>
        <v>3 - Senior Manager</v>
      </c>
      <c r="Y123">
        <v>4</v>
      </c>
      <c r="Z123" t="str">
        <f>IF(F123="Y","",IF(AA123="Y",INDEX('Backing 2'!B:B,MATCH(E123,'Backing 2'!C:C,0)),E123))</f>
        <v>3 - Senior Manager</v>
      </c>
      <c r="AA123" t="s">
        <v>87</v>
      </c>
      <c r="AB123">
        <v>2</v>
      </c>
      <c r="AC123" t="s">
        <v>76</v>
      </c>
      <c r="AD123">
        <v>35</v>
      </c>
      <c r="AE123" t="s">
        <v>25</v>
      </c>
      <c r="AF123" t="s">
        <v>25</v>
      </c>
      <c r="AG123" t="s">
        <v>25</v>
      </c>
      <c r="AH123" s="3">
        <v>42095</v>
      </c>
      <c r="AI123">
        <v>5</v>
      </c>
      <c r="AJ123">
        <f t="shared" ca="1" si="5"/>
        <v>0.32680959752219962</v>
      </c>
    </row>
    <row r="124" spans="1:36">
      <c r="A124">
        <v>123</v>
      </c>
      <c r="B124" t="s">
        <v>7</v>
      </c>
      <c r="E124" t="s">
        <v>92</v>
      </c>
      <c r="F124" t="s">
        <v>87</v>
      </c>
      <c r="G124">
        <v>3</v>
      </c>
      <c r="H124" t="s">
        <v>88</v>
      </c>
      <c r="J124" t="s">
        <v>86</v>
      </c>
      <c r="K124" s="2">
        <v>0.5</v>
      </c>
      <c r="L124" t="s">
        <v>88</v>
      </c>
      <c r="N124" t="s">
        <v>85</v>
      </c>
      <c r="O124" t="s">
        <v>16</v>
      </c>
      <c r="Q124" t="s">
        <v>92</v>
      </c>
      <c r="R124" t="s">
        <v>16</v>
      </c>
      <c r="S124" s="1" t="s">
        <v>74</v>
      </c>
      <c r="T124" t="s">
        <v>74</v>
      </c>
      <c r="U124" t="str">
        <f>IF(V124="","",INDEX('Backing 4'!U:U,MATCH(V124,'Backing 4'!T:T,0)))</f>
        <v>Even</v>
      </c>
      <c r="V124" t="str">
        <f t="shared" si="3"/>
        <v>6 - Junior Officer &amp; Sales &amp; Marketing</v>
      </c>
      <c r="W124" t="str">
        <f>IF(X124="","",INDEX('Backing 4'!Z:Z,MATCH(X124,'Backing 4'!Y:Y,0)))</f>
        <v>Even</v>
      </c>
      <c r="X124" t="str">
        <f t="shared" si="4"/>
        <v>6 - Junior Officer</v>
      </c>
      <c r="Y124">
        <v>2</v>
      </c>
      <c r="Z124" t="str">
        <f>IF(F124="Y","",IF(AA124="Y",INDEX('Backing 2'!B:B,MATCH(E124,'Backing 2'!C:C,0)),E124))</f>
        <v>6 - Junior Officer</v>
      </c>
      <c r="AA124" t="s">
        <v>87</v>
      </c>
      <c r="AB124">
        <v>2</v>
      </c>
      <c r="AC124" t="s">
        <v>76</v>
      </c>
      <c r="AD124">
        <v>30</v>
      </c>
      <c r="AE124" t="s">
        <v>30</v>
      </c>
      <c r="AF124" t="s">
        <v>83</v>
      </c>
      <c r="AG124" t="s">
        <v>84</v>
      </c>
      <c r="AH124" s="3">
        <v>43191</v>
      </c>
      <c r="AI124">
        <v>2</v>
      </c>
      <c r="AJ124">
        <f t="shared" ca="1" si="5"/>
        <v>0.23739551933027836</v>
      </c>
    </row>
    <row r="125" spans="1:36">
      <c r="A125">
        <v>124</v>
      </c>
      <c r="B125" t="s">
        <v>7</v>
      </c>
      <c r="E125" t="s">
        <v>92</v>
      </c>
      <c r="F125" t="s">
        <v>87</v>
      </c>
      <c r="G125">
        <v>2</v>
      </c>
      <c r="H125" t="s">
        <v>88</v>
      </c>
      <c r="J125" t="s">
        <v>86</v>
      </c>
      <c r="K125" s="2">
        <v>0.5</v>
      </c>
      <c r="L125" t="s">
        <v>88</v>
      </c>
      <c r="N125" t="s">
        <v>85</v>
      </c>
      <c r="O125" t="s">
        <v>14</v>
      </c>
      <c r="Q125" t="s">
        <v>92</v>
      </c>
      <c r="R125" t="s">
        <v>14</v>
      </c>
      <c r="S125" s="1" t="s">
        <v>74</v>
      </c>
      <c r="T125" t="s">
        <v>74</v>
      </c>
      <c r="U125" t="str">
        <f>IF(V125="","",INDEX('Backing 4'!U:U,MATCH(V125,'Backing 4'!T:T,0)))</f>
        <v>Even</v>
      </c>
      <c r="V125" t="str">
        <f t="shared" si="3"/>
        <v>6 - Junior Officer &amp; Operations</v>
      </c>
      <c r="W125" t="str">
        <f>IF(X125="","",INDEX('Backing 4'!Z:Z,MATCH(X125,'Backing 4'!Y:Y,0)))</f>
        <v>Even</v>
      </c>
      <c r="X125" t="str">
        <f t="shared" si="4"/>
        <v>6 - Junior Officer</v>
      </c>
      <c r="Y125">
        <v>2</v>
      </c>
      <c r="Z125" t="str">
        <f>IF(F125="Y","",IF(AA125="Y",INDEX('Backing 2'!B:B,MATCH(E125,'Backing 2'!C:C,0)),E125))</f>
        <v>6 - Junior Officer</v>
      </c>
      <c r="AA125" t="s">
        <v>87</v>
      </c>
      <c r="AB125">
        <v>3</v>
      </c>
      <c r="AC125" t="s">
        <v>75</v>
      </c>
      <c r="AD125">
        <v>23</v>
      </c>
      <c r="AE125" t="s">
        <v>25</v>
      </c>
      <c r="AF125" t="s">
        <v>25</v>
      </c>
      <c r="AG125" t="s">
        <v>25</v>
      </c>
      <c r="AH125" s="3">
        <v>43191</v>
      </c>
      <c r="AI125">
        <v>2</v>
      </c>
      <c r="AJ125">
        <f t="shared" ca="1" si="5"/>
        <v>0.85241628370794764</v>
      </c>
    </row>
    <row r="126" spans="1:36">
      <c r="A126">
        <v>125</v>
      </c>
      <c r="B126" t="s">
        <v>8</v>
      </c>
      <c r="E126" t="s">
        <v>94</v>
      </c>
      <c r="F126" t="s">
        <v>85</v>
      </c>
      <c r="H126" t="s">
        <v>88</v>
      </c>
      <c r="J126" t="s">
        <v>88</v>
      </c>
      <c r="K126" s="2">
        <v>0.5</v>
      </c>
      <c r="L126" t="s">
        <v>88</v>
      </c>
      <c r="N126" t="s">
        <v>87</v>
      </c>
      <c r="O126" t="s">
        <v>14</v>
      </c>
      <c r="Q126" t="s">
        <v>94</v>
      </c>
      <c r="R126" t="s">
        <v>14</v>
      </c>
      <c r="S126" s="1" t="s">
        <v>74</v>
      </c>
      <c r="T126" t="s">
        <v>74</v>
      </c>
      <c r="U126" t="str">
        <f>IF(V126="","",INDEX('Backing 4'!U:U,MATCH(V126,'Backing 4'!T:T,0)))</f>
        <v>Even</v>
      </c>
      <c r="V126" t="str">
        <f t="shared" si="3"/>
        <v>3 - Senior Manager &amp; Operations</v>
      </c>
      <c r="W126" t="str">
        <f>IF(X126="","",INDEX('Backing 4'!Z:Z,MATCH(X126,'Backing 4'!Y:Y,0)))</f>
        <v>Uneven - Men benefit</v>
      </c>
      <c r="X126" t="str">
        <f t="shared" si="4"/>
        <v>3 - Senior Manager</v>
      </c>
      <c r="Y126">
        <v>0</v>
      </c>
      <c r="Z126" t="str">
        <f>IF(F126="Y","",IF(AA126="Y",INDEX('Backing 2'!B:B,MATCH(E126,'Backing 2'!C:C,0)),E126))</f>
        <v/>
      </c>
      <c r="AA126" t="s">
        <v>87</v>
      </c>
      <c r="AC126" t="s">
        <v>76</v>
      </c>
      <c r="AD126">
        <v>38</v>
      </c>
      <c r="AE126" t="s">
        <v>25</v>
      </c>
      <c r="AF126" t="s">
        <v>25</v>
      </c>
      <c r="AG126" t="s">
        <v>25</v>
      </c>
      <c r="AH126" s="3">
        <v>43922</v>
      </c>
      <c r="AI126">
        <v>0</v>
      </c>
      <c r="AJ126">
        <f t="shared" ca="1" si="5"/>
        <v>0.48411535002157569</v>
      </c>
    </row>
    <row r="127" spans="1:36">
      <c r="A127">
        <v>126</v>
      </c>
      <c r="B127" t="s">
        <v>7</v>
      </c>
      <c r="E127" t="s">
        <v>92</v>
      </c>
      <c r="F127" t="s">
        <v>85</v>
      </c>
      <c r="H127" t="s">
        <v>88</v>
      </c>
      <c r="J127" t="s">
        <v>88</v>
      </c>
      <c r="K127" s="2">
        <v>0.5</v>
      </c>
      <c r="L127" t="s">
        <v>88</v>
      </c>
      <c r="N127" t="s">
        <v>87</v>
      </c>
      <c r="O127" t="s">
        <v>15</v>
      </c>
      <c r="Q127" t="s">
        <v>92</v>
      </c>
      <c r="R127" t="s">
        <v>15</v>
      </c>
      <c r="S127" s="1">
        <v>0.8</v>
      </c>
      <c r="T127" t="s">
        <v>73</v>
      </c>
      <c r="U127" t="str">
        <f>IF(V127="","",INDEX('Backing 4'!U:U,MATCH(V127,'Backing 4'!T:T,0)))</f>
        <v>Even</v>
      </c>
      <c r="V127" t="str">
        <f t="shared" si="3"/>
        <v>6 - Junior Officer &amp; Internal Services</v>
      </c>
      <c r="W127" t="str">
        <f>IF(X127="","",INDEX('Backing 4'!Z:Z,MATCH(X127,'Backing 4'!Y:Y,0)))</f>
        <v>Even</v>
      </c>
      <c r="X127" t="str">
        <f t="shared" si="4"/>
        <v>6 - Junior Officer</v>
      </c>
      <c r="Y127">
        <v>0</v>
      </c>
      <c r="Z127" t="str">
        <f>IF(F127="Y","",IF(AA127="Y",INDEX('Backing 2'!B:B,MATCH(E127,'Backing 2'!C:C,0)),E127))</f>
        <v/>
      </c>
      <c r="AA127" t="s">
        <v>87</v>
      </c>
      <c r="AC127" t="s">
        <v>75</v>
      </c>
      <c r="AD127">
        <v>22</v>
      </c>
      <c r="AE127" t="s">
        <v>36</v>
      </c>
      <c r="AF127" t="s">
        <v>80</v>
      </c>
      <c r="AG127" t="s">
        <v>80</v>
      </c>
      <c r="AH127" s="3">
        <v>43922</v>
      </c>
      <c r="AI127">
        <v>0</v>
      </c>
      <c r="AJ127">
        <f t="shared" ca="1" si="5"/>
        <v>0.97203999721625944</v>
      </c>
    </row>
    <row r="128" spans="1:36" hidden="1">
      <c r="A128">
        <v>127</v>
      </c>
      <c r="B128" t="s">
        <v>8</v>
      </c>
      <c r="E128" t="s">
        <v>96</v>
      </c>
      <c r="F128" t="s">
        <v>87</v>
      </c>
      <c r="H128" t="s">
        <v>88</v>
      </c>
      <c r="J128" t="s">
        <v>88</v>
      </c>
      <c r="K128" s="2">
        <v>0.5</v>
      </c>
      <c r="L128" t="s">
        <v>88</v>
      </c>
      <c r="N128" t="s">
        <v>85</v>
      </c>
      <c r="O128" t="s">
        <v>12</v>
      </c>
      <c r="Q128" t="s">
        <v>96</v>
      </c>
      <c r="R128" t="s">
        <v>12</v>
      </c>
      <c r="S128" s="1" t="s">
        <v>74</v>
      </c>
      <c r="T128" t="s">
        <v>74</v>
      </c>
      <c r="U128" t="str">
        <f>IF(V128="","",INDEX('Backing 4'!U:U,MATCH(V128,'Backing 4'!T:T,0)))</f>
        <v/>
      </c>
      <c r="V128" t="str">
        <f t="shared" si="3"/>
        <v/>
      </c>
      <c r="W128" t="str">
        <f>IF(X128="","",INDEX('Backing 4'!Z:Z,MATCH(X128,'Backing 4'!Y:Y,0)))</f>
        <v/>
      </c>
      <c r="X128" t="str">
        <f t="shared" si="4"/>
        <v/>
      </c>
      <c r="Y128">
        <v>2</v>
      </c>
      <c r="Z128" t="str">
        <f>IF(F128="Y","",IF(AA128="Y",INDEX('Backing 2'!B:B,MATCH(E128,'Backing 2'!C:C,0)),E128))</f>
        <v>1 - Executive</v>
      </c>
      <c r="AA128" t="s">
        <v>87</v>
      </c>
      <c r="AB128">
        <v>3</v>
      </c>
      <c r="AC128" t="s">
        <v>78</v>
      </c>
      <c r="AD128">
        <v>55</v>
      </c>
      <c r="AE128" t="s">
        <v>25</v>
      </c>
      <c r="AF128" t="s">
        <v>25</v>
      </c>
      <c r="AG128" t="s">
        <v>25</v>
      </c>
      <c r="AH128" s="3">
        <v>42826</v>
      </c>
      <c r="AI128">
        <v>3</v>
      </c>
      <c r="AJ128">
        <f t="shared" ca="1" si="5"/>
        <v>0.93325562010714236</v>
      </c>
    </row>
    <row r="129" spans="1:36" hidden="1">
      <c r="A129">
        <v>128</v>
      </c>
      <c r="B129" t="s">
        <v>8</v>
      </c>
      <c r="E129" t="s">
        <v>96</v>
      </c>
      <c r="F129" t="s">
        <v>87</v>
      </c>
      <c r="H129" t="s">
        <v>88</v>
      </c>
      <c r="J129" t="s">
        <v>88</v>
      </c>
      <c r="K129" s="2">
        <v>0.5</v>
      </c>
      <c r="L129" t="s">
        <v>88</v>
      </c>
      <c r="N129" t="s">
        <v>85</v>
      </c>
      <c r="O129" t="s">
        <v>17</v>
      </c>
      <c r="Q129" t="s">
        <v>96</v>
      </c>
      <c r="R129" t="s">
        <v>17</v>
      </c>
      <c r="S129" s="1" t="s">
        <v>74</v>
      </c>
      <c r="T129" t="s">
        <v>74</v>
      </c>
      <c r="U129" t="str">
        <f>IF(V129="","",INDEX('Backing 4'!U:U,MATCH(V129,'Backing 4'!T:T,0)))</f>
        <v/>
      </c>
      <c r="V129" t="str">
        <f t="shared" si="3"/>
        <v/>
      </c>
      <c r="W129" t="str">
        <f>IF(X129="","",INDEX('Backing 4'!Z:Z,MATCH(X129,'Backing 4'!Y:Y,0)))</f>
        <v/>
      </c>
      <c r="X129" t="str">
        <f t="shared" si="4"/>
        <v/>
      </c>
      <c r="Y129">
        <v>3</v>
      </c>
      <c r="Z129" t="str">
        <f>IF(F129="Y","",IF(AA129="Y",INDEX('Backing 2'!B:B,MATCH(E129,'Backing 2'!C:C,0)),E129))</f>
        <v>1 - Executive</v>
      </c>
      <c r="AA129" t="s">
        <v>87</v>
      </c>
      <c r="AB129">
        <v>2</v>
      </c>
      <c r="AC129" t="s">
        <v>77</v>
      </c>
      <c r="AD129">
        <v>42</v>
      </c>
      <c r="AE129" t="s">
        <v>25</v>
      </c>
      <c r="AF129" t="s">
        <v>25</v>
      </c>
      <c r="AG129" t="s">
        <v>25</v>
      </c>
      <c r="AH129" s="3">
        <v>42826</v>
      </c>
      <c r="AI129">
        <v>3</v>
      </c>
      <c r="AJ129">
        <f t="shared" ca="1" si="5"/>
        <v>4.3288390723474013E-2</v>
      </c>
    </row>
    <row r="130" spans="1:36">
      <c r="A130">
        <v>129</v>
      </c>
      <c r="B130" t="s">
        <v>8</v>
      </c>
      <c r="E130" t="s">
        <v>92</v>
      </c>
      <c r="F130" t="s">
        <v>87</v>
      </c>
      <c r="G130">
        <v>2</v>
      </c>
      <c r="H130" t="s">
        <v>88</v>
      </c>
      <c r="J130" t="s">
        <v>86</v>
      </c>
      <c r="K130" s="2">
        <v>0.5</v>
      </c>
      <c r="L130" t="s">
        <v>88</v>
      </c>
      <c r="N130" t="s">
        <v>85</v>
      </c>
      <c r="O130" t="s">
        <v>14</v>
      </c>
      <c r="Q130" t="s">
        <v>92</v>
      </c>
      <c r="R130" t="s">
        <v>14</v>
      </c>
      <c r="S130" s="1" t="s">
        <v>74</v>
      </c>
      <c r="T130" t="s">
        <v>74</v>
      </c>
      <c r="U130" t="str">
        <f>IF(V130="","",INDEX('Backing 4'!U:U,MATCH(V130,'Backing 4'!T:T,0)))</f>
        <v>Even</v>
      </c>
      <c r="V130" t="str">
        <f t="shared" ref="V130:V193" si="6">IF(Q130="","",IF(E130="1 - Executive","",E130&amp;" &amp; "&amp;R130))</f>
        <v>6 - Junior Officer &amp; Operations</v>
      </c>
      <c r="W130" t="str">
        <f>IF(X130="","",INDEX('Backing 4'!Z:Z,MATCH(X130,'Backing 4'!Y:Y,0)))</f>
        <v>Even</v>
      </c>
      <c r="X130" t="str">
        <f t="shared" ref="X130:X193" si="7">IF(Q130="","",IF(E130="1 - Executive","",E130))</f>
        <v>6 - Junior Officer</v>
      </c>
      <c r="Y130">
        <v>4</v>
      </c>
      <c r="Z130" t="str">
        <f>IF(F130="Y","",IF(AA130="Y",INDEX('Backing 2'!B:B,MATCH(E130,'Backing 2'!C:C,0)),E130))</f>
        <v>6 - Junior Officer</v>
      </c>
      <c r="AA130" t="s">
        <v>87</v>
      </c>
      <c r="AB130">
        <v>3</v>
      </c>
      <c r="AC130" t="s">
        <v>75</v>
      </c>
      <c r="AD130">
        <v>22</v>
      </c>
      <c r="AE130" t="s">
        <v>25</v>
      </c>
      <c r="AF130" t="s">
        <v>25</v>
      </c>
      <c r="AG130" t="s">
        <v>25</v>
      </c>
      <c r="AH130" s="3">
        <v>42461</v>
      </c>
      <c r="AI130">
        <v>4</v>
      </c>
      <c r="AJ130">
        <f t="shared" ref="AJ130:AJ193" ca="1" si="8">RAND()</f>
        <v>0.29493596268774103</v>
      </c>
    </row>
    <row r="131" spans="1:36">
      <c r="A131">
        <v>130</v>
      </c>
      <c r="B131" t="s">
        <v>7</v>
      </c>
      <c r="E131" t="s">
        <v>92</v>
      </c>
      <c r="F131" t="s">
        <v>87</v>
      </c>
      <c r="G131">
        <v>2</v>
      </c>
      <c r="H131" t="s">
        <v>88</v>
      </c>
      <c r="J131" t="s">
        <v>86</v>
      </c>
      <c r="K131" s="2">
        <v>0.5</v>
      </c>
      <c r="L131" t="s">
        <v>88</v>
      </c>
      <c r="N131" t="s">
        <v>85</v>
      </c>
      <c r="O131" t="s">
        <v>16</v>
      </c>
      <c r="Q131" t="s">
        <v>92</v>
      </c>
      <c r="R131" t="s">
        <v>16</v>
      </c>
      <c r="S131" s="1" t="s">
        <v>74</v>
      </c>
      <c r="T131" t="s">
        <v>74</v>
      </c>
      <c r="U131" t="str">
        <f>IF(V131="","",INDEX('Backing 4'!U:U,MATCH(V131,'Backing 4'!T:T,0)))</f>
        <v>Even</v>
      </c>
      <c r="V131" t="str">
        <f t="shared" si="6"/>
        <v>6 - Junior Officer &amp; Sales &amp; Marketing</v>
      </c>
      <c r="W131" t="str">
        <f>IF(X131="","",INDEX('Backing 4'!Z:Z,MATCH(X131,'Backing 4'!Y:Y,0)))</f>
        <v>Even</v>
      </c>
      <c r="X131" t="str">
        <f t="shared" si="7"/>
        <v>6 - Junior Officer</v>
      </c>
      <c r="Y131">
        <v>2</v>
      </c>
      <c r="Z131" t="str">
        <f>IF(F131="Y","",IF(AA131="Y",INDEX('Backing 2'!B:B,MATCH(E131,'Backing 2'!C:C,0)),E131))</f>
        <v>6 - Junior Officer</v>
      </c>
      <c r="AA131" t="s">
        <v>87</v>
      </c>
      <c r="AB131">
        <v>2</v>
      </c>
      <c r="AC131" t="s">
        <v>75</v>
      </c>
      <c r="AD131">
        <v>24</v>
      </c>
      <c r="AE131" t="s">
        <v>36</v>
      </c>
      <c r="AF131" t="s">
        <v>80</v>
      </c>
      <c r="AG131" t="s">
        <v>80</v>
      </c>
      <c r="AH131" s="3">
        <v>43191</v>
      </c>
      <c r="AI131">
        <v>2</v>
      </c>
      <c r="AJ131">
        <f t="shared" ca="1" si="8"/>
        <v>0.31894440543725044</v>
      </c>
    </row>
    <row r="132" spans="1:36">
      <c r="A132">
        <v>131</v>
      </c>
      <c r="B132" t="s">
        <v>8</v>
      </c>
      <c r="E132" t="s">
        <v>92</v>
      </c>
      <c r="F132" t="s">
        <v>87</v>
      </c>
      <c r="G132">
        <v>2</v>
      </c>
      <c r="H132" t="s">
        <v>88</v>
      </c>
      <c r="J132" t="s">
        <v>86</v>
      </c>
      <c r="K132" s="2">
        <v>0.5</v>
      </c>
      <c r="L132" t="s">
        <v>88</v>
      </c>
      <c r="N132" t="s">
        <v>85</v>
      </c>
      <c r="O132" t="s">
        <v>16</v>
      </c>
      <c r="Q132" t="s">
        <v>92</v>
      </c>
      <c r="R132" t="s">
        <v>16</v>
      </c>
      <c r="S132" s="1" t="s">
        <v>74</v>
      </c>
      <c r="T132" t="s">
        <v>74</v>
      </c>
      <c r="U132" t="str">
        <f>IF(V132="","",INDEX('Backing 4'!U:U,MATCH(V132,'Backing 4'!T:T,0)))</f>
        <v>Even</v>
      </c>
      <c r="V132" t="str">
        <f t="shared" si="6"/>
        <v>6 - Junior Officer &amp; Sales &amp; Marketing</v>
      </c>
      <c r="W132" t="str">
        <f>IF(X132="","",INDEX('Backing 4'!Z:Z,MATCH(X132,'Backing 4'!Y:Y,0)))</f>
        <v>Even</v>
      </c>
      <c r="X132" t="str">
        <f t="shared" si="7"/>
        <v>6 - Junior Officer</v>
      </c>
      <c r="Y132">
        <v>2</v>
      </c>
      <c r="Z132" t="str">
        <f>IF(F132="Y","",IF(AA132="Y",INDEX('Backing 2'!B:B,MATCH(E132,'Backing 2'!C:C,0)),E132))</f>
        <v>6 - Junior Officer</v>
      </c>
      <c r="AA132" t="s">
        <v>87</v>
      </c>
      <c r="AB132">
        <v>3</v>
      </c>
      <c r="AC132" t="s">
        <v>75</v>
      </c>
      <c r="AD132">
        <v>23</v>
      </c>
      <c r="AE132" t="s">
        <v>25</v>
      </c>
      <c r="AF132" t="s">
        <v>25</v>
      </c>
      <c r="AG132" t="s">
        <v>25</v>
      </c>
      <c r="AH132" s="3">
        <v>43191</v>
      </c>
      <c r="AI132">
        <v>2</v>
      </c>
      <c r="AJ132">
        <f t="shared" ca="1" si="8"/>
        <v>0.90463242211030204</v>
      </c>
    </row>
    <row r="133" spans="1:36">
      <c r="A133">
        <v>132</v>
      </c>
      <c r="B133" t="s">
        <v>8</v>
      </c>
      <c r="E133" t="s">
        <v>92</v>
      </c>
      <c r="F133" t="s">
        <v>87</v>
      </c>
      <c r="G133">
        <v>2</v>
      </c>
      <c r="H133" t="s">
        <v>88</v>
      </c>
      <c r="J133" t="s">
        <v>86</v>
      </c>
      <c r="K133" s="2">
        <v>0.5</v>
      </c>
      <c r="L133" t="s">
        <v>88</v>
      </c>
      <c r="N133" t="s">
        <v>85</v>
      </c>
      <c r="O133" t="s">
        <v>15</v>
      </c>
      <c r="Q133" t="s">
        <v>92</v>
      </c>
      <c r="R133" t="s">
        <v>15</v>
      </c>
      <c r="S133" s="1" t="s">
        <v>74</v>
      </c>
      <c r="T133" t="s">
        <v>74</v>
      </c>
      <c r="U133" t="str">
        <f>IF(V133="","",INDEX('Backing 4'!U:U,MATCH(V133,'Backing 4'!T:T,0)))</f>
        <v>Even</v>
      </c>
      <c r="V133" t="str">
        <f t="shared" si="6"/>
        <v>6 - Junior Officer &amp; Internal Services</v>
      </c>
      <c r="W133" t="str">
        <f>IF(X133="","",INDEX('Backing 4'!Z:Z,MATCH(X133,'Backing 4'!Y:Y,0)))</f>
        <v>Even</v>
      </c>
      <c r="X133" t="str">
        <f t="shared" si="7"/>
        <v>6 - Junior Officer</v>
      </c>
      <c r="Y133">
        <v>2</v>
      </c>
      <c r="Z133" t="str">
        <f>IF(F133="Y","",IF(AA133="Y",INDEX('Backing 2'!B:B,MATCH(E133,'Backing 2'!C:C,0)),E133))</f>
        <v>6 - Junior Officer</v>
      </c>
      <c r="AA133" t="s">
        <v>87</v>
      </c>
      <c r="AB133">
        <v>4</v>
      </c>
      <c r="AC133" t="s">
        <v>75</v>
      </c>
      <c r="AD133">
        <v>25</v>
      </c>
      <c r="AE133" t="s">
        <v>36</v>
      </c>
      <c r="AF133" t="s">
        <v>80</v>
      </c>
      <c r="AG133" t="s">
        <v>80</v>
      </c>
      <c r="AH133" s="3">
        <v>43191</v>
      </c>
      <c r="AI133">
        <v>2</v>
      </c>
      <c r="AJ133">
        <f t="shared" ca="1" si="8"/>
        <v>0.40224626592649781</v>
      </c>
    </row>
    <row r="134" spans="1:36">
      <c r="A134">
        <v>133</v>
      </c>
      <c r="B134" t="s">
        <v>7</v>
      </c>
      <c r="E134" t="s">
        <v>93</v>
      </c>
      <c r="F134" t="s">
        <v>87</v>
      </c>
      <c r="G134">
        <v>3</v>
      </c>
      <c r="H134" t="s">
        <v>88</v>
      </c>
      <c r="J134" t="s">
        <v>86</v>
      </c>
      <c r="K134" s="2">
        <v>0.5</v>
      </c>
      <c r="L134" t="s">
        <v>88</v>
      </c>
      <c r="N134" t="s">
        <v>85</v>
      </c>
      <c r="O134" t="s">
        <v>14</v>
      </c>
      <c r="Q134" t="s">
        <v>93</v>
      </c>
      <c r="R134" t="s">
        <v>14</v>
      </c>
      <c r="S134" s="1" t="s">
        <v>74</v>
      </c>
      <c r="T134" t="s">
        <v>74</v>
      </c>
      <c r="U134" t="str">
        <f>IF(V134="","",INDEX('Backing 4'!U:U,MATCH(V134,'Backing 4'!T:T,0)))</f>
        <v>Even</v>
      </c>
      <c r="V134" t="str">
        <f t="shared" si="6"/>
        <v>4 - Manager &amp; Operations</v>
      </c>
      <c r="W134" t="str">
        <f>IF(X134="","",INDEX('Backing 4'!Z:Z,MATCH(X134,'Backing 4'!Y:Y,0)))</f>
        <v>Even</v>
      </c>
      <c r="X134" t="str">
        <f t="shared" si="7"/>
        <v>4 - Manager</v>
      </c>
      <c r="Y134">
        <v>3</v>
      </c>
      <c r="Z134" t="str">
        <f>IF(F134="Y","",IF(AA134="Y",INDEX('Backing 2'!B:B,MATCH(E134,'Backing 2'!C:C,0)),E134))</f>
        <v>4 - Manager</v>
      </c>
      <c r="AA134" t="s">
        <v>87</v>
      </c>
      <c r="AB134">
        <v>2</v>
      </c>
      <c r="AC134" t="s">
        <v>76</v>
      </c>
      <c r="AD134">
        <v>38</v>
      </c>
      <c r="AE134" t="s">
        <v>34</v>
      </c>
      <c r="AF134" t="s">
        <v>80</v>
      </c>
      <c r="AG134" t="s">
        <v>80</v>
      </c>
      <c r="AH134" s="3">
        <v>42826</v>
      </c>
      <c r="AI134">
        <v>3</v>
      </c>
      <c r="AJ134">
        <f t="shared" ca="1" si="8"/>
        <v>0.67262223708354862</v>
      </c>
    </row>
    <row r="135" spans="1:36">
      <c r="A135">
        <v>134</v>
      </c>
      <c r="B135" t="s">
        <v>8</v>
      </c>
      <c r="E135" t="s">
        <v>93</v>
      </c>
      <c r="F135" t="s">
        <v>87</v>
      </c>
      <c r="G135">
        <v>3</v>
      </c>
      <c r="H135" t="s">
        <v>88</v>
      </c>
      <c r="J135" t="s">
        <v>86</v>
      </c>
      <c r="K135" s="2">
        <v>0.5</v>
      </c>
      <c r="L135" t="s">
        <v>88</v>
      </c>
      <c r="N135" t="s">
        <v>85</v>
      </c>
      <c r="O135" t="s">
        <v>16</v>
      </c>
      <c r="Q135" t="s">
        <v>93</v>
      </c>
      <c r="R135" t="s">
        <v>16</v>
      </c>
      <c r="S135" s="1" t="s">
        <v>74</v>
      </c>
      <c r="T135" t="s">
        <v>74</v>
      </c>
      <c r="U135" t="str">
        <f>IF(V135="","",INDEX('Backing 4'!U:U,MATCH(V135,'Backing 4'!T:T,0)))</f>
        <v>Uneven - Men benefit</v>
      </c>
      <c r="V135" t="str">
        <f t="shared" si="6"/>
        <v>4 - Manager &amp; Sales &amp; Marketing</v>
      </c>
      <c r="W135" t="str">
        <f>IF(X135="","",INDEX('Backing 4'!Z:Z,MATCH(X135,'Backing 4'!Y:Y,0)))</f>
        <v>Even</v>
      </c>
      <c r="X135" t="str">
        <f t="shared" si="7"/>
        <v>4 - Manager</v>
      </c>
      <c r="Y135">
        <v>3</v>
      </c>
      <c r="Z135" t="str">
        <f>IF(F135="Y","",IF(AA135="Y",INDEX('Backing 2'!B:B,MATCH(E135,'Backing 2'!C:C,0)),E135))</f>
        <v>4 - Manager</v>
      </c>
      <c r="AA135" t="s">
        <v>87</v>
      </c>
      <c r="AB135">
        <v>3</v>
      </c>
      <c r="AC135" t="s">
        <v>76</v>
      </c>
      <c r="AD135">
        <v>32</v>
      </c>
      <c r="AE135" t="s">
        <v>37</v>
      </c>
      <c r="AF135" t="s">
        <v>80</v>
      </c>
      <c r="AG135" t="s">
        <v>80</v>
      </c>
      <c r="AH135" s="3">
        <v>41000</v>
      </c>
      <c r="AI135">
        <v>8</v>
      </c>
      <c r="AJ135">
        <f t="shared" ca="1" si="8"/>
        <v>0.65357582933144465</v>
      </c>
    </row>
    <row r="136" spans="1:36">
      <c r="A136">
        <v>135</v>
      </c>
      <c r="B136" t="s">
        <v>7</v>
      </c>
      <c r="E136" t="s">
        <v>92</v>
      </c>
      <c r="F136" t="s">
        <v>87</v>
      </c>
      <c r="G136">
        <v>3</v>
      </c>
      <c r="H136" t="s">
        <v>88</v>
      </c>
      <c r="J136" t="s">
        <v>86</v>
      </c>
      <c r="K136" s="2">
        <v>0.5</v>
      </c>
      <c r="L136" t="s">
        <v>88</v>
      </c>
      <c r="N136" t="s">
        <v>85</v>
      </c>
      <c r="O136" t="s">
        <v>14</v>
      </c>
      <c r="Q136" t="s">
        <v>92</v>
      </c>
      <c r="R136" t="s">
        <v>14</v>
      </c>
      <c r="S136" s="1">
        <v>0.7</v>
      </c>
      <c r="T136" t="s">
        <v>73</v>
      </c>
      <c r="U136" t="str">
        <f>IF(V136="","",INDEX('Backing 4'!U:U,MATCH(V136,'Backing 4'!T:T,0)))</f>
        <v>Even</v>
      </c>
      <c r="V136" t="str">
        <f t="shared" si="6"/>
        <v>6 - Junior Officer &amp; Operations</v>
      </c>
      <c r="W136" t="str">
        <f>IF(X136="","",INDEX('Backing 4'!Z:Z,MATCH(X136,'Backing 4'!Y:Y,0)))</f>
        <v>Even</v>
      </c>
      <c r="X136" t="str">
        <f t="shared" si="7"/>
        <v>6 - Junior Officer</v>
      </c>
      <c r="Y136">
        <v>1</v>
      </c>
      <c r="Z136" t="str">
        <f>IF(F136="Y","",IF(AA136="Y",INDEX('Backing 2'!B:B,MATCH(E136,'Backing 2'!C:C,0)),E136))</f>
        <v>6 - Junior Officer</v>
      </c>
      <c r="AA136" t="s">
        <v>87</v>
      </c>
      <c r="AC136" t="s">
        <v>135</v>
      </c>
      <c r="AD136">
        <v>19</v>
      </c>
      <c r="AE136" t="s">
        <v>25</v>
      </c>
      <c r="AF136" t="s">
        <v>25</v>
      </c>
      <c r="AG136" t="s">
        <v>25</v>
      </c>
      <c r="AH136" s="3">
        <v>43556</v>
      </c>
      <c r="AI136">
        <v>1</v>
      </c>
      <c r="AJ136">
        <f t="shared" ca="1" si="8"/>
        <v>0.32844322478096866</v>
      </c>
    </row>
    <row r="137" spans="1:36">
      <c r="A137">
        <v>136</v>
      </c>
      <c r="B137" t="s">
        <v>8</v>
      </c>
      <c r="E137" t="s">
        <v>92</v>
      </c>
      <c r="F137" t="s">
        <v>87</v>
      </c>
      <c r="G137">
        <v>2</v>
      </c>
      <c r="H137" t="s">
        <v>88</v>
      </c>
      <c r="J137" t="s">
        <v>86</v>
      </c>
      <c r="K137" s="2">
        <v>0.5</v>
      </c>
      <c r="L137" t="s">
        <v>88</v>
      </c>
      <c r="N137" t="s">
        <v>85</v>
      </c>
      <c r="O137" t="s">
        <v>14</v>
      </c>
      <c r="Q137" t="s">
        <v>92</v>
      </c>
      <c r="R137" t="s">
        <v>14</v>
      </c>
      <c r="S137" s="1" t="s">
        <v>74</v>
      </c>
      <c r="T137" t="s">
        <v>74</v>
      </c>
      <c r="U137" t="str">
        <f>IF(V137="","",INDEX('Backing 4'!U:U,MATCH(V137,'Backing 4'!T:T,0)))</f>
        <v>Even</v>
      </c>
      <c r="V137" t="str">
        <f t="shared" si="6"/>
        <v>6 - Junior Officer &amp; Operations</v>
      </c>
      <c r="W137" t="str">
        <f>IF(X137="","",INDEX('Backing 4'!Z:Z,MATCH(X137,'Backing 4'!Y:Y,0)))</f>
        <v>Even</v>
      </c>
      <c r="X137" t="str">
        <f t="shared" si="7"/>
        <v>6 - Junior Officer</v>
      </c>
      <c r="Y137">
        <v>1</v>
      </c>
      <c r="Z137" t="str">
        <f>IF(F137="Y","",IF(AA137="Y",INDEX('Backing 2'!B:B,MATCH(E137,'Backing 2'!C:C,0)),E137))</f>
        <v>6 - Junior Officer</v>
      </c>
      <c r="AA137" t="s">
        <v>87</v>
      </c>
      <c r="AC137" t="s">
        <v>75</v>
      </c>
      <c r="AD137">
        <v>26</v>
      </c>
      <c r="AE137" t="s">
        <v>25</v>
      </c>
      <c r="AF137" t="s">
        <v>25</v>
      </c>
      <c r="AG137" t="s">
        <v>25</v>
      </c>
      <c r="AH137" s="3">
        <v>43556</v>
      </c>
      <c r="AI137">
        <v>1</v>
      </c>
      <c r="AJ137">
        <f t="shared" ca="1" si="8"/>
        <v>0.15157499124337614</v>
      </c>
    </row>
    <row r="138" spans="1:36">
      <c r="A138">
        <v>137</v>
      </c>
      <c r="B138" t="s">
        <v>8</v>
      </c>
      <c r="E138" t="s">
        <v>94</v>
      </c>
      <c r="F138" t="s">
        <v>87</v>
      </c>
      <c r="G138">
        <v>2</v>
      </c>
      <c r="H138" t="s">
        <v>86</v>
      </c>
      <c r="J138" t="s">
        <v>86</v>
      </c>
      <c r="K138" s="2">
        <v>0.5</v>
      </c>
      <c r="L138" t="s">
        <v>88</v>
      </c>
      <c r="N138" t="s">
        <v>85</v>
      </c>
      <c r="O138" t="s">
        <v>16</v>
      </c>
      <c r="Q138" t="s">
        <v>95</v>
      </c>
      <c r="R138" t="s">
        <v>16</v>
      </c>
      <c r="S138" s="1" t="s">
        <v>74</v>
      </c>
      <c r="T138" t="s">
        <v>74</v>
      </c>
      <c r="U138" t="str">
        <f>IF(V138="","",INDEX('Backing 4'!U:U,MATCH(V138,'Backing 4'!T:T,0)))</f>
        <v>Uneven - Men benefit</v>
      </c>
      <c r="V138" t="str">
        <f t="shared" si="6"/>
        <v>3 - Senior Manager &amp; Sales &amp; Marketing</v>
      </c>
      <c r="W138" t="str">
        <f>IF(X138="","",INDEX('Backing 4'!Z:Z,MATCH(X138,'Backing 4'!Y:Y,0)))</f>
        <v>Uneven - Men benefit</v>
      </c>
      <c r="X138" t="str">
        <f t="shared" si="7"/>
        <v>3 - Senior Manager</v>
      </c>
      <c r="Y138">
        <v>2</v>
      </c>
      <c r="Z138" t="str">
        <f>IF(F138="Y","",IF(AA138="Y",INDEX('Backing 2'!B:B,MATCH(E138,'Backing 2'!C:C,0)),E138))</f>
        <v>3 - Senior Manager</v>
      </c>
      <c r="AA138" t="s">
        <v>87</v>
      </c>
      <c r="AB138">
        <v>3</v>
      </c>
      <c r="AC138" t="s">
        <v>77</v>
      </c>
      <c r="AD138">
        <v>40</v>
      </c>
      <c r="AE138" t="s">
        <v>37</v>
      </c>
      <c r="AF138" t="s">
        <v>80</v>
      </c>
      <c r="AG138" t="s">
        <v>80</v>
      </c>
      <c r="AH138" s="3">
        <v>43191</v>
      </c>
      <c r="AI138">
        <v>2</v>
      </c>
      <c r="AJ138">
        <f t="shared" ca="1" si="8"/>
        <v>0.4526104849559105</v>
      </c>
    </row>
    <row r="139" spans="1:36">
      <c r="A139">
        <v>138</v>
      </c>
      <c r="B139" t="s">
        <v>7</v>
      </c>
      <c r="E139" t="s">
        <v>92</v>
      </c>
      <c r="F139" t="s">
        <v>87</v>
      </c>
      <c r="G139">
        <v>2</v>
      </c>
      <c r="H139" t="s">
        <v>86</v>
      </c>
      <c r="J139" t="s">
        <v>86</v>
      </c>
      <c r="K139" s="2">
        <v>0.5</v>
      </c>
      <c r="L139" t="s">
        <v>88</v>
      </c>
      <c r="N139" t="s">
        <v>85</v>
      </c>
      <c r="O139" t="s">
        <v>13</v>
      </c>
      <c r="Q139" t="s">
        <v>127</v>
      </c>
      <c r="R139" t="s">
        <v>13</v>
      </c>
      <c r="S139" s="1" t="s">
        <v>74</v>
      </c>
      <c r="T139" t="s">
        <v>74</v>
      </c>
      <c r="U139" t="str">
        <f>IF(V139="","",INDEX('Backing 4'!U:U,MATCH(V139,'Backing 4'!T:T,0)))</f>
        <v>Inconclusive</v>
      </c>
      <c r="V139" t="str">
        <f t="shared" si="6"/>
        <v>6 - Junior Officer &amp; HR</v>
      </c>
      <c r="W139" t="str">
        <f>IF(X139="","",INDEX('Backing 4'!Z:Z,MATCH(X139,'Backing 4'!Y:Y,0)))</f>
        <v>Even</v>
      </c>
      <c r="X139" t="str">
        <f t="shared" si="7"/>
        <v>6 - Junior Officer</v>
      </c>
      <c r="Y139">
        <v>6</v>
      </c>
      <c r="Z139" t="str">
        <f>IF(F139="Y","",IF(AA139="Y",INDEX('Backing 2'!B:B,MATCH(E139,'Backing 2'!C:C,0)),E139))</f>
        <v>6 - Junior Officer</v>
      </c>
      <c r="AA139" t="s">
        <v>87</v>
      </c>
      <c r="AB139">
        <v>2</v>
      </c>
      <c r="AC139" t="s">
        <v>76</v>
      </c>
      <c r="AD139">
        <v>30</v>
      </c>
      <c r="AE139" t="s">
        <v>26</v>
      </c>
      <c r="AF139" t="s">
        <v>80</v>
      </c>
      <c r="AG139" t="s">
        <v>80</v>
      </c>
      <c r="AH139" s="3">
        <v>41730</v>
      </c>
      <c r="AI139">
        <v>6</v>
      </c>
      <c r="AJ139">
        <f t="shared" ca="1" si="8"/>
        <v>0.35901228303048782</v>
      </c>
    </row>
    <row r="140" spans="1:36">
      <c r="A140">
        <v>139</v>
      </c>
      <c r="B140" t="s">
        <v>7</v>
      </c>
      <c r="E140" t="s">
        <v>92</v>
      </c>
      <c r="F140" t="s">
        <v>87</v>
      </c>
      <c r="G140">
        <v>2</v>
      </c>
      <c r="H140" t="s">
        <v>88</v>
      </c>
      <c r="J140" t="s">
        <v>86</v>
      </c>
      <c r="K140" s="2">
        <v>0.5</v>
      </c>
      <c r="L140" t="s">
        <v>88</v>
      </c>
      <c r="N140" t="s">
        <v>85</v>
      </c>
      <c r="O140" t="s">
        <v>16</v>
      </c>
      <c r="Q140" t="s">
        <v>92</v>
      </c>
      <c r="R140" t="s">
        <v>16</v>
      </c>
      <c r="S140" s="1" t="s">
        <v>74</v>
      </c>
      <c r="T140" t="s">
        <v>74</v>
      </c>
      <c r="U140" t="str">
        <f>IF(V140="","",INDEX('Backing 4'!U:U,MATCH(V140,'Backing 4'!T:T,0)))</f>
        <v>Even</v>
      </c>
      <c r="V140" t="str">
        <f t="shared" si="6"/>
        <v>6 - Junior Officer &amp; Sales &amp; Marketing</v>
      </c>
      <c r="W140" t="str">
        <f>IF(X140="","",INDEX('Backing 4'!Z:Z,MATCH(X140,'Backing 4'!Y:Y,0)))</f>
        <v>Even</v>
      </c>
      <c r="X140" t="str">
        <f t="shared" si="7"/>
        <v>6 - Junior Officer</v>
      </c>
      <c r="Y140">
        <v>2</v>
      </c>
      <c r="Z140" t="str">
        <f>IF(F140="Y","",IF(AA140="Y",INDEX('Backing 2'!B:B,MATCH(E140,'Backing 2'!C:C,0)),E140))</f>
        <v>6 - Junior Officer</v>
      </c>
      <c r="AA140" t="s">
        <v>87</v>
      </c>
      <c r="AB140">
        <v>3</v>
      </c>
      <c r="AC140" t="s">
        <v>75</v>
      </c>
      <c r="AD140">
        <v>27</v>
      </c>
      <c r="AE140" t="s">
        <v>32</v>
      </c>
      <c r="AF140" t="s">
        <v>80</v>
      </c>
      <c r="AG140" t="s">
        <v>80</v>
      </c>
      <c r="AH140" s="3">
        <v>43191</v>
      </c>
      <c r="AI140">
        <v>2</v>
      </c>
      <c r="AJ140">
        <f t="shared" ca="1" si="8"/>
        <v>0.20797765529926238</v>
      </c>
    </row>
    <row r="141" spans="1:36">
      <c r="A141">
        <v>140</v>
      </c>
      <c r="B141" t="s">
        <v>8</v>
      </c>
      <c r="E141" t="s">
        <v>94</v>
      </c>
      <c r="F141" t="s">
        <v>87</v>
      </c>
      <c r="G141">
        <v>2</v>
      </c>
      <c r="H141" t="s">
        <v>88</v>
      </c>
      <c r="J141" t="s">
        <v>86</v>
      </c>
      <c r="K141" s="2">
        <v>0.5</v>
      </c>
      <c r="L141" t="s">
        <v>88</v>
      </c>
      <c r="N141" t="s">
        <v>85</v>
      </c>
      <c r="O141" t="s">
        <v>16</v>
      </c>
      <c r="Q141" t="s">
        <v>94</v>
      </c>
      <c r="R141" t="s">
        <v>16</v>
      </c>
      <c r="S141" s="1" t="s">
        <v>74</v>
      </c>
      <c r="T141" t="s">
        <v>74</v>
      </c>
      <c r="U141" t="str">
        <f>IF(V141="","",INDEX('Backing 4'!U:U,MATCH(V141,'Backing 4'!T:T,0)))</f>
        <v>Uneven - Men benefit</v>
      </c>
      <c r="V141" t="str">
        <f t="shared" si="6"/>
        <v>3 - Senior Manager &amp; Sales &amp; Marketing</v>
      </c>
      <c r="W141" t="str">
        <f>IF(X141="","",INDEX('Backing 4'!Z:Z,MATCH(X141,'Backing 4'!Y:Y,0)))</f>
        <v>Uneven - Men benefit</v>
      </c>
      <c r="X141" t="str">
        <f t="shared" si="7"/>
        <v>3 - Senior Manager</v>
      </c>
      <c r="Y141">
        <v>5</v>
      </c>
      <c r="Z141" t="str">
        <f>IF(F141="Y","",IF(AA141="Y",INDEX('Backing 2'!B:B,MATCH(E141,'Backing 2'!C:C,0)),E141))</f>
        <v>3 - Senior Manager</v>
      </c>
      <c r="AA141" t="s">
        <v>87</v>
      </c>
      <c r="AB141">
        <v>3</v>
      </c>
      <c r="AC141" t="s">
        <v>76</v>
      </c>
      <c r="AD141">
        <v>39</v>
      </c>
      <c r="AE141" t="s">
        <v>25</v>
      </c>
      <c r="AF141" t="s">
        <v>25</v>
      </c>
      <c r="AG141" t="s">
        <v>25</v>
      </c>
      <c r="AH141" s="3">
        <v>42095</v>
      </c>
      <c r="AI141">
        <v>5</v>
      </c>
      <c r="AJ141">
        <f t="shared" ca="1" si="8"/>
        <v>0.51303121998528201</v>
      </c>
    </row>
    <row r="142" spans="1:36">
      <c r="A142">
        <v>141</v>
      </c>
      <c r="B142" t="s">
        <v>8</v>
      </c>
      <c r="E142" t="s">
        <v>94</v>
      </c>
      <c r="F142" t="s">
        <v>87</v>
      </c>
      <c r="G142">
        <v>4</v>
      </c>
      <c r="H142" t="s">
        <v>88</v>
      </c>
      <c r="J142" t="s">
        <v>86</v>
      </c>
      <c r="K142" s="2">
        <v>0.5</v>
      </c>
      <c r="L142" t="s">
        <v>88</v>
      </c>
      <c r="N142" t="s">
        <v>85</v>
      </c>
      <c r="O142" t="s">
        <v>14</v>
      </c>
      <c r="Q142" t="s">
        <v>94</v>
      </c>
      <c r="R142" t="s">
        <v>14</v>
      </c>
      <c r="S142" s="1" t="s">
        <v>74</v>
      </c>
      <c r="T142" t="s">
        <v>74</v>
      </c>
      <c r="U142" t="str">
        <f>IF(V142="","",INDEX('Backing 4'!U:U,MATCH(V142,'Backing 4'!T:T,0)))</f>
        <v>Even</v>
      </c>
      <c r="V142" t="str">
        <f t="shared" si="6"/>
        <v>3 - Senior Manager &amp; Operations</v>
      </c>
      <c r="W142" t="str">
        <f>IF(X142="","",INDEX('Backing 4'!Z:Z,MATCH(X142,'Backing 4'!Y:Y,0)))</f>
        <v>Uneven - Men benefit</v>
      </c>
      <c r="X142" t="str">
        <f t="shared" si="7"/>
        <v>3 - Senior Manager</v>
      </c>
      <c r="Y142">
        <v>1</v>
      </c>
      <c r="Z142" t="str">
        <f>IF(F142="Y","",IF(AA142="Y",INDEX('Backing 2'!B:B,MATCH(E142,'Backing 2'!C:C,0)),E142))</f>
        <v>4 - Manager</v>
      </c>
      <c r="AA142" t="s">
        <v>85</v>
      </c>
      <c r="AB142">
        <v>2</v>
      </c>
      <c r="AC142" t="s">
        <v>76</v>
      </c>
      <c r="AD142">
        <v>35</v>
      </c>
      <c r="AE142" t="s">
        <v>25</v>
      </c>
      <c r="AF142" t="s">
        <v>25</v>
      </c>
      <c r="AG142" t="s">
        <v>25</v>
      </c>
      <c r="AH142" s="3">
        <v>42095</v>
      </c>
      <c r="AI142">
        <v>5</v>
      </c>
      <c r="AJ142">
        <f t="shared" ca="1" si="8"/>
        <v>0.5493886343263934</v>
      </c>
    </row>
    <row r="143" spans="1:36">
      <c r="A143">
        <v>142</v>
      </c>
      <c r="B143" t="s">
        <v>8</v>
      </c>
      <c r="E143" t="s">
        <v>94</v>
      </c>
      <c r="F143" t="s">
        <v>85</v>
      </c>
      <c r="H143" t="s">
        <v>88</v>
      </c>
      <c r="J143" t="s">
        <v>88</v>
      </c>
      <c r="K143" s="2">
        <v>0.5</v>
      </c>
      <c r="L143" t="s">
        <v>88</v>
      </c>
      <c r="N143" t="s">
        <v>87</v>
      </c>
      <c r="O143" t="s">
        <v>14</v>
      </c>
      <c r="Q143" t="s">
        <v>94</v>
      </c>
      <c r="R143" t="s">
        <v>14</v>
      </c>
      <c r="S143" s="1" t="s">
        <v>74</v>
      </c>
      <c r="T143" t="s">
        <v>74</v>
      </c>
      <c r="U143" t="str">
        <f>IF(V143="","",INDEX('Backing 4'!U:U,MATCH(V143,'Backing 4'!T:T,0)))</f>
        <v>Even</v>
      </c>
      <c r="V143" t="str">
        <f t="shared" si="6"/>
        <v>3 - Senior Manager &amp; Operations</v>
      </c>
      <c r="W143" t="str">
        <f>IF(X143="","",INDEX('Backing 4'!Z:Z,MATCH(X143,'Backing 4'!Y:Y,0)))</f>
        <v>Uneven - Men benefit</v>
      </c>
      <c r="X143" t="str">
        <f t="shared" si="7"/>
        <v>3 - Senior Manager</v>
      </c>
      <c r="Y143">
        <v>0</v>
      </c>
      <c r="Z143" t="str">
        <f>IF(F143="Y","",IF(AA143="Y",INDEX('Backing 2'!B:B,MATCH(E143,'Backing 2'!C:C,0)),E143))</f>
        <v/>
      </c>
      <c r="AA143" t="s">
        <v>87</v>
      </c>
      <c r="AC143" t="s">
        <v>76</v>
      </c>
      <c r="AD143">
        <v>34</v>
      </c>
      <c r="AE143" t="s">
        <v>25</v>
      </c>
      <c r="AF143" t="s">
        <v>25</v>
      </c>
      <c r="AG143" t="s">
        <v>25</v>
      </c>
      <c r="AH143" s="3">
        <v>43922</v>
      </c>
      <c r="AI143">
        <v>0</v>
      </c>
      <c r="AJ143">
        <f t="shared" ca="1" si="8"/>
        <v>0.80387923227631453</v>
      </c>
    </row>
    <row r="144" spans="1:36" hidden="1">
      <c r="A144">
        <v>143</v>
      </c>
      <c r="B144" t="s">
        <v>7</v>
      </c>
      <c r="E144" s="4" t="s">
        <v>92</v>
      </c>
      <c r="F144" t="s">
        <v>87</v>
      </c>
      <c r="G144">
        <v>3</v>
      </c>
      <c r="H144" t="s">
        <v>88</v>
      </c>
      <c r="J144" t="s">
        <v>88</v>
      </c>
      <c r="K144" s="2">
        <v>0.5</v>
      </c>
      <c r="L144" t="s">
        <v>86</v>
      </c>
      <c r="N144" t="s">
        <v>85</v>
      </c>
      <c r="O144" t="s">
        <v>14</v>
      </c>
      <c r="P144" t="s">
        <v>89</v>
      </c>
      <c r="R144" t="s">
        <v>14</v>
      </c>
      <c r="S144" s="1">
        <v>0.5</v>
      </c>
      <c r="T144" t="s">
        <v>73</v>
      </c>
      <c r="U144" t="str">
        <f>IF(V144="","",INDEX('Backing 4'!U:U,MATCH(V144,'Backing 4'!T:T,0)))</f>
        <v/>
      </c>
      <c r="V144" t="str">
        <f t="shared" si="6"/>
        <v/>
      </c>
      <c r="W144" t="str">
        <f>IF(X144="","",INDEX('Backing 4'!Z:Z,MATCH(X144,'Backing 4'!Y:Y,0)))</f>
        <v/>
      </c>
      <c r="X144" t="str">
        <f t="shared" si="7"/>
        <v/>
      </c>
      <c r="Y144">
        <v>2</v>
      </c>
      <c r="Z144" t="str">
        <f>IF(F144="Y","",IF(AA144="Y",INDEX('Backing 2'!B:B,MATCH(E144,'Backing 2'!C:C,0)),E144))</f>
        <v>6 - Junior Officer</v>
      </c>
      <c r="AA144" t="s">
        <v>87</v>
      </c>
      <c r="AB144">
        <v>3</v>
      </c>
      <c r="AC144" t="s">
        <v>76</v>
      </c>
      <c r="AD144">
        <v>31</v>
      </c>
      <c r="AE144" t="s">
        <v>25</v>
      </c>
      <c r="AF144" t="s">
        <v>25</v>
      </c>
      <c r="AG144" t="s">
        <v>25</v>
      </c>
      <c r="AH144" s="3">
        <v>43191</v>
      </c>
      <c r="AI144">
        <v>2</v>
      </c>
      <c r="AJ144">
        <f t="shared" ca="1" si="8"/>
        <v>0.40389835586348333</v>
      </c>
    </row>
    <row r="145" spans="1:36" hidden="1">
      <c r="A145">
        <v>144</v>
      </c>
      <c r="B145" t="s">
        <v>8</v>
      </c>
      <c r="E145" t="s">
        <v>96</v>
      </c>
      <c r="F145" t="s">
        <v>85</v>
      </c>
      <c r="H145" t="s">
        <v>88</v>
      </c>
      <c r="J145" t="s">
        <v>88</v>
      </c>
      <c r="K145" s="2">
        <v>0.5</v>
      </c>
      <c r="L145" t="s">
        <v>88</v>
      </c>
      <c r="N145" t="s">
        <v>87</v>
      </c>
      <c r="O145" t="s">
        <v>17</v>
      </c>
      <c r="Q145" t="s">
        <v>96</v>
      </c>
      <c r="R145" t="s">
        <v>17</v>
      </c>
      <c r="S145" s="1" t="s">
        <v>74</v>
      </c>
      <c r="T145" t="s">
        <v>74</v>
      </c>
      <c r="U145" t="str">
        <f>IF(V145="","",INDEX('Backing 4'!U:U,MATCH(V145,'Backing 4'!T:T,0)))</f>
        <v/>
      </c>
      <c r="V145" t="str">
        <f t="shared" si="6"/>
        <v/>
      </c>
      <c r="W145" t="str">
        <f>IF(X145="","",INDEX('Backing 4'!Z:Z,MATCH(X145,'Backing 4'!Y:Y,0)))</f>
        <v/>
      </c>
      <c r="X145" t="str">
        <f t="shared" si="7"/>
        <v/>
      </c>
      <c r="Y145">
        <v>0</v>
      </c>
      <c r="Z145" t="str">
        <f>IF(F145="Y","",IF(AA145="Y",INDEX('Backing 2'!B:B,MATCH(E145,'Backing 2'!C:C,0)),E145))</f>
        <v/>
      </c>
      <c r="AA145" t="s">
        <v>87</v>
      </c>
      <c r="AC145" t="s">
        <v>77</v>
      </c>
      <c r="AD145">
        <v>49</v>
      </c>
      <c r="AE145" t="s">
        <v>25</v>
      </c>
      <c r="AF145" t="s">
        <v>25</v>
      </c>
      <c r="AG145" t="s">
        <v>25</v>
      </c>
      <c r="AH145" s="3">
        <v>43922</v>
      </c>
      <c r="AI145">
        <v>0</v>
      </c>
      <c r="AJ145">
        <f t="shared" ca="1" si="8"/>
        <v>0.31683871648946493</v>
      </c>
    </row>
    <row r="146" spans="1:36">
      <c r="A146">
        <v>145</v>
      </c>
      <c r="B146" t="s">
        <v>8</v>
      </c>
      <c r="E146" t="s">
        <v>93</v>
      </c>
      <c r="F146" t="s">
        <v>87</v>
      </c>
      <c r="G146">
        <v>2</v>
      </c>
      <c r="H146" t="s">
        <v>88</v>
      </c>
      <c r="J146" t="s">
        <v>86</v>
      </c>
      <c r="K146" s="2">
        <v>0.5</v>
      </c>
      <c r="L146" t="s">
        <v>88</v>
      </c>
      <c r="N146" t="s">
        <v>85</v>
      </c>
      <c r="O146" t="s">
        <v>16</v>
      </c>
      <c r="Q146" t="s">
        <v>93</v>
      </c>
      <c r="R146" t="s">
        <v>16</v>
      </c>
      <c r="S146" s="1" t="s">
        <v>74</v>
      </c>
      <c r="T146" t="s">
        <v>74</v>
      </c>
      <c r="U146" t="str">
        <f>IF(V146="","",INDEX('Backing 4'!U:U,MATCH(V146,'Backing 4'!T:T,0)))</f>
        <v>Uneven - Men benefit</v>
      </c>
      <c r="V146" t="str">
        <f t="shared" si="6"/>
        <v>4 - Manager &amp; Sales &amp; Marketing</v>
      </c>
      <c r="W146" t="str">
        <f>IF(X146="","",INDEX('Backing 4'!Z:Z,MATCH(X146,'Backing 4'!Y:Y,0)))</f>
        <v>Even</v>
      </c>
      <c r="X146" t="str">
        <f t="shared" si="7"/>
        <v>4 - Manager</v>
      </c>
      <c r="Y146">
        <v>4</v>
      </c>
      <c r="Z146" t="str">
        <f>IF(F146="Y","",IF(AA146="Y",INDEX('Backing 2'!B:B,MATCH(E146,'Backing 2'!C:C,0)),E146))</f>
        <v>4 - Manager</v>
      </c>
      <c r="AA146" t="s">
        <v>87</v>
      </c>
      <c r="AB146">
        <v>3</v>
      </c>
      <c r="AC146" t="s">
        <v>76</v>
      </c>
      <c r="AD146">
        <v>36</v>
      </c>
      <c r="AE146" t="s">
        <v>27</v>
      </c>
      <c r="AF146" t="s">
        <v>80</v>
      </c>
      <c r="AG146" t="s">
        <v>80</v>
      </c>
      <c r="AH146" s="3">
        <v>42461</v>
      </c>
      <c r="AI146">
        <v>4</v>
      </c>
      <c r="AJ146">
        <f t="shared" ca="1" si="8"/>
        <v>0.67314639324400527</v>
      </c>
    </row>
    <row r="147" spans="1:36">
      <c r="A147">
        <v>146</v>
      </c>
      <c r="B147" t="s">
        <v>8</v>
      </c>
      <c r="E147" t="s">
        <v>92</v>
      </c>
      <c r="F147" t="s">
        <v>87</v>
      </c>
      <c r="G147">
        <v>2</v>
      </c>
      <c r="H147" t="s">
        <v>88</v>
      </c>
      <c r="J147" t="s">
        <v>86</v>
      </c>
      <c r="K147" s="2">
        <v>0.5</v>
      </c>
      <c r="L147" t="s">
        <v>88</v>
      </c>
      <c r="N147" t="s">
        <v>85</v>
      </c>
      <c r="O147" t="s">
        <v>16</v>
      </c>
      <c r="Q147" t="s">
        <v>92</v>
      </c>
      <c r="R147" t="s">
        <v>16</v>
      </c>
      <c r="S147" s="1" t="s">
        <v>74</v>
      </c>
      <c r="T147" t="s">
        <v>74</v>
      </c>
      <c r="U147" t="str">
        <f>IF(V147="","",INDEX('Backing 4'!U:U,MATCH(V147,'Backing 4'!T:T,0)))</f>
        <v>Even</v>
      </c>
      <c r="V147" t="str">
        <f t="shared" si="6"/>
        <v>6 - Junior Officer &amp; Sales &amp; Marketing</v>
      </c>
      <c r="W147" t="str">
        <f>IF(X147="","",INDEX('Backing 4'!Z:Z,MATCH(X147,'Backing 4'!Y:Y,0)))</f>
        <v>Even</v>
      </c>
      <c r="X147" t="str">
        <f t="shared" si="7"/>
        <v>6 - Junior Officer</v>
      </c>
      <c r="Y147">
        <v>3</v>
      </c>
      <c r="Z147" t="str">
        <f>IF(F147="Y","",IF(AA147="Y",INDEX('Backing 2'!B:B,MATCH(E147,'Backing 2'!C:C,0)),E147))</f>
        <v>6 - Junior Officer</v>
      </c>
      <c r="AA147" t="s">
        <v>87</v>
      </c>
      <c r="AB147">
        <v>2</v>
      </c>
      <c r="AC147" t="s">
        <v>75</v>
      </c>
      <c r="AD147">
        <v>26</v>
      </c>
      <c r="AE147" t="s">
        <v>37</v>
      </c>
      <c r="AF147" t="s">
        <v>80</v>
      </c>
      <c r="AG147" t="s">
        <v>80</v>
      </c>
      <c r="AH147" s="3">
        <v>42826</v>
      </c>
      <c r="AI147">
        <v>3</v>
      </c>
      <c r="AJ147">
        <f t="shared" ca="1" si="8"/>
        <v>0.24795645073539041</v>
      </c>
    </row>
    <row r="148" spans="1:36">
      <c r="A148">
        <v>147</v>
      </c>
      <c r="B148" t="s">
        <v>7</v>
      </c>
      <c r="E148" t="s">
        <v>93</v>
      </c>
      <c r="F148" t="s">
        <v>85</v>
      </c>
      <c r="H148" t="s">
        <v>88</v>
      </c>
      <c r="J148" t="s">
        <v>88</v>
      </c>
      <c r="K148" s="2">
        <v>0.5</v>
      </c>
      <c r="L148" t="s">
        <v>88</v>
      </c>
      <c r="N148" t="s">
        <v>87</v>
      </c>
      <c r="O148" t="s">
        <v>14</v>
      </c>
      <c r="Q148" t="s">
        <v>93</v>
      </c>
      <c r="R148" t="s">
        <v>14</v>
      </c>
      <c r="S148" s="1" t="s">
        <v>74</v>
      </c>
      <c r="T148" t="s">
        <v>74</v>
      </c>
      <c r="U148" t="str">
        <f>IF(V148="","",INDEX('Backing 4'!U:U,MATCH(V148,'Backing 4'!T:T,0)))</f>
        <v>Even</v>
      </c>
      <c r="V148" t="str">
        <f t="shared" si="6"/>
        <v>4 - Manager &amp; Operations</v>
      </c>
      <c r="W148" t="str">
        <f>IF(X148="","",INDEX('Backing 4'!Z:Z,MATCH(X148,'Backing 4'!Y:Y,0)))</f>
        <v>Even</v>
      </c>
      <c r="X148" t="str">
        <f t="shared" si="7"/>
        <v>4 - Manager</v>
      </c>
      <c r="Y148">
        <v>0</v>
      </c>
      <c r="Z148" t="str">
        <f>IF(F148="Y","",IF(AA148="Y",INDEX('Backing 2'!B:B,MATCH(E148,'Backing 2'!C:C,0)),E148))</f>
        <v/>
      </c>
      <c r="AA148" t="s">
        <v>87</v>
      </c>
      <c r="AC148" t="s">
        <v>77</v>
      </c>
      <c r="AD148">
        <v>42</v>
      </c>
      <c r="AE148" t="s">
        <v>36</v>
      </c>
      <c r="AF148" t="s">
        <v>80</v>
      </c>
      <c r="AG148" t="s">
        <v>80</v>
      </c>
      <c r="AH148" s="3">
        <v>43922</v>
      </c>
      <c r="AI148">
        <v>0</v>
      </c>
      <c r="AJ148">
        <f t="shared" ca="1" si="8"/>
        <v>0.59384747076455813</v>
      </c>
    </row>
    <row r="149" spans="1:36">
      <c r="A149">
        <v>148</v>
      </c>
      <c r="B149" t="s">
        <v>8</v>
      </c>
      <c r="E149" t="s">
        <v>92</v>
      </c>
      <c r="F149" t="s">
        <v>87</v>
      </c>
      <c r="G149">
        <v>3</v>
      </c>
      <c r="H149" t="s">
        <v>88</v>
      </c>
      <c r="J149" t="s">
        <v>86</v>
      </c>
      <c r="K149" s="2">
        <v>0.5</v>
      </c>
      <c r="L149" t="s">
        <v>88</v>
      </c>
      <c r="N149" t="s">
        <v>85</v>
      </c>
      <c r="O149" t="s">
        <v>14</v>
      </c>
      <c r="Q149" t="s">
        <v>92</v>
      </c>
      <c r="R149" t="s">
        <v>14</v>
      </c>
      <c r="S149" s="1" t="s">
        <v>74</v>
      </c>
      <c r="T149" t="s">
        <v>74</v>
      </c>
      <c r="U149" t="str">
        <f>IF(V149="","",INDEX('Backing 4'!U:U,MATCH(V149,'Backing 4'!T:T,0)))</f>
        <v>Even</v>
      </c>
      <c r="V149" t="str">
        <f t="shared" si="6"/>
        <v>6 - Junior Officer &amp; Operations</v>
      </c>
      <c r="W149" t="str">
        <f>IF(X149="","",INDEX('Backing 4'!Z:Z,MATCH(X149,'Backing 4'!Y:Y,0)))</f>
        <v>Even</v>
      </c>
      <c r="X149" t="str">
        <f t="shared" si="7"/>
        <v>6 - Junior Officer</v>
      </c>
      <c r="Y149">
        <v>2</v>
      </c>
      <c r="Z149" t="str">
        <f>IF(F149="Y","",IF(AA149="Y",INDEX('Backing 2'!B:B,MATCH(E149,'Backing 2'!C:C,0)),E149))</f>
        <v>6 - Junior Officer</v>
      </c>
      <c r="AA149" t="s">
        <v>87</v>
      </c>
      <c r="AB149">
        <v>2</v>
      </c>
      <c r="AC149" t="s">
        <v>75</v>
      </c>
      <c r="AD149">
        <v>23</v>
      </c>
      <c r="AE149" t="s">
        <v>25</v>
      </c>
      <c r="AF149" t="s">
        <v>25</v>
      </c>
      <c r="AG149" t="s">
        <v>25</v>
      </c>
      <c r="AH149" s="3">
        <v>43191</v>
      </c>
      <c r="AI149">
        <v>2</v>
      </c>
      <c r="AJ149">
        <f t="shared" ca="1" si="8"/>
        <v>0.24675160291908393</v>
      </c>
    </row>
    <row r="150" spans="1:36">
      <c r="A150">
        <v>149</v>
      </c>
      <c r="B150" t="s">
        <v>8</v>
      </c>
      <c r="E150" t="s">
        <v>93</v>
      </c>
      <c r="F150" t="s">
        <v>87</v>
      </c>
      <c r="G150">
        <v>4</v>
      </c>
      <c r="H150" t="s">
        <v>88</v>
      </c>
      <c r="J150" t="s">
        <v>86</v>
      </c>
      <c r="K150" s="2">
        <v>0.5</v>
      </c>
      <c r="L150" t="s">
        <v>88</v>
      </c>
      <c r="N150" t="s">
        <v>85</v>
      </c>
      <c r="O150" t="s">
        <v>16</v>
      </c>
      <c r="Q150" t="s">
        <v>93</v>
      </c>
      <c r="R150" t="s">
        <v>16</v>
      </c>
      <c r="S150" s="1" t="s">
        <v>74</v>
      </c>
      <c r="T150" t="s">
        <v>74</v>
      </c>
      <c r="U150" t="str">
        <f>IF(V150="","",INDEX('Backing 4'!U:U,MATCH(V150,'Backing 4'!T:T,0)))</f>
        <v>Uneven - Men benefit</v>
      </c>
      <c r="V150" t="str">
        <f t="shared" si="6"/>
        <v>4 - Manager &amp; Sales &amp; Marketing</v>
      </c>
      <c r="W150" t="str">
        <f>IF(X150="","",INDEX('Backing 4'!Z:Z,MATCH(X150,'Backing 4'!Y:Y,0)))</f>
        <v>Even</v>
      </c>
      <c r="X150" t="str">
        <f t="shared" si="7"/>
        <v>4 - Manager</v>
      </c>
      <c r="Y150">
        <v>2</v>
      </c>
      <c r="Z150" t="str">
        <f>IF(F150="Y","",IF(AA150="Y",INDEX('Backing 2'!B:B,MATCH(E150,'Backing 2'!C:C,0)),E150))</f>
        <v>4 - Manager</v>
      </c>
      <c r="AA150" t="s">
        <v>87</v>
      </c>
      <c r="AB150">
        <v>3</v>
      </c>
      <c r="AC150" t="s">
        <v>76</v>
      </c>
      <c r="AD150">
        <v>36</v>
      </c>
      <c r="AE150" t="s">
        <v>36</v>
      </c>
      <c r="AF150" t="s">
        <v>80</v>
      </c>
      <c r="AG150" t="s">
        <v>80</v>
      </c>
      <c r="AH150" s="3">
        <v>42095</v>
      </c>
      <c r="AI150">
        <v>5</v>
      </c>
      <c r="AJ150">
        <f t="shared" ca="1" si="8"/>
        <v>0.29916216845845545</v>
      </c>
    </row>
    <row r="151" spans="1:36">
      <c r="A151">
        <v>150</v>
      </c>
      <c r="B151" t="s">
        <v>8</v>
      </c>
      <c r="E151" t="s">
        <v>93</v>
      </c>
      <c r="F151" t="s">
        <v>87</v>
      </c>
      <c r="G151">
        <v>2</v>
      </c>
      <c r="H151" t="s">
        <v>88</v>
      </c>
      <c r="J151" t="s">
        <v>86</v>
      </c>
      <c r="K151" s="2">
        <v>0.5</v>
      </c>
      <c r="L151" t="s">
        <v>88</v>
      </c>
      <c r="N151" t="s">
        <v>85</v>
      </c>
      <c r="O151" t="s">
        <v>14</v>
      </c>
      <c r="Q151" t="s">
        <v>93</v>
      </c>
      <c r="R151" t="s">
        <v>14</v>
      </c>
      <c r="S151" s="1" t="s">
        <v>74</v>
      </c>
      <c r="T151" t="s">
        <v>74</v>
      </c>
      <c r="U151" t="str">
        <f>IF(V151="","",INDEX('Backing 4'!U:U,MATCH(V151,'Backing 4'!T:T,0)))</f>
        <v>Even</v>
      </c>
      <c r="V151" t="str">
        <f t="shared" si="6"/>
        <v>4 - Manager &amp; Operations</v>
      </c>
      <c r="W151" t="str">
        <f>IF(X151="","",INDEX('Backing 4'!Z:Z,MATCH(X151,'Backing 4'!Y:Y,0)))</f>
        <v>Even</v>
      </c>
      <c r="X151" t="str">
        <f t="shared" si="7"/>
        <v>4 - Manager</v>
      </c>
      <c r="Y151">
        <v>3</v>
      </c>
      <c r="Z151" t="str">
        <f>IF(F151="Y","",IF(AA151="Y",INDEX('Backing 2'!B:B,MATCH(E151,'Backing 2'!C:C,0)),E151))</f>
        <v>4 - Manager</v>
      </c>
      <c r="AA151" t="s">
        <v>87</v>
      </c>
      <c r="AB151">
        <v>2</v>
      </c>
      <c r="AC151" t="s">
        <v>76</v>
      </c>
      <c r="AD151">
        <v>36</v>
      </c>
      <c r="AE151" t="s">
        <v>25</v>
      </c>
      <c r="AF151" t="s">
        <v>25</v>
      </c>
      <c r="AG151" t="s">
        <v>25</v>
      </c>
      <c r="AH151" s="3">
        <v>42461</v>
      </c>
      <c r="AI151">
        <v>4</v>
      </c>
      <c r="AJ151">
        <f t="shared" ca="1" si="8"/>
        <v>0.61443433805834813</v>
      </c>
    </row>
    <row r="152" spans="1:36" hidden="1">
      <c r="A152">
        <v>151</v>
      </c>
      <c r="B152" t="s">
        <v>7</v>
      </c>
      <c r="E152" t="s">
        <v>127</v>
      </c>
      <c r="F152" t="s">
        <v>87</v>
      </c>
      <c r="H152" t="s">
        <v>88</v>
      </c>
      <c r="J152" t="s">
        <v>88</v>
      </c>
      <c r="K152" s="2">
        <v>0.5</v>
      </c>
      <c r="L152" t="s">
        <v>86</v>
      </c>
      <c r="N152" t="s">
        <v>85</v>
      </c>
      <c r="O152" t="s">
        <v>16</v>
      </c>
      <c r="P152" t="s">
        <v>89</v>
      </c>
      <c r="R152" t="s">
        <v>16</v>
      </c>
      <c r="S152" s="1" t="s">
        <v>74</v>
      </c>
      <c r="T152" t="s">
        <v>74</v>
      </c>
      <c r="U152" t="str">
        <f>IF(V152="","",INDEX('Backing 4'!U:U,MATCH(V152,'Backing 4'!T:T,0)))</f>
        <v/>
      </c>
      <c r="V152" t="str">
        <f t="shared" si="6"/>
        <v/>
      </c>
      <c r="W152" t="str">
        <f>IF(X152="","",INDEX('Backing 4'!Z:Z,MATCH(X152,'Backing 4'!Y:Y,0)))</f>
        <v/>
      </c>
      <c r="X152" t="str">
        <f t="shared" si="7"/>
        <v/>
      </c>
      <c r="Y152">
        <v>3</v>
      </c>
      <c r="Z152" t="str">
        <f>IF(F152="Y","",IF(AA152="Y",INDEX('Backing 2'!B:B,MATCH(E152,'Backing 2'!C:C,0)),E152))</f>
        <v>5 - Senior Officer</v>
      </c>
      <c r="AA152" t="s">
        <v>87</v>
      </c>
      <c r="AB152">
        <v>3</v>
      </c>
      <c r="AC152" t="s">
        <v>77</v>
      </c>
      <c r="AD152">
        <v>41</v>
      </c>
      <c r="AE152" t="s">
        <v>32</v>
      </c>
      <c r="AF152" t="s">
        <v>80</v>
      </c>
      <c r="AG152" t="s">
        <v>80</v>
      </c>
      <c r="AH152" s="3">
        <v>42461</v>
      </c>
      <c r="AI152">
        <v>4</v>
      </c>
      <c r="AJ152">
        <f t="shared" ca="1" si="8"/>
        <v>0.8047473009478664</v>
      </c>
    </row>
    <row r="153" spans="1:36">
      <c r="A153">
        <v>152</v>
      </c>
      <c r="B153" t="s">
        <v>8</v>
      </c>
      <c r="E153" t="s">
        <v>95</v>
      </c>
      <c r="F153" t="s">
        <v>87</v>
      </c>
      <c r="G153">
        <v>2</v>
      </c>
      <c r="H153" t="s">
        <v>88</v>
      </c>
      <c r="J153" t="s">
        <v>86</v>
      </c>
      <c r="K153" s="2">
        <v>0.5</v>
      </c>
      <c r="L153" t="s">
        <v>88</v>
      </c>
      <c r="N153" t="s">
        <v>85</v>
      </c>
      <c r="O153" t="s">
        <v>13</v>
      </c>
      <c r="Q153" t="s">
        <v>95</v>
      </c>
      <c r="R153" t="s">
        <v>13</v>
      </c>
      <c r="S153" s="1" t="s">
        <v>74</v>
      </c>
      <c r="T153" t="s">
        <v>74</v>
      </c>
      <c r="U153" t="str">
        <f>IF(V153="","",INDEX('Backing 4'!U:U,MATCH(V153,'Backing 4'!T:T,0)))</f>
        <v>Inconclusive</v>
      </c>
      <c r="V153" t="str">
        <f t="shared" si="6"/>
        <v>2 - Director &amp; HR</v>
      </c>
      <c r="W153" t="s">
        <v>126</v>
      </c>
      <c r="X153" t="str">
        <f t="shared" si="7"/>
        <v>2 - Director</v>
      </c>
      <c r="Y153">
        <v>6</v>
      </c>
      <c r="Z153" t="str">
        <f>IF(F153="Y","",IF(AA153="Y",INDEX('Backing 2'!B:B,MATCH(E153,'Backing 2'!C:C,0)),E153))</f>
        <v>2 - Director</v>
      </c>
      <c r="AA153" t="s">
        <v>87</v>
      </c>
      <c r="AB153">
        <v>3</v>
      </c>
      <c r="AC153" t="s">
        <v>77</v>
      </c>
      <c r="AD153">
        <v>42</v>
      </c>
      <c r="AE153" t="s">
        <v>37</v>
      </c>
      <c r="AF153" t="s">
        <v>80</v>
      </c>
      <c r="AG153" t="s">
        <v>80</v>
      </c>
      <c r="AH153" s="3">
        <v>41000</v>
      </c>
      <c r="AI153">
        <v>8</v>
      </c>
      <c r="AJ153">
        <f t="shared" ca="1" si="8"/>
        <v>0.48309010519940521</v>
      </c>
    </row>
    <row r="154" spans="1:36">
      <c r="A154">
        <v>153</v>
      </c>
      <c r="B154" t="s">
        <v>7</v>
      </c>
      <c r="E154" t="s">
        <v>94</v>
      </c>
      <c r="F154" t="s">
        <v>85</v>
      </c>
      <c r="H154" t="s">
        <v>88</v>
      </c>
      <c r="J154" t="s">
        <v>88</v>
      </c>
      <c r="K154" s="2">
        <v>0.5</v>
      </c>
      <c r="L154" t="s">
        <v>88</v>
      </c>
      <c r="N154" t="s">
        <v>87</v>
      </c>
      <c r="O154" t="s">
        <v>16</v>
      </c>
      <c r="Q154" t="s">
        <v>94</v>
      </c>
      <c r="R154" t="s">
        <v>16</v>
      </c>
      <c r="S154" s="1" t="s">
        <v>74</v>
      </c>
      <c r="T154" t="s">
        <v>74</v>
      </c>
      <c r="U154" t="str">
        <f>IF(V154="","",INDEX('Backing 4'!U:U,MATCH(V154,'Backing 4'!T:T,0)))</f>
        <v>Uneven - Men benefit</v>
      </c>
      <c r="V154" t="str">
        <f t="shared" si="6"/>
        <v>3 - Senior Manager &amp; Sales &amp; Marketing</v>
      </c>
      <c r="W154" t="str">
        <f>IF(X154="","",INDEX('Backing 4'!Z:Z,MATCH(X154,'Backing 4'!Y:Y,0)))</f>
        <v>Uneven - Men benefit</v>
      </c>
      <c r="X154" t="str">
        <f t="shared" si="7"/>
        <v>3 - Senior Manager</v>
      </c>
      <c r="Y154">
        <v>0</v>
      </c>
      <c r="Z154" t="str">
        <f>IF(F154="Y","",IF(AA154="Y",INDEX('Backing 2'!B:B,MATCH(E154,'Backing 2'!C:C,0)),E154))</f>
        <v/>
      </c>
      <c r="AA154" t="s">
        <v>87</v>
      </c>
      <c r="AC154" t="s">
        <v>77</v>
      </c>
      <c r="AD154">
        <v>40</v>
      </c>
      <c r="AE154" t="s">
        <v>25</v>
      </c>
      <c r="AF154" t="s">
        <v>25</v>
      </c>
      <c r="AG154" t="s">
        <v>25</v>
      </c>
      <c r="AH154" s="3">
        <v>43922</v>
      </c>
      <c r="AI154">
        <v>0</v>
      </c>
      <c r="AJ154">
        <f t="shared" ca="1" si="8"/>
        <v>0.16861797127031619</v>
      </c>
    </row>
    <row r="155" spans="1:36">
      <c r="A155">
        <v>154</v>
      </c>
      <c r="B155" t="s">
        <v>8</v>
      </c>
      <c r="E155" t="s">
        <v>92</v>
      </c>
      <c r="F155" t="s">
        <v>87</v>
      </c>
      <c r="G155">
        <v>2</v>
      </c>
      <c r="H155" t="s">
        <v>88</v>
      </c>
      <c r="J155" t="s">
        <v>86</v>
      </c>
      <c r="K155" s="2">
        <v>0.5</v>
      </c>
      <c r="L155" t="s">
        <v>88</v>
      </c>
      <c r="N155" t="s">
        <v>85</v>
      </c>
      <c r="O155" t="s">
        <v>14</v>
      </c>
      <c r="Q155" t="s">
        <v>92</v>
      </c>
      <c r="R155" t="s">
        <v>14</v>
      </c>
      <c r="S155" s="1" t="s">
        <v>74</v>
      </c>
      <c r="T155" t="s">
        <v>74</v>
      </c>
      <c r="U155" t="str">
        <f>IF(V155="","",INDEX('Backing 4'!U:U,MATCH(V155,'Backing 4'!T:T,0)))</f>
        <v>Even</v>
      </c>
      <c r="V155" t="str">
        <f t="shared" si="6"/>
        <v>6 - Junior Officer &amp; Operations</v>
      </c>
      <c r="W155" t="str">
        <f>IF(X155="","",INDEX('Backing 4'!Z:Z,MATCH(X155,'Backing 4'!Y:Y,0)))</f>
        <v>Even</v>
      </c>
      <c r="X155" t="str">
        <f t="shared" si="7"/>
        <v>6 - Junior Officer</v>
      </c>
      <c r="Y155">
        <v>1</v>
      </c>
      <c r="Z155" t="str">
        <f>IF(F155="Y","",IF(AA155="Y",INDEX('Backing 2'!B:B,MATCH(E155,'Backing 2'!C:C,0)),E155))</f>
        <v>6 - Junior Officer</v>
      </c>
      <c r="AA155" t="s">
        <v>87</v>
      </c>
      <c r="AC155" t="s">
        <v>76</v>
      </c>
      <c r="AD155">
        <v>31</v>
      </c>
      <c r="AE155" t="s">
        <v>25</v>
      </c>
      <c r="AF155" t="s">
        <v>25</v>
      </c>
      <c r="AG155" t="s">
        <v>25</v>
      </c>
      <c r="AH155" s="3">
        <v>43556</v>
      </c>
      <c r="AI155">
        <v>1</v>
      </c>
      <c r="AJ155">
        <f t="shared" ca="1" si="8"/>
        <v>0.47270086374334153</v>
      </c>
    </row>
    <row r="156" spans="1:36">
      <c r="A156">
        <v>155</v>
      </c>
      <c r="B156" t="s">
        <v>7</v>
      </c>
      <c r="E156" t="s">
        <v>92</v>
      </c>
      <c r="F156" t="s">
        <v>87</v>
      </c>
      <c r="G156">
        <v>3</v>
      </c>
      <c r="H156" t="s">
        <v>88</v>
      </c>
      <c r="J156" t="s">
        <v>86</v>
      </c>
      <c r="K156" s="2">
        <v>0.5</v>
      </c>
      <c r="L156" t="s">
        <v>88</v>
      </c>
      <c r="N156" t="s">
        <v>85</v>
      </c>
      <c r="O156" t="s">
        <v>14</v>
      </c>
      <c r="Q156" t="s">
        <v>92</v>
      </c>
      <c r="R156" t="s">
        <v>14</v>
      </c>
      <c r="S156" s="1" t="s">
        <v>74</v>
      </c>
      <c r="T156" t="s">
        <v>74</v>
      </c>
      <c r="U156" t="str">
        <f>IF(V156="","",INDEX('Backing 4'!U:U,MATCH(V156,'Backing 4'!T:T,0)))</f>
        <v>Even</v>
      </c>
      <c r="V156" t="str">
        <f t="shared" si="6"/>
        <v>6 - Junior Officer &amp; Operations</v>
      </c>
      <c r="W156" t="str">
        <f>IF(X156="","",INDEX('Backing 4'!Z:Z,MATCH(X156,'Backing 4'!Y:Y,0)))</f>
        <v>Even</v>
      </c>
      <c r="X156" t="str">
        <f t="shared" si="7"/>
        <v>6 - Junior Officer</v>
      </c>
      <c r="Y156">
        <v>2</v>
      </c>
      <c r="Z156" t="str">
        <f>IF(F156="Y","",IF(AA156="Y",INDEX('Backing 2'!B:B,MATCH(E156,'Backing 2'!C:C,0)),E156))</f>
        <v>6 - Junior Officer</v>
      </c>
      <c r="AA156" t="s">
        <v>87</v>
      </c>
      <c r="AB156">
        <v>3</v>
      </c>
      <c r="AC156" t="s">
        <v>75</v>
      </c>
      <c r="AD156">
        <v>22</v>
      </c>
      <c r="AE156" t="s">
        <v>25</v>
      </c>
      <c r="AF156" t="s">
        <v>25</v>
      </c>
      <c r="AG156" t="s">
        <v>25</v>
      </c>
      <c r="AH156" s="3">
        <v>43191</v>
      </c>
      <c r="AI156">
        <v>2</v>
      </c>
      <c r="AJ156">
        <f t="shared" ca="1" si="8"/>
        <v>0.88474654901925409</v>
      </c>
    </row>
    <row r="157" spans="1:36" hidden="1">
      <c r="A157">
        <v>156</v>
      </c>
      <c r="B157" t="s">
        <v>8</v>
      </c>
      <c r="E157" s="4" t="s">
        <v>92</v>
      </c>
      <c r="F157" t="s">
        <v>87</v>
      </c>
      <c r="G157">
        <v>2</v>
      </c>
      <c r="H157" t="s">
        <v>88</v>
      </c>
      <c r="J157" t="s">
        <v>88</v>
      </c>
      <c r="K157" s="2">
        <v>0.5</v>
      </c>
      <c r="L157" t="s">
        <v>86</v>
      </c>
      <c r="N157" t="s">
        <v>85</v>
      </c>
      <c r="O157" t="s">
        <v>15</v>
      </c>
      <c r="P157" t="s">
        <v>89</v>
      </c>
      <c r="R157" t="s">
        <v>15</v>
      </c>
      <c r="S157" s="1" t="s">
        <v>74</v>
      </c>
      <c r="T157" t="s">
        <v>74</v>
      </c>
      <c r="U157" t="str">
        <f>IF(V157="","",INDEX('Backing 4'!U:U,MATCH(V157,'Backing 4'!T:T,0)))</f>
        <v/>
      </c>
      <c r="V157" t="str">
        <f t="shared" si="6"/>
        <v/>
      </c>
      <c r="W157" t="str">
        <f>IF(X157="","",INDEX('Backing 4'!Z:Z,MATCH(X157,'Backing 4'!Y:Y,0)))</f>
        <v/>
      </c>
      <c r="X157" t="str">
        <f t="shared" si="7"/>
        <v/>
      </c>
      <c r="Y157">
        <v>5</v>
      </c>
      <c r="Z157" t="str">
        <f>IF(F157="Y","",IF(AA157="Y",INDEX('Backing 2'!B:B,MATCH(E157,'Backing 2'!C:C,0)),E157))</f>
        <v>6 - Junior Officer</v>
      </c>
      <c r="AA157" t="s">
        <v>87</v>
      </c>
      <c r="AB157">
        <v>3</v>
      </c>
      <c r="AC157" t="s">
        <v>76</v>
      </c>
      <c r="AD157">
        <v>39</v>
      </c>
      <c r="AE157" t="s">
        <v>32</v>
      </c>
      <c r="AF157" t="s">
        <v>80</v>
      </c>
      <c r="AG157" t="s">
        <v>80</v>
      </c>
      <c r="AH157" s="3">
        <v>42095</v>
      </c>
      <c r="AI157">
        <v>5</v>
      </c>
      <c r="AJ157">
        <f t="shared" ca="1" si="8"/>
        <v>0.98074900100221207</v>
      </c>
    </row>
    <row r="158" spans="1:36">
      <c r="A158">
        <v>157</v>
      </c>
      <c r="B158" t="s">
        <v>7</v>
      </c>
      <c r="E158" t="s">
        <v>127</v>
      </c>
      <c r="F158" t="s">
        <v>85</v>
      </c>
      <c r="H158" t="s">
        <v>88</v>
      </c>
      <c r="J158" t="s">
        <v>88</v>
      </c>
      <c r="K158" s="2">
        <v>0.5</v>
      </c>
      <c r="L158" t="s">
        <v>88</v>
      </c>
      <c r="N158" t="s">
        <v>87</v>
      </c>
      <c r="O158" t="s">
        <v>14</v>
      </c>
      <c r="Q158" t="s">
        <v>127</v>
      </c>
      <c r="R158" t="s">
        <v>14</v>
      </c>
      <c r="S158" s="1">
        <v>0.9</v>
      </c>
      <c r="T158" t="s">
        <v>73</v>
      </c>
      <c r="U158" t="str">
        <f>IF(V158="","",INDEX('Backing 4'!U:U,MATCH(V158,'Backing 4'!T:T,0)))</f>
        <v>Even</v>
      </c>
      <c r="V158" t="str">
        <f t="shared" si="6"/>
        <v>5 - Senior Officer &amp; Operations</v>
      </c>
      <c r="W158" t="str">
        <f>IF(X158="","",INDEX('Backing 4'!Z:Z,MATCH(X158,'Backing 4'!Y:Y,0)))</f>
        <v>Even</v>
      </c>
      <c r="X158" t="str">
        <f t="shared" si="7"/>
        <v>5 - Senior Officer</v>
      </c>
      <c r="Y158">
        <v>0</v>
      </c>
      <c r="Z158" t="str">
        <f>IF(F158="Y","",IF(AA158="Y",INDEX('Backing 2'!B:B,MATCH(E158,'Backing 2'!C:C,0)),E158))</f>
        <v/>
      </c>
      <c r="AA158" t="s">
        <v>87</v>
      </c>
      <c r="AC158" t="s">
        <v>75</v>
      </c>
      <c r="AD158">
        <v>28</v>
      </c>
      <c r="AE158" t="s">
        <v>25</v>
      </c>
      <c r="AF158" t="s">
        <v>25</v>
      </c>
      <c r="AG158" t="s">
        <v>25</v>
      </c>
      <c r="AH158" s="3">
        <v>43922</v>
      </c>
      <c r="AI158">
        <v>0</v>
      </c>
      <c r="AJ158">
        <f t="shared" ca="1" si="8"/>
        <v>0.55211342713717859</v>
      </c>
    </row>
    <row r="159" spans="1:36">
      <c r="A159">
        <v>158</v>
      </c>
      <c r="B159" t="s">
        <v>8</v>
      </c>
      <c r="E159" t="s">
        <v>92</v>
      </c>
      <c r="F159" t="s">
        <v>87</v>
      </c>
      <c r="G159">
        <v>3</v>
      </c>
      <c r="H159" t="s">
        <v>88</v>
      </c>
      <c r="J159" t="s">
        <v>86</v>
      </c>
      <c r="K159" s="2">
        <v>0.5</v>
      </c>
      <c r="L159" t="s">
        <v>88</v>
      </c>
      <c r="N159" t="s">
        <v>85</v>
      </c>
      <c r="O159" t="s">
        <v>15</v>
      </c>
      <c r="Q159" t="s">
        <v>92</v>
      </c>
      <c r="R159" t="s">
        <v>15</v>
      </c>
      <c r="S159" s="1" t="s">
        <v>74</v>
      </c>
      <c r="T159" t="s">
        <v>74</v>
      </c>
      <c r="U159" t="str">
        <f>IF(V159="","",INDEX('Backing 4'!U:U,MATCH(V159,'Backing 4'!T:T,0)))</f>
        <v>Even</v>
      </c>
      <c r="V159" t="str">
        <f t="shared" si="6"/>
        <v>6 - Junior Officer &amp; Internal Services</v>
      </c>
      <c r="W159" t="str">
        <f>IF(X159="","",INDEX('Backing 4'!Z:Z,MATCH(X159,'Backing 4'!Y:Y,0)))</f>
        <v>Even</v>
      </c>
      <c r="X159" t="str">
        <f t="shared" si="7"/>
        <v>6 - Junior Officer</v>
      </c>
      <c r="Y159">
        <v>3</v>
      </c>
      <c r="Z159" t="str">
        <f>IF(F159="Y","",IF(AA159="Y",INDEX('Backing 2'!B:B,MATCH(E159,'Backing 2'!C:C,0)),E159))</f>
        <v>6 - Junior Officer</v>
      </c>
      <c r="AA159" t="s">
        <v>87</v>
      </c>
      <c r="AB159">
        <v>3</v>
      </c>
      <c r="AC159" t="s">
        <v>75</v>
      </c>
      <c r="AD159">
        <v>23</v>
      </c>
      <c r="AE159" t="s">
        <v>25</v>
      </c>
      <c r="AF159" t="s">
        <v>25</v>
      </c>
      <c r="AG159" t="s">
        <v>25</v>
      </c>
      <c r="AH159" s="3">
        <v>42826</v>
      </c>
      <c r="AI159">
        <v>3</v>
      </c>
      <c r="AJ159">
        <f t="shared" ca="1" si="8"/>
        <v>0.47056994128884755</v>
      </c>
    </row>
    <row r="160" spans="1:36">
      <c r="A160">
        <v>159</v>
      </c>
      <c r="B160" t="s">
        <v>8</v>
      </c>
      <c r="E160" t="s">
        <v>94</v>
      </c>
      <c r="F160" t="s">
        <v>87</v>
      </c>
      <c r="G160">
        <v>3</v>
      </c>
      <c r="H160" t="s">
        <v>88</v>
      </c>
      <c r="J160" t="s">
        <v>86</v>
      </c>
      <c r="K160" s="2">
        <v>0.5</v>
      </c>
      <c r="L160" t="s">
        <v>88</v>
      </c>
      <c r="N160" t="s">
        <v>85</v>
      </c>
      <c r="O160" t="s">
        <v>16</v>
      </c>
      <c r="Q160" t="s">
        <v>94</v>
      </c>
      <c r="R160" t="s">
        <v>16</v>
      </c>
      <c r="S160" s="1" t="s">
        <v>74</v>
      </c>
      <c r="T160" t="s">
        <v>74</v>
      </c>
      <c r="U160" t="str">
        <f>IF(V160="","",INDEX('Backing 4'!U:U,MATCH(V160,'Backing 4'!T:T,0)))</f>
        <v>Uneven - Men benefit</v>
      </c>
      <c r="V160" t="str">
        <f t="shared" si="6"/>
        <v>3 - Senior Manager &amp; Sales &amp; Marketing</v>
      </c>
      <c r="W160" t="str">
        <f>IF(X160="","",INDEX('Backing 4'!Z:Z,MATCH(X160,'Backing 4'!Y:Y,0)))</f>
        <v>Uneven - Men benefit</v>
      </c>
      <c r="X160" t="str">
        <f t="shared" si="7"/>
        <v>3 - Senior Manager</v>
      </c>
      <c r="Y160">
        <v>3</v>
      </c>
      <c r="Z160" t="str">
        <f>IF(F160="Y","",IF(AA160="Y",INDEX('Backing 2'!B:B,MATCH(E160,'Backing 2'!C:C,0)),E160))</f>
        <v>3 - Senior Manager</v>
      </c>
      <c r="AA160" t="s">
        <v>87</v>
      </c>
      <c r="AB160">
        <v>3</v>
      </c>
      <c r="AC160" t="s">
        <v>76</v>
      </c>
      <c r="AD160">
        <v>39</v>
      </c>
      <c r="AE160" t="s">
        <v>36</v>
      </c>
      <c r="AF160" t="s">
        <v>80</v>
      </c>
      <c r="AG160" t="s">
        <v>80</v>
      </c>
      <c r="AH160" s="3">
        <v>42826</v>
      </c>
      <c r="AI160">
        <v>3</v>
      </c>
      <c r="AJ160">
        <f t="shared" ca="1" si="8"/>
        <v>0.13077281708625621</v>
      </c>
    </row>
    <row r="161" spans="1:36">
      <c r="A161">
        <v>160</v>
      </c>
      <c r="B161" t="s">
        <v>8</v>
      </c>
      <c r="E161" t="s">
        <v>94</v>
      </c>
      <c r="F161" t="s">
        <v>87</v>
      </c>
      <c r="G161">
        <v>1</v>
      </c>
      <c r="H161" t="s">
        <v>88</v>
      </c>
      <c r="J161" t="s">
        <v>86</v>
      </c>
      <c r="K161" s="2">
        <v>0.5</v>
      </c>
      <c r="L161" t="s">
        <v>88</v>
      </c>
      <c r="N161" t="s">
        <v>85</v>
      </c>
      <c r="O161" t="s">
        <v>16</v>
      </c>
      <c r="Q161" t="s">
        <v>94</v>
      </c>
      <c r="R161" t="s">
        <v>16</v>
      </c>
      <c r="S161" s="1" t="s">
        <v>74</v>
      </c>
      <c r="T161" t="s">
        <v>74</v>
      </c>
      <c r="U161" t="str">
        <f>IF(V161="","",INDEX('Backing 4'!U:U,MATCH(V161,'Backing 4'!T:T,0)))</f>
        <v>Uneven - Men benefit</v>
      </c>
      <c r="V161" t="str">
        <f t="shared" si="6"/>
        <v>3 - Senior Manager &amp; Sales &amp; Marketing</v>
      </c>
      <c r="W161" t="str">
        <f>IF(X161="","",INDEX('Backing 4'!Z:Z,MATCH(X161,'Backing 4'!Y:Y,0)))</f>
        <v>Uneven - Men benefit</v>
      </c>
      <c r="X161" t="str">
        <f t="shared" si="7"/>
        <v>3 - Senior Manager</v>
      </c>
      <c r="Y161">
        <v>1</v>
      </c>
      <c r="Z161" t="str">
        <f>IF(F161="Y","",IF(AA161="Y",INDEX('Backing 2'!B:B,MATCH(E161,'Backing 2'!C:C,0)),E161))</f>
        <v>4 - Manager</v>
      </c>
      <c r="AA161" t="s">
        <v>85</v>
      </c>
      <c r="AB161">
        <v>2</v>
      </c>
      <c r="AC161" t="s">
        <v>76</v>
      </c>
      <c r="AD161">
        <v>35</v>
      </c>
      <c r="AE161" t="s">
        <v>25</v>
      </c>
      <c r="AF161" t="s">
        <v>25</v>
      </c>
      <c r="AG161" t="s">
        <v>25</v>
      </c>
      <c r="AH161" s="3">
        <v>42826</v>
      </c>
      <c r="AI161">
        <v>3</v>
      </c>
      <c r="AJ161">
        <f t="shared" ca="1" si="8"/>
        <v>0.23758154634087725</v>
      </c>
    </row>
    <row r="162" spans="1:36">
      <c r="A162">
        <v>161</v>
      </c>
      <c r="B162" t="s">
        <v>8</v>
      </c>
      <c r="E162" t="s">
        <v>93</v>
      </c>
      <c r="F162" t="s">
        <v>87</v>
      </c>
      <c r="G162">
        <v>2</v>
      </c>
      <c r="H162" t="s">
        <v>88</v>
      </c>
      <c r="J162" t="s">
        <v>86</v>
      </c>
      <c r="K162" s="2">
        <v>0.5</v>
      </c>
      <c r="L162" t="s">
        <v>88</v>
      </c>
      <c r="N162" t="s">
        <v>85</v>
      </c>
      <c r="O162" t="s">
        <v>14</v>
      </c>
      <c r="Q162" t="s">
        <v>93</v>
      </c>
      <c r="R162" t="s">
        <v>14</v>
      </c>
      <c r="S162" s="1" t="s">
        <v>74</v>
      </c>
      <c r="T162" t="s">
        <v>74</v>
      </c>
      <c r="U162" t="str">
        <f>IF(V162="","",INDEX('Backing 4'!U:U,MATCH(V162,'Backing 4'!T:T,0)))</f>
        <v>Even</v>
      </c>
      <c r="V162" t="str">
        <f t="shared" si="6"/>
        <v>4 - Manager &amp; Operations</v>
      </c>
      <c r="W162" t="str">
        <f>IF(X162="","",INDEX('Backing 4'!Z:Z,MATCH(X162,'Backing 4'!Y:Y,0)))</f>
        <v>Even</v>
      </c>
      <c r="X162" t="str">
        <f t="shared" si="7"/>
        <v>4 - Manager</v>
      </c>
      <c r="Y162">
        <v>2</v>
      </c>
      <c r="Z162" t="str">
        <f>IF(F162="Y","",IF(AA162="Y",INDEX('Backing 2'!B:B,MATCH(E162,'Backing 2'!C:C,0)),E162))</f>
        <v>4 - Manager</v>
      </c>
      <c r="AA162" t="s">
        <v>87</v>
      </c>
      <c r="AB162">
        <v>3</v>
      </c>
      <c r="AC162" t="s">
        <v>76</v>
      </c>
      <c r="AD162">
        <v>35</v>
      </c>
      <c r="AE162" t="s">
        <v>25</v>
      </c>
      <c r="AF162" t="s">
        <v>25</v>
      </c>
      <c r="AG162" t="s">
        <v>25</v>
      </c>
      <c r="AH162" s="3">
        <v>40634</v>
      </c>
      <c r="AI162">
        <v>9</v>
      </c>
      <c r="AJ162">
        <f t="shared" ca="1" si="8"/>
        <v>5.4631541284195895E-2</v>
      </c>
    </row>
    <row r="163" spans="1:36">
      <c r="A163">
        <v>162</v>
      </c>
      <c r="B163" t="s">
        <v>8</v>
      </c>
      <c r="E163" t="s">
        <v>92</v>
      </c>
      <c r="F163" t="s">
        <v>87</v>
      </c>
      <c r="G163">
        <v>2</v>
      </c>
      <c r="H163" t="s">
        <v>88</v>
      </c>
      <c r="J163" t="s">
        <v>86</v>
      </c>
      <c r="K163" s="2">
        <v>0.5</v>
      </c>
      <c r="L163" t="s">
        <v>88</v>
      </c>
      <c r="N163" t="s">
        <v>85</v>
      </c>
      <c r="O163" t="s">
        <v>14</v>
      </c>
      <c r="Q163" t="s">
        <v>92</v>
      </c>
      <c r="R163" t="s">
        <v>14</v>
      </c>
      <c r="S163" s="1" t="s">
        <v>74</v>
      </c>
      <c r="T163" t="s">
        <v>74</v>
      </c>
      <c r="U163" t="str">
        <f>IF(V163="","",INDEX('Backing 4'!U:U,MATCH(V163,'Backing 4'!T:T,0)))</f>
        <v>Even</v>
      </c>
      <c r="V163" t="str">
        <f t="shared" si="6"/>
        <v>6 - Junior Officer &amp; Operations</v>
      </c>
      <c r="W163" t="str">
        <f>IF(X163="","",INDEX('Backing 4'!Z:Z,MATCH(X163,'Backing 4'!Y:Y,0)))</f>
        <v>Even</v>
      </c>
      <c r="X163" t="str">
        <f t="shared" si="7"/>
        <v>6 - Junior Officer</v>
      </c>
      <c r="Y163">
        <v>3</v>
      </c>
      <c r="Z163" t="str">
        <f>IF(F163="Y","",IF(AA163="Y",INDEX('Backing 2'!B:B,MATCH(E163,'Backing 2'!C:C,0)),E163))</f>
        <v>6 - Junior Officer</v>
      </c>
      <c r="AA163" t="s">
        <v>87</v>
      </c>
      <c r="AB163">
        <v>3</v>
      </c>
      <c r="AC163" t="s">
        <v>75</v>
      </c>
      <c r="AD163">
        <v>26</v>
      </c>
      <c r="AE163" t="s">
        <v>37</v>
      </c>
      <c r="AF163" t="s">
        <v>80</v>
      </c>
      <c r="AG163" t="s">
        <v>80</v>
      </c>
      <c r="AH163" s="3">
        <v>42826</v>
      </c>
      <c r="AI163">
        <v>3</v>
      </c>
      <c r="AJ163">
        <f t="shared" ca="1" si="8"/>
        <v>0.52067585903606328</v>
      </c>
    </row>
    <row r="164" spans="1:36">
      <c r="A164">
        <v>163</v>
      </c>
      <c r="B164" t="s">
        <v>8</v>
      </c>
      <c r="E164" t="s">
        <v>93</v>
      </c>
      <c r="F164" t="s">
        <v>87</v>
      </c>
      <c r="G164">
        <v>3</v>
      </c>
      <c r="H164" t="s">
        <v>88</v>
      </c>
      <c r="J164" t="s">
        <v>86</v>
      </c>
      <c r="K164" s="2">
        <v>0.5</v>
      </c>
      <c r="L164" t="s">
        <v>88</v>
      </c>
      <c r="N164" t="s">
        <v>85</v>
      </c>
      <c r="O164" t="s">
        <v>12</v>
      </c>
      <c r="Q164" t="s">
        <v>93</v>
      </c>
      <c r="R164" t="s">
        <v>12</v>
      </c>
      <c r="S164" s="1" t="s">
        <v>74</v>
      </c>
      <c r="T164" t="s">
        <v>74</v>
      </c>
      <c r="U164" t="str">
        <f>IF(V164="","",INDEX('Backing 4'!U:U,MATCH(V164,'Backing 4'!T:T,0)))</f>
        <v>Inconclusive</v>
      </c>
      <c r="V164" t="str">
        <f t="shared" si="6"/>
        <v>4 - Manager &amp; Finance</v>
      </c>
      <c r="W164" t="str">
        <f>IF(X164="","",INDEX('Backing 4'!Z:Z,MATCH(X164,'Backing 4'!Y:Y,0)))</f>
        <v>Even</v>
      </c>
      <c r="X164" t="str">
        <f t="shared" si="7"/>
        <v>4 - Manager</v>
      </c>
      <c r="Y164">
        <v>3</v>
      </c>
      <c r="Z164" t="str">
        <f>IF(F164="Y","",IF(AA164="Y",INDEX('Backing 2'!B:B,MATCH(E164,'Backing 2'!C:C,0)),E164))</f>
        <v>4 - Manager</v>
      </c>
      <c r="AA164" t="s">
        <v>87</v>
      </c>
      <c r="AB164">
        <v>3</v>
      </c>
      <c r="AC164" t="s">
        <v>76</v>
      </c>
      <c r="AD164">
        <v>36</v>
      </c>
      <c r="AE164" t="s">
        <v>25</v>
      </c>
      <c r="AF164" t="s">
        <v>25</v>
      </c>
      <c r="AG164" t="s">
        <v>25</v>
      </c>
      <c r="AH164" s="3">
        <v>42826</v>
      </c>
      <c r="AI164">
        <v>3</v>
      </c>
      <c r="AJ164">
        <f t="shared" ca="1" si="8"/>
        <v>0.20363158686671323</v>
      </c>
    </row>
    <row r="165" spans="1:36" hidden="1">
      <c r="A165">
        <v>164</v>
      </c>
      <c r="B165" t="s">
        <v>8</v>
      </c>
      <c r="E165" s="4" t="s">
        <v>127</v>
      </c>
      <c r="F165" t="s">
        <v>87</v>
      </c>
      <c r="G165">
        <v>3</v>
      </c>
      <c r="H165" t="s">
        <v>88</v>
      </c>
      <c r="J165" t="s">
        <v>88</v>
      </c>
      <c r="K165" s="2">
        <v>0.5</v>
      </c>
      <c r="L165" t="s">
        <v>86</v>
      </c>
      <c r="N165" t="s">
        <v>85</v>
      </c>
      <c r="O165" t="s">
        <v>14</v>
      </c>
      <c r="P165" t="s">
        <v>89</v>
      </c>
      <c r="R165" t="s">
        <v>14</v>
      </c>
      <c r="S165" s="1" t="s">
        <v>74</v>
      </c>
      <c r="T165" t="s">
        <v>74</v>
      </c>
      <c r="U165" t="str">
        <f>IF(V165="","",INDEX('Backing 4'!U:U,MATCH(V165,'Backing 4'!T:T,0)))</f>
        <v/>
      </c>
      <c r="V165" t="str">
        <f t="shared" si="6"/>
        <v/>
      </c>
      <c r="W165" t="str">
        <f>IF(X165="","",INDEX('Backing 4'!Z:Z,MATCH(X165,'Backing 4'!Y:Y,0)))</f>
        <v/>
      </c>
      <c r="X165" t="str">
        <f t="shared" si="7"/>
        <v/>
      </c>
      <c r="Y165">
        <v>7</v>
      </c>
      <c r="Z165" t="str">
        <f>IF(F165="Y","",IF(AA165="Y",INDEX('Backing 2'!B:B,MATCH(E165,'Backing 2'!C:C,0)),E165))</f>
        <v>5 - Senior Officer</v>
      </c>
      <c r="AA165" t="s">
        <v>87</v>
      </c>
      <c r="AB165">
        <v>3</v>
      </c>
      <c r="AC165" t="s">
        <v>78</v>
      </c>
      <c r="AD165">
        <v>56</v>
      </c>
      <c r="AE165" t="s">
        <v>38</v>
      </c>
      <c r="AF165" t="s">
        <v>80</v>
      </c>
      <c r="AG165" t="s">
        <v>80</v>
      </c>
      <c r="AH165" s="3">
        <v>40634</v>
      </c>
      <c r="AI165">
        <v>9</v>
      </c>
      <c r="AJ165">
        <f t="shared" ca="1" si="8"/>
        <v>0.20685107438683392</v>
      </c>
    </row>
    <row r="166" spans="1:36">
      <c r="A166">
        <v>165</v>
      </c>
      <c r="B166" t="s">
        <v>7</v>
      </c>
      <c r="E166" t="s">
        <v>92</v>
      </c>
      <c r="F166" t="s">
        <v>87</v>
      </c>
      <c r="G166">
        <v>3</v>
      </c>
      <c r="H166" t="s">
        <v>88</v>
      </c>
      <c r="J166" t="s">
        <v>86</v>
      </c>
      <c r="K166" s="2">
        <v>0.5</v>
      </c>
      <c r="L166" t="s">
        <v>88</v>
      </c>
      <c r="N166" t="s">
        <v>85</v>
      </c>
      <c r="O166" t="s">
        <v>14</v>
      </c>
      <c r="Q166" t="s">
        <v>92</v>
      </c>
      <c r="R166" t="s">
        <v>14</v>
      </c>
      <c r="S166" s="1" t="s">
        <v>74</v>
      </c>
      <c r="T166" t="s">
        <v>74</v>
      </c>
      <c r="U166" t="str">
        <f>IF(V166="","",INDEX('Backing 4'!U:U,MATCH(V166,'Backing 4'!T:T,0)))</f>
        <v>Even</v>
      </c>
      <c r="V166" t="str">
        <f t="shared" si="6"/>
        <v>6 - Junior Officer &amp; Operations</v>
      </c>
      <c r="W166" t="str">
        <f>IF(X166="","",INDEX('Backing 4'!Z:Z,MATCH(X166,'Backing 4'!Y:Y,0)))</f>
        <v>Even</v>
      </c>
      <c r="X166" t="str">
        <f t="shared" si="7"/>
        <v>6 - Junior Officer</v>
      </c>
      <c r="Y166">
        <v>1</v>
      </c>
      <c r="Z166" t="str">
        <f>IF(F166="Y","",IF(AA166="Y",INDEX('Backing 2'!B:B,MATCH(E166,'Backing 2'!C:C,0)),E166))</f>
        <v>6 - Junior Officer</v>
      </c>
      <c r="AA166" t="s">
        <v>87</v>
      </c>
      <c r="AC166" t="s">
        <v>75</v>
      </c>
      <c r="AD166">
        <v>26</v>
      </c>
      <c r="AE166" t="s">
        <v>37</v>
      </c>
      <c r="AF166" t="s">
        <v>80</v>
      </c>
      <c r="AG166" t="s">
        <v>80</v>
      </c>
      <c r="AH166" s="3">
        <v>43556</v>
      </c>
      <c r="AI166">
        <v>1</v>
      </c>
      <c r="AJ166">
        <f t="shared" ca="1" si="8"/>
        <v>0.34449506911347827</v>
      </c>
    </row>
    <row r="167" spans="1:36">
      <c r="A167">
        <v>166</v>
      </c>
      <c r="B167" t="s">
        <v>8</v>
      </c>
      <c r="E167" t="s">
        <v>127</v>
      </c>
      <c r="F167" t="s">
        <v>87</v>
      </c>
      <c r="G167">
        <v>2</v>
      </c>
      <c r="H167" t="s">
        <v>88</v>
      </c>
      <c r="J167" t="s">
        <v>86</v>
      </c>
      <c r="K167" s="2">
        <v>0.5</v>
      </c>
      <c r="L167" t="s">
        <v>88</v>
      </c>
      <c r="N167" t="s">
        <v>85</v>
      </c>
      <c r="O167" t="s">
        <v>16</v>
      </c>
      <c r="Q167" t="s">
        <v>127</v>
      </c>
      <c r="R167" t="s">
        <v>16</v>
      </c>
      <c r="S167" s="1" t="s">
        <v>74</v>
      </c>
      <c r="T167" t="s">
        <v>74</v>
      </c>
      <c r="U167" t="str">
        <f>IF(V167="","",INDEX('Backing 4'!U:U,MATCH(V167,'Backing 4'!T:T,0)))</f>
        <v>Even</v>
      </c>
      <c r="V167" t="str">
        <f t="shared" si="6"/>
        <v>5 - Senior Officer &amp; Sales &amp; Marketing</v>
      </c>
      <c r="W167" t="str">
        <f>IF(X167="","",INDEX('Backing 4'!Z:Z,MATCH(X167,'Backing 4'!Y:Y,0)))</f>
        <v>Even</v>
      </c>
      <c r="X167" t="str">
        <f t="shared" si="7"/>
        <v>5 - Senior Officer</v>
      </c>
      <c r="Y167">
        <v>3</v>
      </c>
      <c r="Z167" t="str">
        <f>IF(F167="Y","",IF(AA167="Y",INDEX('Backing 2'!B:B,MATCH(E167,'Backing 2'!C:C,0)),E167))</f>
        <v>5 - Senior Officer</v>
      </c>
      <c r="AA167" t="s">
        <v>87</v>
      </c>
      <c r="AB167">
        <v>2</v>
      </c>
      <c r="AC167" t="s">
        <v>75</v>
      </c>
      <c r="AD167">
        <v>24</v>
      </c>
      <c r="AE167" t="s">
        <v>25</v>
      </c>
      <c r="AF167" t="s">
        <v>25</v>
      </c>
      <c r="AG167" t="s">
        <v>25</v>
      </c>
      <c r="AH167" s="3">
        <v>41365</v>
      </c>
      <c r="AI167">
        <v>7</v>
      </c>
      <c r="AJ167">
        <f t="shared" ca="1" si="8"/>
        <v>0.822019429163656</v>
      </c>
    </row>
    <row r="168" spans="1:36">
      <c r="A168">
        <v>167</v>
      </c>
      <c r="B168" t="s">
        <v>8</v>
      </c>
      <c r="E168" t="s">
        <v>94</v>
      </c>
      <c r="F168" t="s">
        <v>87</v>
      </c>
      <c r="G168">
        <v>2</v>
      </c>
      <c r="H168" t="s">
        <v>88</v>
      </c>
      <c r="J168" t="s">
        <v>86</v>
      </c>
      <c r="K168" s="2">
        <v>0.5</v>
      </c>
      <c r="L168" t="s">
        <v>88</v>
      </c>
      <c r="N168" t="s">
        <v>85</v>
      </c>
      <c r="O168" t="s">
        <v>15</v>
      </c>
      <c r="Q168" t="s">
        <v>94</v>
      </c>
      <c r="R168" t="s">
        <v>15</v>
      </c>
      <c r="S168" s="1" t="s">
        <v>74</v>
      </c>
      <c r="T168" t="s">
        <v>74</v>
      </c>
      <c r="U168" t="str">
        <f>IF(V168="","",INDEX('Backing 4'!U:U,MATCH(V168,'Backing 4'!T:T,0)))</f>
        <v>Uneven - Men benefit</v>
      </c>
      <c r="V168" t="str">
        <f t="shared" si="6"/>
        <v>3 - Senior Manager &amp; Internal Services</v>
      </c>
      <c r="W168" t="str">
        <f>IF(X168="","",INDEX('Backing 4'!Z:Z,MATCH(X168,'Backing 4'!Y:Y,0)))</f>
        <v>Uneven - Men benefit</v>
      </c>
      <c r="X168" t="str">
        <f t="shared" si="7"/>
        <v>3 - Senior Manager</v>
      </c>
      <c r="Y168">
        <v>2</v>
      </c>
      <c r="Z168" t="str">
        <f>IF(F168="Y","",IF(AA168="Y",INDEX('Backing 2'!B:B,MATCH(E168,'Backing 2'!C:C,0)),E168))</f>
        <v>3 - Senior Manager</v>
      </c>
      <c r="AA168" t="s">
        <v>87</v>
      </c>
      <c r="AB168">
        <v>3</v>
      </c>
      <c r="AC168" t="s">
        <v>77</v>
      </c>
      <c r="AD168">
        <v>40</v>
      </c>
      <c r="AE168" t="s">
        <v>36</v>
      </c>
      <c r="AF168" t="s">
        <v>80</v>
      </c>
      <c r="AG168" t="s">
        <v>80</v>
      </c>
      <c r="AH168" s="3">
        <v>42826</v>
      </c>
      <c r="AI168">
        <v>3</v>
      </c>
      <c r="AJ168">
        <f t="shared" ca="1" si="8"/>
        <v>0.98714702347823524</v>
      </c>
    </row>
    <row r="169" spans="1:36">
      <c r="A169">
        <v>168</v>
      </c>
      <c r="B169" t="s">
        <v>8</v>
      </c>
      <c r="E169" t="s">
        <v>127</v>
      </c>
      <c r="F169" t="s">
        <v>87</v>
      </c>
      <c r="G169">
        <v>2</v>
      </c>
      <c r="H169" t="s">
        <v>88</v>
      </c>
      <c r="J169" t="s">
        <v>86</v>
      </c>
      <c r="K169" s="2">
        <v>0.5</v>
      </c>
      <c r="L169" t="s">
        <v>88</v>
      </c>
      <c r="N169" t="s">
        <v>85</v>
      </c>
      <c r="O169" t="s">
        <v>16</v>
      </c>
      <c r="Q169" t="s">
        <v>127</v>
      </c>
      <c r="R169" t="s">
        <v>16</v>
      </c>
      <c r="S169" s="1" t="s">
        <v>74</v>
      </c>
      <c r="T169" t="s">
        <v>74</v>
      </c>
      <c r="U169" t="str">
        <f>IF(V169="","",INDEX('Backing 4'!U:U,MATCH(V169,'Backing 4'!T:T,0)))</f>
        <v>Even</v>
      </c>
      <c r="V169" t="str">
        <f t="shared" si="6"/>
        <v>5 - Senior Officer &amp; Sales &amp; Marketing</v>
      </c>
      <c r="W169" t="str">
        <f>IF(X169="","",INDEX('Backing 4'!Z:Z,MATCH(X169,'Backing 4'!Y:Y,0)))</f>
        <v>Even</v>
      </c>
      <c r="X169" t="str">
        <f t="shared" si="7"/>
        <v>5 - Senior Officer</v>
      </c>
      <c r="Y169">
        <v>3</v>
      </c>
      <c r="Z169" t="str">
        <f>IF(F169="Y","",IF(AA169="Y",INDEX('Backing 2'!B:B,MATCH(E169,'Backing 2'!C:C,0)),E169))</f>
        <v>5 - Senior Officer</v>
      </c>
      <c r="AA169" t="s">
        <v>87</v>
      </c>
      <c r="AB169">
        <v>2</v>
      </c>
      <c r="AC169" t="s">
        <v>75</v>
      </c>
      <c r="AD169">
        <v>25</v>
      </c>
      <c r="AE169" t="s">
        <v>37</v>
      </c>
      <c r="AF169" t="s">
        <v>80</v>
      </c>
      <c r="AG169" t="s">
        <v>80</v>
      </c>
      <c r="AH169" s="3">
        <v>40634</v>
      </c>
      <c r="AI169">
        <v>9</v>
      </c>
      <c r="AJ169">
        <f t="shared" ca="1" si="8"/>
        <v>0.16127887568619292</v>
      </c>
    </row>
    <row r="170" spans="1:36">
      <c r="A170">
        <v>169</v>
      </c>
      <c r="B170" t="s">
        <v>7</v>
      </c>
      <c r="E170" t="s">
        <v>127</v>
      </c>
      <c r="F170" t="s">
        <v>87</v>
      </c>
      <c r="G170">
        <v>1</v>
      </c>
      <c r="H170" t="s">
        <v>88</v>
      </c>
      <c r="J170" t="s">
        <v>86</v>
      </c>
      <c r="K170" s="2">
        <v>0.5</v>
      </c>
      <c r="L170" t="s">
        <v>88</v>
      </c>
      <c r="N170" t="s">
        <v>85</v>
      </c>
      <c r="O170" t="s">
        <v>16</v>
      </c>
      <c r="Q170" t="s">
        <v>127</v>
      </c>
      <c r="R170" t="s">
        <v>16</v>
      </c>
      <c r="S170" s="1" t="s">
        <v>74</v>
      </c>
      <c r="T170" t="s">
        <v>74</v>
      </c>
      <c r="U170" t="str">
        <f>IF(V170="","",INDEX('Backing 4'!U:U,MATCH(V170,'Backing 4'!T:T,0)))</f>
        <v>Even</v>
      </c>
      <c r="V170" t="str">
        <f t="shared" si="6"/>
        <v>5 - Senior Officer &amp; Sales &amp; Marketing</v>
      </c>
      <c r="W170" t="str">
        <f>IF(X170="","",INDEX('Backing 4'!Z:Z,MATCH(X170,'Backing 4'!Y:Y,0)))</f>
        <v>Even</v>
      </c>
      <c r="X170" t="str">
        <f t="shared" si="7"/>
        <v>5 - Senior Officer</v>
      </c>
      <c r="Y170">
        <v>2</v>
      </c>
      <c r="Z170" t="str">
        <f>IF(F170="Y","",IF(AA170="Y",INDEX('Backing 2'!B:B,MATCH(E170,'Backing 2'!C:C,0)),E170))</f>
        <v>5 - Senior Officer</v>
      </c>
      <c r="AA170" t="s">
        <v>87</v>
      </c>
      <c r="AB170">
        <v>3</v>
      </c>
      <c r="AC170" t="s">
        <v>76</v>
      </c>
      <c r="AD170">
        <v>32</v>
      </c>
      <c r="AE170" t="s">
        <v>37</v>
      </c>
      <c r="AF170" t="s">
        <v>80</v>
      </c>
      <c r="AG170" t="s">
        <v>80</v>
      </c>
      <c r="AH170" s="3">
        <v>43191</v>
      </c>
      <c r="AI170">
        <v>2</v>
      </c>
      <c r="AJ170">
        <f t="shared" ca="1" si="8"/>
        <v>0.21588614346362311</v>
      </c>
    </row>
    <row r="171" spans="1:36">
      <c r="A171">
        <v>170</v>
      </c>
      <c r="B171" t="s">
        <v>8</v>
      </c>
      <c r="E171" t="s">
        <v>93</v>
      </c>
      <c r="F171" t="s">
        <v>87</v>
      </c>
      <c r="G171">
        <v>2</v>
      </c>
      <c r="H171" t="s">
        <v>88</v>
      </c>
      <c r="J171" t="s">
        <v>86</v>
      </c>
      <c r="K171" s="2">
        <v>0.5</v>
      </c>
      <c r="L171" t="s">
        <v>88</v>
      </c>
      <c r="N171" t="s">
        <v>85</v>
      </c>
      <c r="O171" t="s">
        <v>16</v>
      </c>
      <c r="Q171" t="s">
        <v>93</v>
      </c>
      <c r="R171" t="s">
        <v>16</v>
      </c>
      <c r="S171" s="1" t="s">
        <v>74</v>
      </c>
      <c r="T171" t="s">
        <v>74</v>
      </c>
      <c r="U171" t="str">
        <f>IF(V171="","",INDEX('Backing 4'!U:U,MATCH(V171,'Backing 4'!T:T,0)))</f>
        <v>Uneven - Men benefit</v>
      </c>
      <c r="V171" t="str">
        <f t="shared" si="6"/>
        <v>4 - Manager &amp; Sales &amp; Marketing</v>
      </c>
      <c r="W171" t="str">
        <f>IF(X171="","",INDEX('Backing 4'!Z:Z,MATCH(X171,'Backing 4'!Y:Y,0)))</f>
        <v>Even</v>
      </c>
      <c r="X171" t="str">
        <f t="shared" si="7"/>
        <v>4 - Manager</v>
      </c>
      <c r="Y171">
        <v>3</v>
      </c>
      <c r="Z171" t="str">
        <f>IF(F171="Y","",IF(AA171="Y",INDEX('Backing 2'!B:B,MATCH(E171,'Backing 2'!C:C,0)),E171))</f>
        <v>4 - Manager</v>
      </c>
      <c r="AA171" t="s">
        <v>87</v>
      </c>
      <c r="AB171">
        <v>2</v>
      </c>
      <c r="AC171" t="s">
        <v>76</v>
      </c>
      <c r="AD171">
        <v>35</v>
      </c>
      <c r="AE171" t="s">
        <v>25</v>
      </c>
      <c r="AF171" t="s">
        <v>25</v>
      </c>
      <c r="AG171" t="s">
        <v>25</v>
      </c>
      <c r="AH171" s="3">
        <v>42826</v>
      </c>
      <c r="AI171">
        <v>3</v>
      </c>
      <c r="AJ171">
        <f t="shared" ca="1" si="8"/>
        <v>0.62072872859009498</v>
      </c>
    </row>
    <row r="172" spans="1:36">
      <c r="A172">
        <v>171</v>
      </c>
      <c r="B172" t="s">
        <v>7</v>
      </c>
      <c r="E172" t="s">
        <v>93</v>
      </c>
      <c r="F172" t="s">
        <v>87</v>
      </c>
      <c r="G172">
        <v>3</v>
      </c>
      <c r="H172" t="s">
        <v>88</v>
      </c>
      <c r="J172" t="s">
        <v>86</v>
      </c>
      <c r="K172" s="2">
        <v>0.5</v>
      </c>
      <c r="L172" t="s">
        <v>88</v>
      </c>
      <c r="N172" t="s">
        <v>85</v>
      </c>
      <c r="O172" t="s">
        <v>16</v>
      </c>
      <c r="Q172" t="s">
        <v>93</v>
      </c>
      <c r="R172" t="s">
        <v>16</v>
      </c>
      <c r="S172" s="1">
        <v>0.8</v>
      </c>
      <c r="T172" t="s">
        <v>73</v>
      </c>
      <c r="U172" t="str">
        <f>IF(V172="","",INDEX('Backing 4'!U:U,MATCH(V172,'Backing 4'!T:T,0)))</f>
        <v>Uneven - Men benefit</v>
      </c>
      <c r="V172" t="str">
        <f t="shared" si="6"/>
        <v>4 - Manager &amp; Sales &amp; Marketing</v>
      </c>
      <c r="W172" t="str">
        <f>IF(X172="","",INDEX('Backing 4'!Z:Z,MATCH(X172,'Backing 4'!Y:Y,0)))</f>
        <v>Even</v>
      </c>
      <c r="X172" t="str">
        <f t="shared" si="7"/>
        <v>4 - Manager</v>
      </c>
      <c r="Y172">
        <v>2</v>
      </c>
      <c r="Z172" t="str">
        <f>IF(F172="Y","",IF(AA172="Y",INDEX('Backing 2'!B:B,MATCH(E172,'Backing 2'!C:C,0)),E172))</f>
        <v>4 - Manager</v>
      </c>
      <c r="AA172" t="s">
        <v>87</v>
      </c>
      <c r="AB172">
        <v>2</v>
      </c>
      <c r="AC172" t="s">
        <v>77</v>
      </c>
      <c r="AD172">
        <v>41</v>
      </c>
      <c r="AE172" t="s">
        <v>32</v>
      </c>
      <c r="AF172" t="s">
        <v>80</v>
      </c>
      <c r="AG172" t="s">
        <v>80</v>
      </c>
      <c r="AH172" s="3">
        <v>40634</v>
      </c>
      <c r="AI172">
        <v>9</v>
      </c>
      <c r="AJ172">
        <f t="shared" ca="1" si="8"/>
        <v>0.10124574210808113</v>
      </c>
    </row>
    <row r="173" spans="1:36">
      <c r="A173">
        <v>172</v>
      </c>
      <c r="B173" t="s">
        <v>8</v>
      </c>
      <c r="E173" t="s">
        <v>94</v>
      </c>
      <c r="F173" t="s">
        <v>87</v>
      </c>
      <c r="G173">
        <v>3</v>
      </c>
      <c r="H173" t="s">
        <v>88</v>
      </c>
      <c r="J173" t="s">
        <v>86</v>
      </c>
      <c r="K173" s="2">
        <v>0.5</v>
      </c>
      <c r="L173" t="s">
        <v>88</v>
      </c>
      <c r="N173" t="s">
        <v>85</v>
      </c>
      <c r="O173" t="s">
        <v>13</v>
      </c>
      <c r="Q173" t="s">
        <v>94</v>
      </c>
      <c r="R173" t="s">
        <v>13</v>
      </c>
      <c r="S173" s="1" t="s">
        <v>74</v>
      </c>
      <c r="T173" t="s">
        <v>74</v>
      </c>
      <c r="U173" t="str">
        <f>IF(V173="","",INDEX('Backing 4'!U:U,MATCH(V173,'Backing 4'!T:T,0)))</f>
        <v>Inconclusive</v>
      </c>
      <c r="V173" t="str">
        <f t="shared" si="6"/>
        <v>3 - Senior Manager &amp; HR</v>
      </c>
      <c r="W173" t="str">
        <f>IF(X173="","",INDEX('Backing 4'!Z:Z,MATCH(X173,'Backing 4'!Y:Y,0)))</f>
        <v>Uneven - Men benefit</v>
      </c>
      <c r="X173" t="str">
        <f t="shared" si="7"/>
        <v>3 - Senior Manager</v>
      </c>
      <c r="Y173">
        <v>3</v>
      </c>
      <c r="Z173" t="str">
        <f>IF(F173="Y","",IF(AA173="Y",INDEX('Backing 2'!B:B,MATCH(E173,'Backing 2'!C:C,0)),E173))</f>
        <v>3 - Senior Manager</v>
      </c>
      <c r="AA173" t="s">
        <v>87</v>
      </c>
      <c r="AB173">
        <v>2</v>
      </c>
      <c r="AC173" t="s">
        <v>76</v>
      </c>
      <c r="AD173">
        <v>36</v>
      </c>
      <c r="AE173" t="s">
        <v>25</v>
      </c>
      <c r="AF173" t="s">
        <v>25</v>
      </c>
      <c r="AG173" t="s">
        <v>25</v>
      </c>
      <c r="AH173" s="3">
        <v>42461</v>
      </c>
      <c r="AI173">
        <v>4</v>
      </c>
      <c r="AJ173">
        <f t="shared" ca="1" si="8"/>
        <v>0.91550075005723186</v>
      </c>
    </row>
    <row r="174" spans="1:36">
      <c r="A174">
        <v>173</v>
      </c>
      <c r="B174" t="s">
        <v>7</v>
      </c>
      <c r="E174" t="s">
        <v>127</v>
      </c>
      <c r="F174" t="s">
        <v>87</v>
      </c>
      <c r="G174">
        <v>2</v>
      </c>
      <c r="H174" t="s">
        <v>88</v>
      </c>
      <c r="J174" t="s">
        <v>86</v>
      </c>
      <c r="K174" s="2">
        <v>0.5</v>
      </c>
      <c r="L174" t="s">
        <v>88</v>
      </c>
      <c r="N174" t="s">
        <v>85</v>
      </c>
      <c r="O174" t="s">
        <v>14</v>
      </c>
      <c r="Q174" t="s">
        <v>127</v>
      </c>
      <c r="R174" t="s">
        <v>14</v>
      </c>
      <c r="S174" s="1">
        <v>0.4</v>
      </c>
      <c r="T174" t="s">
        <v>73</v>
      </c>
      <c r="U174" t="str">
        <f>IF(V174="","",INDEX('Backing 4'!U:U,MATCH(V174,'Backing 4'!T:T,0)))</f>
        <v>Even</v>
      </c>
      <c r="V174" t="str">
        <f t="shared" si="6"/>
        <v>5 - Senior Officer &amp; Operations</v>
      </c>
      <c r="W174" t="str">
        <f>IF(X174="","",INDEX('Backing 4'!Z:Z,MATCH(X174,'Backing 4'!Y:Y,0)))</f>
        <v>Even</v>
      </c>
      <c r="X174" t="str">
        <f t="shared" si="7"/>
        <v>5 - Senior Officer</v>
      </c>
      <c r="Y174">
        <v>1</v>
      </c>
      <c r="Z174" t="str">
        <f>IF(F174="Y","",IF(AA174="Y",INDEX('Backing 2'!B:B,MATCH(E174,'Backing 2'!C:C,0)),E174))</f>
        <v>6 - Junior Officer</v>
      </c>
      <c r="AA174" t="s">
        <v>85</v>
      </c>
      <c r="AB174">
        <v>1</v>
      </c>
      <c r="AC174" t="s">
        <v>76</v>
      </c>
      <c r="AD174">
        <v>30</v>
      </c>
      <c r="AE174" t="s">
        <v>32</v>
      </c>
      <c r="AF174" t="s">
        <v>80</v>
      </c>
      <c r="AG174" t="s">
        <v>80</v>
      </c>
      <c r="AH174" s="3">
        <v>41365</v>
      </c>
      <c r="AI174">
        <v>7</v>
      </c>
      <c r="AJ174">
        <f t="shared" ca="1" si="8"/>
        <v>0.53811611828856809</v>
      </c>
    </row>
    <row r="175" spans="1:36">
      <c r="A175">
        <v>174</v>
      </c>
      <c r="B175" t="s">
        <v>8</v>
      </c>
      <c r="E175" t="s">
        <v>95</v>
      </c>
      <c r="F175" t="s">
        <v>87</v>
      </c>
      <c r="G175">
        <v>2</v>
      </c>
      <c r="H175" t="s">
        <v>88</v>
      </c>
      <c r="J175" t="s">
        <v>86</v>
      </c>
      <c r="K175" s="2">
        <v>0.5</v>
      </c>
      <c r="L175" t="s">
        <v>88</v>
      </c>
      <c r="N175" t="s">
        <v>85</v>
      </c>
      <c r="O175" t="s">
        <v>14</v>
      </c>
      <c r="Q175" t="s">
        <v>95</v>
      </c>
      <c r="R175" t="s">
        <v>14</v>
      </c>
      <c r="S175" s="1" t="s">
        <v>74</v>
      </c>
      <c r="T175" t="s">
        <v>74</v>
      </c>
      <c r="U175" t="str">
        <f>IF(V175="","",INDEX('Backing 4'!U:U,MATCH(V175,'Backing 4'!T:T,0)))</f>
        <v>Even</v>
      </c>
      <c r="V175" t="str">
        <f t="shared" si="6"/>
        <v>2 - Director &amp; Operations</v>
      </c>
      <c r="W175" t="s">
        <v>126</v>
      </c>
      <c r="X175" t="str">
        <f t="shared" si="7"/>
        <v>2 - Director</v>
      </c>
      <c r="Y175">
        <v>3</v>
      </c>
      <c r="Z175" t="str">
        <f>IF(F175="Y","",IF(AA175="Y",INDEX('Backing 2'!B:B,MATCH(E175,'Backing 2'!C:C,0)),E175))</f>
        <v>2 - Director</v>
      </c>
      <c r="AA175" t="s">
        <v>87</v>
      </c>
      <c r="AB175">
        <v>2</v>
      </c>
      <c r="AC175" t="s">
        <v>77</v>
      </c>
      <c r="AD175">
        <v>44</v>
      </c>
      <c r="AE175" t="s">
        <v>37</v>
      </c>
      <c r="AF175" t="s">
        <v>80</v>
      </c>
      <c r="AG175" t="s">
        <v>80</v>
      </c>
      <c r="AH175" s="3">
        <v>40634</v>
      </c>
      <c r="AI175">
        <v>9</v>
      </c>
      <c r="AJ175">
        <f t="shared" ca="1" si="8"/>
        <v>0.48994655795775399</v>
      </c>
    </row>
    <row r="176" spans="1:36">
      <c r="A176">
        <v>175</v>
      </c>
      <c r="B176" t="s">
        <v>8</v>
      </c>
      <c r="E176" t="s">
        <v>127</v>
      </c>
      <c r="F176" t="s">
        <v>87</v>
      </c>
      <c r="G176">
        <v>2</v>
      </c>
      <c r="H176" t="s">
        <v>86</v>
      </c>
      <c r="J176" t="s">
        <v>86</v>
      </c>
      <c r="K176" s="2">
        <v>0.5</v>
      </c>
      <c r="L176" t="s">
        <v>88</v>
      </c>
      <c r="N176" t="s">
        <v>85</v>
      </c>
      <c r="O176" t="s">
        <v>12</v>
      </c>
      <c r="Q176" t="s">
        <v>93</v>
      </c>
      <c r="R176" t="s">
        <v>12</v>
      </c>
      <c r="S176" s="1" t="s">
        <v>74</v>
      </c>
      <c r="T176" t="s">
        <v>74</v>
      </c>
      <c r="U176" t="str">
        <f>IF(V176="","",INDEX('Backing 4'!U:U,MATCH(V176,'Backing 4'!T:T,0)))</f>
        <v>Inconclusive</v>
      </c>
      <c r="V176" t="str">
        <f t="shared" si="6"/>
        <v>5 - Senior Officer &amp; Finance</v>
      </c>
      <c r="W176" t="str">
        <f>IF(X176="","",INDEX('Backing 4'!Z:Z,MATCH(X176,'Backing 4'!Y:Y,0)))</f>
        <v>Even</v>
      </c>
      <c r="X176" t="str">
        <f t="shared" si="7"/>
        <v>5 - Senior Officer</v>
      </c>
      <c r="Y176">
        <v>1</v>
      </c>
      <c r="Z176" t="str">
        <f>IF(F176="Y","",IF(AA176="Y",INDEX('Backing 2'!B:B,MATCH(E176,'Backing 2'!C:C,0)),E176))</f>
        <v>6 - Junior Officer</v>
      </c>
      <c r="AA176" t="s">
        <v>85</v>
      </c>
      <c r="AB176">
        <v>1</v>
      </c>
      <c r="AC176" t="s">
        <v>76</v>
      </c>
      <c r="AD176">
        <v>36</v>
      </c>
      <c r="AE176" t="s">
        <v>25</v>
      </c>
      <c r="AF176" t="s">
        <v>25</v>
      </c>
      <c r="AG176" t="s">
        <v>25</v>
      </c>
      <c r="AH176" s="3">
        <v>42461</v>
      </c>
      <c r="AI176">
        <v>4</v>
      </c>
      <c r="AJ176">
        <f t="shared" ca="1" si="8"/>
        <v>0.19715012824195266</v>
      </c>
    </row>
    <row r="177" spans="1:36">
      <c r="A177">
        <v>176</v>
      </c>
      <c r="B177" t="s">
        <v>7</v>
      </c>
      <c r="E177" t="s">
        <v>94</v>
      </c>
      <c r="F177" t="s">
        <v>87</v>
      </c>
      <c r="G177">
        <v>2</v>
      </c>
      <c r="H177" t="s">
        <v>86</v>
      </c>
      <c r="J177" t="s">
        <v>86</v>
      </c>
      <c r="K177" s="2">
        <v>0.5</v>
      </c>
      <c r="L177" t="s">
        <v>88</v>
      </c>
      <c r="N177" t="s">
        <v>85</v>
      </c>
      <c r="O177" t="s">
        <v>15</v>
      </c>
      <c r="Q177" t="s">
        <v>95</v>
      </c>
      <c r="R177" t="s">
        <v>15</v>
      </c>
      <c r="S177" s="1" t="s">
        <v>74</v>
      </c>
      <c r="T177" t="s">
        <v>74</v>
      </c>
      <c r="U177" t="str">
        <f>IF(V177="","",INDEX('Backing 4'!U:U,MATCH(V177,'Backing 4'!T:T,0)))</f>
        <v>Uneven - Men benefit</v>
      </c>
      <c r="V177" t="str">
        <f t="shared" si="6"/>
        <v>3 - Senior Manager &amp; Internal Services</v>
      </c>
      <c r="W177" t="str">
        <f>IF(X177="","",INDEX('Backing 4'!Z:Z,MATCH(X177,'Backing 4'!Y:Y,0)))</f>
        <v>Uneven - Men benefit</v>
      </c>
      <c r="X177" t="str">
        <f t="shared" si="7"/>
        <v>3 - Senior Manager</v>
      </c>
      <c r="Y177">
        <v>4</v>
      </c>
      <c r="Z177" t="str">
        <f>IF(F177="Y","",IF(AA177="Y",INDEX('Backing 2'!B:B,MATCH(E177,'Backing 2'!C:C,0)),E177))</f>
        <v>3 - Senior Manager</v>
      </c>
      <c r="AA177" t="s">
        <v>87</v>
      </c>
      <c r="AB177">
        <v>2</v>
      </c>
      <c r="AC177" t="s">
        <v>77</v>
      </c>
      <c r="AD177">
        <v>46</v>
      </c>
      <c r="AE177" t="s">
        <v>37</v>
      </c>
      <c r="AF177" t="s">
        <v>80</v>
      </c>
      <c r="AG177" t="s">
        <v>80</v>
      </c>
      <c r="AH177" s="3">
        <v>42461</v>
      </c>
      <c r="AI177">
        <v>4</v>
      </c>
      <c r="AJ177">
        <f t="shared" ca="1" si="8"/>
        <v>0.37838109418249011</v>
      </c>
    </row>
    <row r="178" spans="1:36">
      <c r="A178">
        <v>177</v>
      </c>
      <c r="B178" t="s">
        <v>8</v>
      </c>
      <c r="E178" t="s">
        <v>93</v>
      </c>
      <c r="F178" t="s">
        <v>87</v>
      </c>
      <c r="G178">
        <v>3</v>
      </c>
      <c r="H178" t="s">
        <v>88</v>
      </c>
      <c r="J178" t="s">
        <v>86</v>
      </c>
      <c r="K178" s="2">
        <v>0.5</v>
      </c>
      <c r="L178" t="s">
        <v>88</v>
      </c>
      <c r="N178" t="s">
        <v>85</v>
      </c>
      <c r="O178" t="s">
        <v>14</v>
      </c>
      <c r="Q178" t="s">
        <v>93</v>
      </c>
      <c r="R178" t="s">
        <v>14</v>
      </c>
      <c r="S178" s="1" t="s">
        <v>74</v>
      </c>
      <c r="T178" t="s">
        <v>74</v>
      </c>
      <c r="U178" t="str">
        <f>IF(V178="","",INDEX('Backing 4'!U:U,MATCH(V178,'Backing 4'!T:T,0)))</f>
        <v>Even</v>
      </c>
      <c r="V178" t="str">
        <f t="shared" si="6"/>
        <v>4 - Manager &amp; Operations</v>
      </c>
      <c r="W178" t="str">
        <f>IF(X178="","",INDEX('Backing 4'!Z:Z,MATCH(X178,'Backing 4'!Y:Y,0)))</f>
        <v>Even</v>
      </c>
      <c r="X178" t="str">
        <f t="shared" si="7"/>
        <v>4 - Manager</v>
      </c>
      <c r="Y178">
        <v>3</v>
      </c>
      <c r="Z178" t="str">
        <f>IF(F178="Y","",IF(AA178="Y",INDEX('Backing 2'!B:B,MATCH(E178,'Backing 2'!C:C,0)),E178))</f>
        <v>4 - Manager</v>
      </c>
      <c r="AA178" t="s">
        <v>87</v>
      </c>
      <c r="AB178">
        <v>3</v>
      </c>
      <c r="AC178" t="s">
        <v>76</v>
      </c>
      <c r="AD178">
        <v>30</v>
      </c>
      <c r="AE178" t="s">
        <v>27</v>
      </c>
      <c r="AF178" t="s">
        <v>80</v>
      </c>
      <c r="AG178" t="s">
        <v>80</v>
      </c>
      <c r="AH178" s="3">
        <v>42095</v>
      </c>
      <c r="AI178">
        <v>5</v>
      </c>
      <c r="AJ178">
        <f t="shared" ca="1" si="8"/>
        <v>0.39069569999574616</v>
      </c>
    </row>
    <row r="179" spans="1:36">
      <c r="A179">
        <v>178</v>
      </c>
      <c r="B179" t="s">
        <v>8</v>
      </c>
      <c r="E179" t="s">
        <v>127</v>
      </c>
      <c r="F179" t="s">
        <v>87</v>
      </c>
      <c r="G179">
        <v>3</v>
      </c>
      <c r="H179" t="s">
        <v>88</v>
      </c>
      <c r="J179" t="s">
        <v>86</v>
      </c>
      <c r="K179" s="2">
        <v>0.5</v>
      </c>
      <c r="L179" t="s">
        <v>88</v>
      </c>
      <c r="N179" t="s">
        <v>85</v>
      </c>
      <c r="O179" t="s">
        <v>15</v>
      </c>
      <c r="Q179" t="s">
        <v>127</v>
      </c>
      <c r="R179" t="s">
        <v>15</v>
      </c>
      <c r="S179" s="1">
        <v>0.9</v>
      </c>
      <c r="T179" t="s">
        <v>73</v>
      </c>
      <c r="U179" t="str">
        <f>IF(V179="","",INDEX('Backing 4'!U:U,MATCH(V179,'Backing 4'!T:T,0)))</f>
        <v>Even</v>
      </c>
      <c r="V179" t="str">
        <f t="shared" si="6"/>
        <v>5 - Senior Officer &amp; Internal Services</v>
      </c>
      <c r="W179" t="str">
        <f>IF(X179="","",INDEX('Backing 4'!Z:Z,MATCH(X179,'Backing 4'!Y:Y,0)))</f>
        <v>Even</v>
      </c>
      <c r="X179" t="str">
        <f t="shared" si="7"/>
        <v>5 - Senior Officer</v>
      </c>
      <c r="Y179">
        <v>2</v>
      </c>
      <c r="Z179" t="str">
        <f>IF(F179="Y","",IF(AA179="Y",INDEX('Backing 2'!B:B,MATCH(E179,'Backing 2'!C:C,0)),E179))</f>
        <v>5 - Senior Officer</v>
      </c>
      <c r="AA179" t="s">
        <v>87</v>
      </c>
      <c r="AB179">
        <v>4</v>
      </c>
      <c r="AC179" t="s">
        <v>76</v>
      </c>
      <c r="AD179">
        <v>34</v>
      </c>
      <c r="AE179" t="s">
        <v>25</v>
      </c>
      <c r="AF179" t="s">
        <v>25</v>
      </c>
      <c r="AG179" t="s">
        <v>25</v>
      </c>
      <c r="AH179" s="3">
        <v>40634</v>
      </c>
      <c r="AI179">
        <v>9</v>
      </c>
      <c r="AJ179">
        <f t="shared" ca="1" si="8"/>
        <v>0.16594975540204115</v>
      </c>
    </row>
    <row r="180" spans="1:36">
      <c r="A180">
        <v>179</v>
      </c>
      <c r="B180" t="s">
        <v>8</v>
      </c>
      <c r="E180" t="s">
        <v>127</v>
      </c>
      <c r="F180" t="s">
        <v>87</v>
      </c>
      <c r="G180">
        <v>2</v>
      </c>
      <c r="H180" t="s">
        <v>86</v>
      </c>
      <c r="J180" t="s">
        <v>86</v>
      </c>
      <c r="K180" s="2">
        <v>0.5</v>
      </c>
      <c r="L180" t="s">
        <v>88</v>
      </c>
      <c r="N180" t="s">
        <v>85</v>
      </c>
      <c r="O180" t="s">
        <v>16</v>
      </c>
      <c r="Q180" t="s">
        <v>93</v>
      </c>
      <c r="R180" t="s">
        <v>16</v>
      </c>
      <c r="S180" s="1" t="s">
        <v>74</v>
      </c>
      <c r="T180" t="s">
        <v>74</v>
      </c>
      <c r="U180" t="str">
        <f>IF(V180="","",INDEX('Backing 4'!U:U,MATCH(V180,'Backing 4'!T:T,0)))</f>
        <v>Even</v>
      </c>
      <c r="V180" t="str">
        <f t="shared" si="6"/>
        <v>5 - Senior Officer &amp; Sales &amp; Marketing</v>
      </c>
      <c r="W180" t="str">
        <f>IF(X180="","",INDEX('Backing 4'!Z:Z,MATCH(X180,'Backing 4'!Y:Y,0)))</f>
        <v>Even</v>
      </c>
      <c r="X180" t="str">
        <f t="shared" si="7"/>
        <v>5 - Senior Officer</v>
      </c>
      <c r="Y180">
        <v>4</v>
      </c>
      <c r="Z180" t="str">
        <f>IF(F180="Y","",IF(AA180="Y",INDEX('Backing 2'!B:B,MATCH(E180,'Backing 2'!C:C,0)),E180))</f>
        <v>5 - Senior Officer</v>
      </c>
      <c r="AA180" t="s">
        <v>87</v>
      </c>
      <c r="AB180">
        <v>3</v>
      </c>
      <c r="AC180" t="s">
        <v>76</v>
      </c>
      <c r="AD180">
        <v>33</v>
      </c>
      <c r="AE180" t="s">
        <v>36</v>
      </c>
      <c r="AF180" t="s">
        <v>80</v>
      </c>
      <c r="AG180" t="s">
        <v>80</v>
      </c>
      <c r="AH180" s="3">
        <v>42095</v>
      </c>
      <c r="AI180">
        <v>5</v>
      </c>
      <c r="AJ180">
        <f t="shared" ca="1" si="8"/>
        <v>0.5470186662629215</v>
      </c>
    </row>
    <row r="181" spans="1:36" hidden="1">
      <c r="A181">
        <v>180</v>
      </c>
      <c r="B181" t="s">
        <v>8</v>
      </c>
      <c r="E181" s="4" t="s">
        <v>94</v>
      </c>
      <c r="F181" t="s">
        <v>87</v>
      </c>
      <c r="G181">
        <v>2</v>
      </c>
      <c r="H181" t="s">
        <v>88</v>
      </c>
      <c r="J181" t="s">
        <v>88</v>
      </c>
      <c r="K181" s="2">
        <v>0.5</v>
      </c>
      <c r="L181" t="s">
        <v>86</v>
      </c>
      <c r="N181" t="s">
        <v>85</v>
      </c>
      <c r="O181" t="s">
        <v>13</v>
      </c>
      <c r="P181" t="s">
        <v>89</v>
      </c>
      <c r="R181" t="s">
        <v>13</v>
      </c>
      <c r="S181" s="1" t="s">
        <v>74</v>
      </c>
      <c r="T181" t="s">
        <v>74</v>
      </c>
      <c r="U181" t="str">
        <f>IF(V181="","",INDEX('Backing 4'!U:U,MATCH(V181,'Backing 4'!T:T,0)))</f>
        <v/>
      </c>
      <c r="V181" t="str">
        <f t="shared" si="6"/>
        <v/>
      </c>
      <c r="W181" t="str">
        <f>IF(X181="","",INDEX('Backing 4'!Z:Z,MATCH(X181,'Backing 4'!Y:Y,0)))</f>
        <v/>
      </c>
      <c r="X181" t="str">
        <f t="shared" si="7"/>
        <v/>
      </c>
      <c r="Y181">
        <v>2</v>
      </c>
      <c r="Z181" t="str">
        <f>IF(F181="Y","",IF(AA181="Y",INDEX('Backing 2'!B:B,MATCH(E181,'Backing 2'!C:C,0)),E181))</f>
        <v>3 - Senior Manager</v>
      </c>
      <c r="AA181" t="s">
        <v>87</v>
      </c>
      <c r="AB181">
        <v>3</v>
      </c>
      <c r="AC181" t="s">
        <v>76</v>
      </c>
      <c r="AD181">
        <v>34</v>
      </c>
      <c r="AE181" t="s">
        <v>25</v>
      </c>
      <c r="AF181" t="s">
        <v>25</v>
      </c>
      <c r="AG181" t="s">
        <v>25</v>
      </c>
      <c r="AH181" s="3">
        <v>42461</v>
      </c>
      <c r="AI181">
        <v>4</v>
      </c>
      <c r="AJ181">
        <f t="shared" ca="1" si="8"/>
        <v>0.26859131561944893</v>
      </c>
    </row>
    <row r="182" spans="1:36">
      <c r="A182">
        <v>181</v>
      </c>
      <c r="B182" t="s">
        <v>7</v>
      </c>
      <c r="E182" t="s">
        <v>127</v>
      </c>
      <c r="F182" t="s">
        <v>87</v>
      </c>
      <c r="G182">
        <v>3</v>
      </c>
      <c r="H182" t="s">
        <v>88</v>
      </c>
      <c r="J182" t="s">
        <v>86</v>
      </c>
      <c r="K182" s="2">
        <v>0.5</v>
      </c>
      <c r="L182" t="s">
        <v>88</v>
      </c>
      <c r="N182" t="s">
        <v>85</v>
      </c>
      <c r="O182" t="s">
        <v>14</v>
      </c>
      <c r="Q182" t="s">
        <v>127</v>
      </c>
      <c r="R182" t="s">
        <v>14</v>
      </c>
      <c r="S182" s="1" t="s">
        <v>74</v>
      </c>
      <c r="T182" t="s">
        <v>74</v>
      </c>
      <c r="U182" t="str">
        <f>IF(V182="","",INDEX('Backing 4'!U:U,MATCH(V182,'Backing 4'!T:T,0)))</f>
        <v>Even</v>
      </c>
      <c r="V182" t="str">
        <f t="shared" si="6"/>
        <v>5 - Senior Officer &amp; Operations</v>
      </c>
      <c r="W182" t="str">
        <f>IF(X182="","",INDEX('Backing 4'!Z:Z,MATCH(X182,'Backing 4'!Y:Y,0)))</f>
        <v>Even</v>
      </c>
      <c r="X182" t="str">
        <f t="shared" si="7"/>
        <v>5 - Senior Officer</v>
      </c>
      <c r="Y182">
        <v>1</v>
      </c>
      <c r="Z182" t="str">
        <f>IF(F182="Y","",IF(AA182="Y",INDEX('Backing 2'!B:B,MATCH(E182,'Backing 2'!C:C,0)),E182))</f>
        <v>6 - Junior Officer</v>
      </c>
      <c r="AA182" t="s">
        <v>85</v>
      </c>
      <c r="AB182">
        <v>2</v>
      </c>
      <c r="AC182" t="s">
        <v>75</v>
      </c>
      <c r="AD182">
        <v>29</v>
      </c>
      <c r="AE182" t="s">
        <v>32</v>
      </c>
      <c r="AF182" t="s">
        <v>80</v>
      </c>
      <c r="AG182" t="s">
        <v>80</v>
      </c>
      <c r="AH182" s="3">
        <v>41000</v>
      </c>
      <c r="AI182">
        <v>8</v>
      </c>
      <c r="AJ182">
        <f t="shared" ca="1" si="8"/>
        <v>0.59252438651631179</v>
      </c>
    </row>
    <row r="183" spans="1:36" hidden="1">
      <c r="A183">
        <v>182</v>
      </c>
      <c r="B183" t="s">
        <v>7</v>
      </c>
      <c r="E183" s="4" t="s">
        <v>92</v>
      </c>
      <c r="F183" t="s">
        <v>87</v>
      </c>
      <c r="G183">
        <v>3</v>
      </c>
      <c r="H183" t="s">
        <v>88</v>
      </c>
      <c r="J183" t="s">
        <v>88</v>
      </c>
      <c r="K183" s="2">
        <v>0.5</v>
      </c>
      <c r="L183" t="s">
        <v>86</v>
      </c>
      <c r="N183" t="s">
        <v>85</v>
      </c>
      <c r="O183" t="s">
        <v>15</v>
      </c>
      <c r="P183" t="s">
        <v>89</v>
      </c>
      <c r="R183" t="s">
        <v>15</v>
      </c>
      <c r="S183" s="1" t="s">
        <v>74</v>
      </c>
      <c r="T183" t="s">
        <v>74</v>
      </c>
      <c r="U183" t="str">
        <f>IF(V183="","",INDEX('Backing 4'!U:U,MATCH(V183,'Backing 4'!T:T,0)))</f>
        <v/>
      </c>
      <c r="V183" t="str">
        <f t="shared" si="6"/>
        <v/>
      </c>
      <c r="W183" t="str">
        <f>IF(X183="","",INDEX('Backing 4'!Z:Z,MATCH(X183,'Backing 4'!Y:Y,0)))</f>
        <v/>
      </c>
      <c r="X183" t="str">
        <f t="shared" si="7"/>
        <v/>
      </c>
      <c r="Y183">
        <v>2</v>
      </c>
      <c r="Z183" t="str">
        <f>IF(F183="Y","",IF(AA183="Y",INDEX('Backing 2'!B:B,MATCH(E183,'Backing 2'!C:C,0)),E183))</f>
        <v>6 - Junior Officer</v>
      </c>
      <c r="AA183" t="s">
        <v>87</v>
      </c>
      <c r="AB183">
        <v>3</v>
      </c>
      <c r="AC183" t="s">
        <v>77</v>
      </c>
      <c r="AD183">
        <v>44</v>
      </c>
      <c r="AE183" t="s">
        <v>36</v>
      </c>
      <c r="AF183" t="s">
        <v>80</v>
      </c>
      <c r="AG183" t="s">
        <v>80</v>
      </c>
      <c r="AH183" s="3">
        <v>43191</v>
      </c>
      <c r="AI183">
        <v>2</v>
      </c>
      <c r="AJ183">
        <f t="shared" ca="1" si="8"/>
        <v>0.4710227391898999</v>
      </c>
    </row>
    <row r="184" spans="1:36">
      <c r="A184">
        <v>183</v>
      </c>
      <c r="B184" t="s">
        <v>7</v>
      </c>
      <c r="E184" t="s">
        <v>127</v>
      </c>
      <c r="F184" t="s">
        <v>87</v>
      </c>
      <c r="G184">
        <v>2</v>
      </c>
      <c r="H184" t="s">
        <v>88</v>
      </c>
      <c r="J184" t="s">
        <v>86</v>
      </c>
      <c r="K184" s="2">
        <v>0.5</v>
      </c>
      <c r="L184" t="s">
        <v>88</v>
      </c>
      <c r="N184" t="s">
        <v>85</v>
      </c>
      <c r="O184" t="s">
        <v>14</v>
      </c>
      <c r="Q184" t="s">
        <v>127</v>
      </c>
      <c r="R184" t="s">
        <v>14</v>
      </c>
      <c r="S184" s="1">
        <v>0.6</v>
      </c>
      <c r="T184" t="s">
        <v>73</v>
      </c>
      <c r="U184" t="str">
        <f>IF(V184="","",INDEX('Backing 4'!U:U,MATCH(V184,'Backing 4'!T:T,0)))</f>
        <v>Even</v>
      </c>
      <c r="V184" t="str">
        <f t="shared" si="6"/>
        <v>5 - Senior Officer &amp; Operations</v>
      </c>
      <c r="W184" t="str">
        <f>IF(X184="","",INDEX('Backing 4'!Z:Z,MATCH(X184,'Backing 4'!Y:Y,0)))</f>
        <v>Even</v>
      </c>
      <c r="X184" t="str">
        <f t="shared" si="7"/>
        <v>5 - Senior Officer</v>
      </c>
      <c r="Y184">
        <v>3</v>
      </c>
      <c r="Z184" t="str">
        <f>IF(F184="Y","",IF(AA184="Y",INDEX('Backing 2'!B:B,MATCH(E184,'Backing 2'!C:C,0)),E184))</f>
        <v>5 - Senior Officer</v>
      </c>
      <c r="AA184" t="s">
        <v>87</v>
      </c>
      <c r="AC184" t="s">
        <v>75</v>
      </c>
      <c r="AD184">
        <v>28</v>
      </c>
      <c r="AE184" t="s">
        <v>44</v>
      </c>
      <c r="AF184" t="s">
        <v>81</v>
      </c>
      <c r="AG184" t="s">
        <v>84</v>
      </c>
      <c r="AH184" s="3">
        <v>42826</v>
      </c>
      <c r="AI184">
        <v>3</v>
      </c>
      <c r="AJ184">
        <f t="shared" ca="1" si="8"/>
        <v>0.48338250540753824</v>
      </c>
    </row>
    <row r="185" spans="1:36">
      <c r="A185">
        <v>184</v>
      </c>
      <c r="B185" t="s">
        <v>8</v>
      </c>
      <c r="E185" t="s">
        <v>92</v>
      </c>
      <c r="F185" t="s">
        <v>85</v>
      </c>
      <c r="H185" t="s">
        <v>88</v>
      </c>
      <c r="J185" t="s">
        <v>88</v>
      </c>
      <c r="K185" s="2">
        <v>0.5</v>
      </c>
      <c r="L185" t="s">
        <v>88</v>
      </c>
      <c r="N185" t="s">
        <v>87</v>
      </c>
      <c r="O185" t="s">
        <v>15</v>
      </c>
      <c r="Q185" t="s">
        <v>92</v>
      </c>
      <c r="R185" t="s">
        <v>15</v>
      </c>
      <c r="S185" s="1">
        <v>0.8</v>
      </c>
      <c r="T185" t="s">
        <v>73</v>
      </c>
      <c r="U185" t="str">
        <f>IF(V185="","",INDEX('Backing 4'!U:U,MATCH(V185,'Backing 4'!T:T,0)))</f>
        <v>Even</v>
      </c>
      <c r="V185" t="str">
        <f t="shared" si="6"/>
        <v>6 - Junior Officer &amp; Internal Services</v>
      </c>
      <c r="W185" t="str">
        <f>IF(X185="","",INDEX('Backing 4'!Z:Z,MATCH(X185,'Backing 4'!Y:Y,0)))</f>
        <v>Even</v>
      </c>
      <c r="X185" t="str">
        <f t="shared" si="7"/>
        <v>6 - Junior Officer</v>
      </c>
      <c r="Y185">
        <v>0</v>
      </c>
      <c r="Z185" t="str">
        <f>IF(F185="Y","",IF(AA185="Y",INDEX('Backing 2'!B:B,MATCH(E185,'Backing 2'!C:C,0)),E185))</f>
        <v/>
      </c>
      <c r="AA185" t="s">
        <v>87</v>
      </c>
      <c r="AC185" t="s">
        <v>75</v>
      </c>
      <c r="AD185">
        <v>22</v>
      </c>
      <c r="AE185" t="s">
        <v>25</v>
      </c>
      <c r="AF185" t="s">
        <v>25</v>
      </c>
      <c r="AG185" t="s">
        <v>25</v>
      </c>
      <c r="AH185" s="3">
        <v>43922</v>
      </c>
      <c r="AI185">
        <v>0</v>
      </c>
      <c r="AJ185">
        <f t="shared" ca="1" si="8"/>
        <v>0.22535664078363538</v>
      </c>
    </row>
    <row r="186" spans="1:36">
      <c r="A186">
        <v>185</v>
      </c>
      <c r="B186" t="s">
        <v>8</v>
      </c>
      <c r="E186" t="s">
        <v>92</v>
      </c>
      <c r="F186" t="s">
        <v>85</v>
      </c>
      <c r="H186" t="s">
        <v>88</v>
      </c>
      <c r="J186" t="s">
        <v>88</v>
      </c>
      <c r="K186" s="2">
        <v>0.5</v>
      </c>
      <c r="L186" t="s">
        <v>88</v>
      </c>
      <c r="N186" t="s">
        <v>87</v>
      </c>
      <c r="O186" t="s">
        <v>16</v>
      </c>
      <c r="Q186" t="s">
        <v>92</v>
      </c>
      <c r="R186" t="s">
        <v>16</v>
      </c>
      <c r="S186" s="1" t="s">
        <v>74</v>
      </c>
      <c r="T186" t="s">
        <v>74</v>
      </c>
      <c r="U186" t="str">
        <f>IF(V186="","",INDEX('Backing 4'!U:U,MATCH(V186,'Backing 4'!T:T,0)))</f>
        <v>Even</v>
      </c>
      <c r="V186" t="str">
        <f t="shared" si="6"/>
        <v>6 - Junior Officer &amp; Sales &amp; Marketing</v>
      </c>
      <c r="W186" t="str">
        <f>IF(X186="","",INDEX('Backing 4'!Z:Z,MATCH(X186,'Backing 4'!Y:Y,0)))</f>
        <v>Even</v>
      </c>
      <c r="X186" t="str">
        <f t="shared" si="7"/>
        <v>6 - Junior Officer</v>
      </c>
      <c r="Y186">
        <v>0</v>
      </c>
      <c r="Z186" t="str">
        <f>IF(F186="Y","",IF(AA186="Y",INDEX('Backing 2'!B:B,MATCH(E186,'Backing 2'!C:C,0)),E186))</f>
        <v/>
      </c>
      <c r="AA186" t="s">
        <v>87</v>
      </c>
      <c r="AC186" t="s">
        <v>75</v>
      </c>
      <c r="AD186">
        <v>25</v>
      </c>
      <c r="AE186" t="s">
        <v>36</v>
      </c>
      <c r="AF186" t="s">
        <v>80</v>
      </c>
      <c r="AG186" t="s">
        <v>80</v>
      </c>
      <c r="AH186" s="3">
        <v>43922</v>
      </c>
      <c r="AI186">
        <v>0</v>
      </c>
      <c r="AJ186">
        <f t="shared" ca="1" si="8"/>
        <v>0.73194656548279058</v>
      </c>
    </row>
    <row r="187" spans="1:36">
      <c r="A187">
        <v>186</v>
      </c>
      <c r="B187" t="s">
        <v>7</v>
      </c>
      <c r="E187" t="s">
        <v>92</v>
      </c>
      <c r="F187" t="s">
        <v>87</v>
      </c>
      <c r="G187">
        <v>3</v>
      </c>
      <c r="H187" t="s">
        <v>88</v>
      </c>
      <c r="J187" t="s">
        <v>86</v>
      </c>
      <c r="K187" s="2">
        <v>0.5</v>
      </c>
      <c r="L187" t="s">
        <v>88</v>
      </c>
      <c r="N187" t="s">
        <v>85</v>
      </c>
      <c r="O187" t="s">
        <v>14</v>
      </c>
      <c r="Q187" t="s">
        <v>92</v>
      </c>
      <c r="R187" t="s">
        <v>14</v>
      </c>
      <c r="S187" s="1" t="s">
        <v>74</v>
      </c>
      <c r="T187" t="s">
        <v>74</v>
      </c>
      <c r="U187" t="str">
        <f>IF(V187="","",INDEX('Backing 4'!U:U,MATCH(V187,'Backing 4'!T:T,0)))</f>
        <v>Even</v>
      </c>
      <c r="V187" t="str">
        <f t="shared" si="6"/>
        <v>6 - Junior Officer &amp; Operations</v>
      </c>
      <c r="W187" t="str">
        <f>IF(X187="","",INDEX('Backing 4'!Z:Z,MATCH(X187,'Backing 4'!Y:Y,0)))</f>
        <v>Even</v>
      </c>
      <c r="X187" t="str">
        <f t="shared" si="7"/>
        <v>6 - Junior Officer</v>
      </c>
      <c r="Y187">
        <v>2</v>
      </c>
      <c r="Z187" t="str">
        <f>IF(F187="Y","",IF(AA187="Y",INDEX('Backing 2'!B:B,MATCH(E187,'Backing 2'!C:C,0)),E187))</f>
        <v>6 - Junior Officer</v>
      </c>
      <c r="AA187" t="s">
        <v>87</v>
      </c>
      <c r="AB187">
        <v>3</v>
      </c>
      <c r="AC187" t="s">
        <v>75</v>
      </c>
      <c r="AD187">
        <v>28</v>
      </c>
      <c r="AE187" t="s">
        <v>36</v>
      </c>
      <c r="AF187" t="s">
        <v>80</v>
      </c>
      <c r="AG187" t="s">
        <v>80</v>
      </c>
      <c r="AH187" s="3">
        <v>43191</v>
      </c>
      <c r="AI187">
        <v>2</v>
      </c>
      <c r="AJ187">
        <f t="shared" ca="1" si="8"/>
        <v>0.66981543449308856</v>
      </c>
    </row>
    <row r="188" spans="1:36">
      <c r="A188">
        <v>187</v>
      </c>
      <c r="B188" t="s">
        <v>8</v>
      </c>
      <c r="E188" t="s">
        <v>127</v>
      </c>
      <c r="F188" t="s">
        <v>87</v>
      </c>
      <c r="G188">
        <v>1</v>
      </c>
      <c r="H188" t="s">
        <v>88</v>
      </c>
      <c r="J188" t="s">
        <v>86</v>
      </c>
      <c r="K188" s="2">
        <v>0.5</v>
      </c>
      <c r="L188" t="s">
        <v>88</v>
      </c>
      <c r="N188" t="s">
        <v>85</v>
      </c>
      <c r="O188" t="s">
        <v>16</v>
      </c>
      <c r="Q188" t="s">
        <v>127</v>
      </c>
      <c r="R188" t="s">
        <v>16</v>
      </c>
      <c r="S188" s="1" t="s">
        <v>74</v>
      </c>
      <c r="T188" t="s">
        <v>74</v>
      </c>
      <c r="U188" t="str">
        <f>IF(V188="","",INDEX('Backing 4'!U:U,MATCH(V188,'Backing 4'!T:T,0)))</f>
        <v>Even</v>
      </c>
      <c r="V188" t="str">
        <f t="shared" si="6"/>
        <v>5 - Senior Officer &amp; Sales &amp; Marketing</v>
      </c>
      <c r="W188" t="str">
        <f>IF(X188="","",INDEX('Backing 4'!Z:Z,MATCH(X188,'Backing 4'!Y:Y,0)))</f>
        <v>Even</v>
      </c>
      <c r="X188" t="str">
        <f t="shared" si="7"/>
        <v>5 - Senior Officer</v>
      </c>
      <c r="Y188">
        <v>3</v>
      </c>
      <c r="Z188" t="str">
        <f>IF(F188="Y","",IF(AA188="Y",INDEX('Backing 2'!B:B,MATCH(E188,'Backing 2'!C:C,0)),E188))</f>
        <v>5 - Senior Officer</v>
      </c>
      <c r="AA188" t="s">
        <v>87</v>
      </c>
      <c r="AC188" t="s">
        <v>76</v>
      </c>
      <c r="AD188">
        <v>30</v>
      </c>
      <c r="AE188" t="s">
        <v>40</v>
      </c>
      <c r="AF188" t="s">
        <v>82</v>
      </c>
      <c r="AG188" t="s">
        <v>84</v>
      </c>
      <c r="AH188" s="3">
        <v>42826</v>
      </c>
      <c r="AI188">
        <v>3</v>
      </c>
      <c r="AJ188">
        <f t="shared" ca="1" si="8"/>
        <v>0.86695782489412998</v>
      </c>
    </row>
    <row r="189" spans="1:36">
      <c r="A189">
        <v>188</v>
      </c>
      <c r="B189" t="s">
        <v>8</v>
      </c>
      <c r="E189" t="s">
        <v>127</v>
      </c>
      <c r="F189" t="s">
        <v>87</v>
      </c>
      <c r="G189">
        <v>2</v>
      </c>
      <c r="H189" t="s">
        <v>88</v>
      </c>
      <c r="J189" t="s">
        <v>86</v>
      </c>
      <c r="K189" s="2">
        <v>0.5</v>
      </c>
      <c r="L189" t="s">
        <v>88</v>
      </c>
      <c r="N189" t="s">
        <v>85</v>
      </c>
      <c r="O189" t="s">
        <v>16</v>
      </c>
      <c r="Q189" t="s">
        <v>127</v>
      </c>
      <c r="R189" t="s">
        <v>16</v>
      </c>
      <c r="S189" s="1" t="s">
        <v>74</v>
      </c>
      <c r="T189" t="s">
        <v>74</v>
      </c>
      <c r="U189" t="str">
        <f>IF(V189="","",INDEX('Backing 4'!U:U,MATCH(V189,'Backing 4'!T:T,0)))</f>
        <v>Even</v>
      </c>
      <c r="V189" t="str">
        <f t="shared" si="6"/>
        <v>5 - Senior Officer &amp; Sales &amp; Marketing</v>
      </c>
      <c r="W189" t="str">
        <f>IF(X189="","",INDEX('Backing 4'!Z:Z,MATCH(X189,'Backing 4'!Y:Y,0)))</f>
        <v>Even</v>
      </c>
      <c r="X189" t="str">
        <f t="shared" si="7"/>
        <v>5 - Senior Officer</v>
      </c>
      <c r="Y189">
        <v>4</v>
      </c>
      <c r="Z189" t="str">
        <f>IF(F189="Y","",IF(AA189="Y",INDEX('Backing 2'!B:B,MATCH(E189,'Backing 2'!C:C,0)),E189))</f>
        <v>5 - Senior Officer</v>
      </c>
      <c r="AA189" t="s">
        <v>87</v>
      </c>
      <c r="AB189">
        <v>3</v>
      </c>
      <c r="AC189" t="s">
        <v>75</v>
      </c>
      <c r="AD189">
        <v>29</v>
      </c>
      <c r="AE189" t="s">
        <v>25</v>
      </c>
      <c r="AF189" t="s">
        <v>25</v>
      </c>
      <c r="AG189" t="s">
        <v>25</v>
      </c>
      <c r="AH189" s="3">
        <v>40634</v>
      </c>
      <c r="AI189">
        <v>9</v>
      </c>
      <c r="AJ189">
        <f t="shared" ca="1" si="8"/>
        <v>0.53918158536619276</v>
      </c>
    </row>
    <row r="190" spans="1:36">
      <c r="A190">
        <v>189</v>
      </c>
      <c r="B190" t="s">
        <v>7</v>
      </c>
      <c r="E190" t="s">
        <v>92</v>
      </c>
      <c r="F190" t="s">
        <v>87</v>
      </c>
      <c r="G190">
        <v>3</v>
      </c>
      <c r="H190" t="s">
        <v>88</v>
      </c>
      <c r="J190" t="s">
        <v>86</v>
      </c>
      <c r="K190" s="2">
        <v>0.5</v>
      </c>
      <c r="L190" t="s">
        <v>88</v>
      </c>
      <c r="N190" t="s">
        <v>85</v>
      </c>
      <c r="O190" t="s">
        <v>14</v>
      </c>
      <c r="Q190" t="s">
        <v>92</v>
      </c>
      <c r="R190" t="s">
        <v>14</v>
      </c>
      <c r="S190" s="1" t="s">
        <v>74</v>
      </c>
      <c r="T190" t="s">
        <v>74</v>
      </c>
      <c r="U190" t="str">
        <f>IF(V190="","",INDEX('Backing 4'!U:U,MATCH(V190,'Backing 4'!T:T,0)))</f>
        <v>Even</v>
      </c>
      <c r="V190" t="str">
        <f t="shared" si="6"/>
        <v>6 - Junior Officer &amp; Operations</v>
      </c>
      <c r="W190" t="str">
        <f>IF(X190="","",INDEX('Backing 4'!Z:Z,MATCH(X190,'Backing 4'!Y:Y,0)))</f>
        <v>Even</v>
      </c>
      <c r="X190" t="str">
        <f t="shared" si="7"/>
        <v>6 - Junior Officer</v>
      </c>
      <c r="Y190">
        <v>2</v>
      </c>
      <c r="Z190" t="str">
        <f>IF(F190="Y","",IF(AA190="Y",INDEX('Backing 2'!B:B,MATCH(E190,'Backing 2'!C:C,0)),E190))</f>
        <v>6 - Junior Officer</v>
      </c>
      <c r="AA190" t="s">
        <v>87</v>
      </c>
      <c r="AB190">
        <v>2</v>
      </c>
      <c r="AC190" t="s">
        <v>75</v>
      </c>
      <c r="AD190">
        <v>26</v>
      </c>
      <c r="AE190" t="s">
        <v>25</v>
      </c>
      <c r="AF190" t="s">
        <v>25</v>
      </c>
      <c r="AG190" t="s">
        <v>25</v>
      </c>
      <c r="AH190" s="3">
        <v>43191</v>
      </c>
      <c r="AI190">
        <v>2</v>
      </c>
      <c r="AJ190">
        <f t="shared" ca="1" si="8"/>
        <v>0.58779730241748784</v>
      </c>
    </row>
    <row r="191" spans="1:36">
      <c r="A191">
        <v>190</v>
      </c>
      <c r="B191" t="s">
        <v>7</v>
      </c>
      <c r="E191" t="s">
        <v>127</v>
      </c>
      <c r="F191" t="s">
        <v>87</v>
      </c>
      <c r="G191">
        <v>2</v>
      </c>
      <c r="H191" t="s">
        <v>88</v>
      </c>
      <c r="J191" t="s">
        <v>86</v>
      </c>
      <c r="K191" s="2">
        <v>0.5</v>
      </c>
      <c r="L191" t="s">
        <v>88</v>
      </c>
      <c r="N191" t="s">
        <v>85</v>
      </c>
      <c r="O191" t="s">
        <v>14</v>
      </c>
      <c r="Q191" t="s">
        <v>127</v>
      </c>
      <c r="R191" t="s">
        <v>14</v>
      </c>
      <c r="S191" s="1" t="s">
        <v>74</v>
      </c>
      <c r="T191" t="s">
        <v>74</v>
      </c>
      <c r="U191" t="str">
        <f>IF(V191="","",INDEX('Backing 4'!U:U,MATCH(V191,'Backing 4'!T:T,0)))</f>
        <v>Even</v>
      </c>
      <c r="V191" t="str">
        <f t="shared" si="6"/>
        <v>5 - Senior Officer &amp; Operations</v>
      </c>
      <c r="W191" t="str">
        <f>IF(X191="","",INDEX('Backing 4'!Z:Z,MATCH(X191,'Backing 4'!Y:Y,0)))</f>
        <v>Even</v>
      </c>
      <c r="X191" t="str">
        <f t="shared" si="7"/>
        <v>5 - Senior Officer</v>
      </c>
      <c r="Y191">
        <v>3</v>
      </c>
      <c r="Z191" t="str">
        <f>IF(F191="Y","",IF(AA191="Y",INDEX('Backing 2'!B:B,MATCH(E191,'Backing 2'!C:C,0)),E191))</f>
        <v>5 - Senior Officer</v>
      </c>
      <c r="AA191" t="s">
        <v>87</v>
      </c>
      <c r="AB191">
        <v>3</v>
      </c>
      <c r="AC191" t="s">
        <v>76</v>
      </c>
      <c r="AD191">
        <v>33</v>
      </c>
      <c r="AE191" t="s">
        <v>25</v>
      </c>
      <c r="AF191" t="s">
        <v>25</v>
      </c>
      <c r="AG191" t="s">
        <v>25</v>
      </c>
      <c r="AH191" s="3">
        <v>40634</v>
      </c>
      <c r="AI191">
        <v>9</v>
      </c>
      <c r="AJ191">
        <f t="shared" ca="1" si="8"/>
        <v>6.6061407932680449E-2</v>
      </c>
    </row>
    <row r="192" spans="1:36" hidden="1">
      <c r="A192">
        <v>191</v>
      </c>
      <c r="B192" t="s">
        <v>8</v>
      </c>
      <c r="E192" s="4" t="s">
        <v>127</v>
      </c>
      <c r="F192" t="s">
        <v>87</v>
      </c>
      <c r="G192">
        <v>3</v>
      </c>
      <c r="H192" t="s">
        <v>88</v>
      </c>
      <c r="J192" t="s">
        <v>88</v>
      </c>
      <c r="K192" s="2">
        <v>0.5</v>
      </c>
      <c r="L192" t="s">
        <v>86</v>
      </c>
      <c r="N192" t="s">
        <v>85</v>
      </c>
      <c r="O192" t="s">
        <v>16</v>
      </c>
      <c r="P192" t="s">
        <v>89</v>
      </c>
      <c r="R192" t="s">
        <v>16</v>
      </c>
      <c r="S192" s="1" t="s">
        <v>74</v>
      </c>
      <c r="T192" t="s">
        <v>74</v>
      </c>
      <c r="U192" t="str">
        <f>IF(V192="","",INDEX('Backing 4'!U:U,MATCH(V192,'Backing 4'!T:T,0)))</f>
        <v/>
      </c>
      <c r="V192" t="str">
        <f t="shared" si="6"/>
        <v/>
      </c>
      <c r="W192" t="str">
        <f>IF(X192="","",INDEX('Backing 4'!Z:Z,MATCH(X192,'Backing 4'!Y:Y,0)))</f>
        <v/>
      </c>
      <c r="X192" t="str">
        <f t="shared" si="7"/>
        <v/>
      </c>
      <c r="Y192">
        <v>3</v>
      </c>
      <c r="Z192" t="str">
        <f>IF(F192="Y","",IF(AA192="Y",INDEX('Backing 2'!B:B,MATCH(E192,'Backing 2'!C:C,0)),E192))</f>
        <v>5 - Senior Officer</v>
      </c>
      <c r="AA192" t="s">
        <v>87</v>
      </c>
      <c r="AB192">
        <v>3</v>
      </c>
      <c r="AC192" t="s">
        <v>79</v>
      </c>
      <c r="AD192">
        <v>62</v>
      </c>
      <c r="AE192" t="s">
        <v>25</v>
      </c>
      <c r="AF192" t="s">
        <v>25</v>
      </c>
      <c r="AG192" t="s">
        <v>25</v>
      </c>
      <c r="AH192" s="3">
        <v>40634</v>
      </c>
      <c r="AI192">
        <v>9</v>
      </c>
      <c r="AJ192">
        <f t="shared" ca="1" si="8"/>
        <v>0.93539121187637642</v>
      </c>
    </row>
    <row r="193" spans="1:36">
      <c r="A193">
        <v>192</v>
      </c>
      <c r="B193" t="s">
        <v>8</v>
      </c>
      <c r="E193" t="s">
        <v>95</v>
      </c>
      <c r="F193" t="s">
        <v>85</v>
      </c>
      <c r="H193" t="s">
        <v>88</v>
      </c>
      <c r="J193" t="s">
        <v>88</v>
      </c>
      <c r="K193" s="2">
        <v>0.5</v>
      </c>
      <c r="L193" t="s">
        <v>88</v>
      </c>
      <c r="N193" t="s">
        <v>87</v>
      </c>
      <c r="O193" t="s">
        <v>14</v>
      </c>
      <c r="Q193" t="s">
        <v>95</v>
      </c>
      <c r="R193" t="s">
        <v>14</v>
      </c>
      <c r="S193" s="1" t="s">
        <v>74</v>
      </c>
      <c r="T193" t="s">
        <v>74</v>
      </c>
      <c r="U193" t="str">
        <f>IF(V193="","",INDEX('Backing 4'!U:U,MATCH(V193,'Backing 4'!T:T,0)))</f>
        <v>Even</v>
      </c>
      <c r="V193" t="str">
        <f t="shared" si="6"/>
        <v>2 - Director &amp; Operations</v>
      </c>
      <c r="W193" t="s">
        <v>126</v>
      </c>
      <c r="X193" t="str">
        <f t="shared" si="7"/>
        <v>2 - Director</v>
      </c>
      <c r="Y193">
        <v>0</v>
      </c>
      <c r="Z193" t="str">
        <f>IF(F193="Y","",IF(AA193="Y",INDEX('Backing 2'!B:B,MATCH(E193,'Backing 2'!C:C,0)),E193))</f>
        <v/>
      </c>
      <c r="AA193" t="s">
        <v>87</v>
      </c>
      <c r="AC193" t="s">
        <v>76</v>
      </c>
      <c r="AD193">
        <v>39</v>
      </c>
      <c r="AE193" t="s">
        <v>25</v>
      </c>
      <c r="AF193" t="s">
        <v>25</v>
      </c>
      <c r="AG193" t="s">
        <v>25</v>
      </c>
      <c r="AH193" s="3">
        <v>43922</v>
      </c>
      <c r="AI193">
        <v>0</v>
      </c>
      <c r="AJ193">
        <f t="shared" ca="1" si="8"/>
        <v>0.92908001330215717</v>
      </c>
    </row>
    <row r="194" spans="1:36" hidden="1">
      <c r="A194">
        <v>193</v>
      </c>
      <c r="B194" t="s">
        <v>8</v>
      </c>
      <c r="E194" s="4" t="s">
        <v>93</v>
      </c>
      <c r="F194" t="s">
        <v>87</v>
      </c>
      <c r="G194">
        <v>3</v>
      </c>
      <c r="H194" t="s">
        <v>88</v>
      </c>
      <c r="J194" t="s">
        <v>88</v>
      </c>
      <c r="K194" s="2">
        <v>0.5</v>
      </c>
      <c r="L194" t="s">
        <v>86</v>
      </c>
      <c r="N194" t="s">
        <v>85</v>
      </c>
      <c r="O194" t="s">
        <v>14</v>
      </c>
      <c r="P194" t="s">
        <v>89</v>
      </c>
      <c r="R194" t="s">
        <v>14</v>
      </c>
      <c r="S194" s="1" t="s">
        <v>74</v>
      </c>
      <c r="T194" t="s">
        <v>74</v>
      </c>
      <c r="U194" t="str">
        <f>IF(V194="","",INDEX('Backing 4'!U:U,MATCH(V194,'Backing 4'!T:T,0)))</f>
        <v/>
      </c>
      <c r="V194" t="str">
        <f t="shared" ref="V194:V257" si="9">IF(Q194="","",IF(E194="1 - Executive","",E194&amp;" &amp; "&amp;R194))</f>
        <v/>
      </c>
      <c r="W194" t="str">
        <f>IF(X194="","",INDEX('Backing 4'!Z:Z,MATCH(X194,'Backing 4'!Y:Y,0)))</f>
        <v/>
      </c>
      <c r="X194" t="str">
        <f t="shared" ref="X194:X257" si="10">IF(Q194="","",IF(E194="1 - Executive","",E194))</f>
        <v/>
      </c>
      <c r="Y194">
        <v>9</v>
      </c>
      <c r="Z194" t="str">
        <f>IF(F194="Y","",IF(AA194="Y",INDEX('Backing 2'!B:B,MATCH(E194,'Backing 2'!C:C,0)),E194))</f>
        <v>4 - Manager</v>
      </c>
      <c r="AA194" t="s">
        <v>87</v>
      </c>
      <c r="AB194">
        <v>3</v>
      </c>
      <c r="AC194" t="s">
        <v>75</v>
      </c>
      <c r="AD194">
        <v>25</v>
      </c>
      <c r="AE194" t="s">
        <v>37</v>
      </c>
      <c r="AF194" t="s">
        <v>80</v>
      </c>
      <c r="AG194" t="s">
        <v>80</v>
      </c>
      <c r="AH194" s="3">
        <v>40634</v>
      </c>
      <c r="AI194">
        <v>9</v>
      </c>
      <c r="AJ194">
        <f t="shared" ref="AJ194:AJ257" ca="1" si="11">RAND()</f>
        <v>0.16308207829432186</v>
      </c>
    </row>
    <row r="195" spans="1:36">
      <c r="A195">
        <v>194</v>
      </c>
      <c r="B195" t="s">
        <v>7</v>
      </c>
      <c r="E195" t="s">
        <v>92</v>
      </c>
      <c r="F195" t="s">
        <v>85</v>
      </c>
      <c r="H195" t="s">
        <v>88</v>
      </c>
      <c r="J195" t="s">
        <v>88</v>
      </c>
      <c r="K195" s="2">
        <v>0.5</v>
      </c>
      <c r="L195" t="s">
        <v>88</v>
      </c>
      <c r="N195" t="s">
        <v>87</v>
      </c>
      <c r="O195" t="s">
        <v>15</v>
      </c>
      <c r="Q195" t="s">
        <v>92</v>
      </c>
      <c r="R195" t="s">
        <v>15</v>
      </c>
      <c r="S195" s="1" t="s">
        <v>74</v>
      </c>
      <c r="T195" t="s">
        <v>74</v>
      </c>
      <c r="U195" t="str">
        <f>IF(V195="","",INDEX('Backing 4'!U:U,MATCH(V195,'Backing 4'!T:T,0)))</f>
        <v>Even</v>
      </c>
      <c r="V195" t="str">
        <f t="shared" si="9"/>
        <v>6 - Junior Officer &amp; Internal Services</v>
      </c>
      <c r="W195" t="str">
        <f>IF(X195="","",INDEX('Backing 4'!Z:Z,MATCH(X195,'Backing 4'!Y:Y,0)))</f>
        <v>Even</v>
      </c>
      <c r="X195" t="str">
        <f t="shared" si="10"/>
        <v>6 - Junior Officer</v>
      </c>
      <c r="Y195">
        <v>0</v>
      </c>
      <c r="Z195" t="str">
        <f>IF(F195="Y","",IF(AA195="Y",INDEX('Backing 2'!B:B,MATCH(E195,'Backing 2'!C:C,0)),E195))</f>
        <v/>
      </c>
      <c r="AA195" t="s">
        <v>87</v>
      </c>
      <c r="AC195" t="s">
        <v>75</v>
      </c>
      <c r="AD195">
        <v>22</v>
      </c>
      <c r="AE195" t="s">
        <v>25</v>
      </c>
      <c r="AF195" t="s">
        <v>25</v>
      </c>
      <c r="AG195" t="s">
        <v>25</v>
      </c>
      <c r="AH195" s="3">
        <v>43922</v>
      </c>
      <c r="AI195">
        <v>0</v>
      </c>
      <c r="AJ195">
        <f t="shared" ca="1" si="11"/>
        <v>0.1304399126348369</v>
      </c>
    </row>
    <row r="196" spans="1:36">
      <c r="A196">
        <v>195</v>
      </c>
      <c r="B196" t="s">
        <v>8</v>
      </c>
      <c r="E196" t="s">
        <v>127</v>
      </c>
      <c r="F196" t="s">
        <v>87</v>
      </c>
      <c r="G196">
        <v>3</v>
      </c>
      <c r="H196" t="s">
        <v>88</v>
      </c>
      <c r="J196" t="s">
        <v>86</v>
      </c>
      <c r="K196" s="2">
        <v>0.5</v>
      </c>
      <c r="L196" t="s">
        <v>88</v>
      </c>
      <c r="N196" t="s">
        <v>85</v>
      </c>
      <c r="O196" t="s">
        <v>14</v>
      </c>
      <c r="Q196" t="s">
        <v>127</v>
      </c>
      <c r="R196" t="s">
        <v>14</v>
      </c>
      <c r="S196" s="1" t="s">
        <v>74</v>
      </c>
      <c r="T196" t="s">
        <v>74</v>
      </c>
      <c r="U196" t="str">
        <f>IF(V196="","",INDEX('Backing 4'!U:U,MATCH(V196,'Backing 4'!T:T,0)))</f>
        <v>Even</v>
      </c>
      <c r="V196" t="str">
        <f t="shared" si="9"/>
        <v>5 - Senior Officer &amp; Operations</v>
      </c>
      <c r="W196" t="str">
        <f>IF(X196="","",INDEX('Backing 4'!Z:Z,MATCH(X196,'Backing 4'!Y:Y,0)))</f>
        <v>Even</v>
      </c>
      <c r="X196" t="str">
        <f t="shared" si="10"/>
        <v>5 - Senior Officer</v>
      </c>
      <c r="Y196">
        <v>2</v>
      </c>
      <c r="Z196" t="str">
        <f>IF(F196="Y","",IF(AA196="Y",INDEX('Backing 2'!B:B,MATCH(E196,'Backing 2'!C:C,0)),E196))</f>
        <v>5 - Senior Officer</v>
      </c>
      <c r="AA196" t="s">
        <v>87</v>
      </c>
      <c r="AB196">
        <v>2</v>
      </c>
      <c r="AC196" t="s">
        <v>76</v>
      </c>
      <c r="AD196">
        <v>30</v>
      </c>
      <c r="AE196" t="s">
        <v>25</v>
      </c>
      <c r="AF196" t="s">
        <v>25</v>
      </c>
      <c r="AG196" t="s">
        <v>25</v>
      </c>
      <c r="AH196" s="3">
        <v>43191</v>
      </c>
      <c r="AI196">
        <v>2</v>
      </c>
      <c r="AJ196">
        <f t="shared" ca="1" si="11"/>
        <v>0.38721912025828686</v>
      </c>
    </row>
    <row r="197" spans="1:36">
      <c r="A197">
        <v>196</v>
      </c>
      <c r="B197" t="s">
        <v>8</v>
      </c>
      <c r="E197" t="s">
        <v>94</v>
      </c>
      <c r="F197" t="s">
        <v>85</v>
      </c>
      <c r="H197" t="s">
        <v>88</v>
      </c>
      <c r="J197" t="s">
        <v>88</v>
      </c>
      <c r="K197" s="2">
        <v>0.5</v>
      </c>
      <c r="L197" t="s">
        <v>88</v>
      </c>
      <c r="N197" t="s">
        <v>87</v>
      </c>
      <c r="O197" t="s">
        <v>14</v>
      </c>
      <c r="Q197" t="s">
        <v>94</v>
      </c>
      <c r="R197" t="s">
        <v>14</v>
      </c>
      <c r="S197" s="1" t="s">
        <v>74</v>
      </c>
      <c r="T197" t="s">
        <v>74</v>
      </c>
      <c r="U197" t="str">
        <f>IF(V197="","",INDEX('Backing 4'!U:U,MATCH(V197,'Backing 4'!T:T,0)))</f>
        <v>Even</v>
      </c>
      <c r="V197" t="str">
        <f t="shared" si="9"/>
        <v>3 - Senior Manager &amp; Operations</v>
      </c>
      <c r="W197" t="str">
        <f>IF(X197="","",INDEX('Backing 4'!Z:Z,MATCH(X197,'Backing 4'!Y:Y,0)))</f>
        <v>Uneven - Men benefit</v>
      </c>
      <c r="X197" t="str">
        <f t="shared" si="10"/>
        <v>3 - Senior Manager</v>
      </c>
      <c r="Y197">
        <v>0</v>
      </c>
      <c r="Z197" t="str">
        <f>IF(F197="Y","",IF(AA197="Y",INDEX('Backing 2'!B:B,MATCH(E197,'Backing 2'!C:C,0)),E197))</f>
        <v/>
      </c>
      <c r="AA197" t="s">
        <v>87</v>
      </c>
      <c r="AC197" t="s">
        <v>77</v>
      </c>
      <c r="AD197">
        <v>40</v>
      </c>
      <c r="AE197" t="s">
        <v>25</v>
      </c>
      <c r="AF197" t="s">
        <v>25</v>
      </c>
      <c r="AG197" t="s">
        <v>25</v>
      </c>
      <c r="AH197" s="3">
        <v>43922</v>
      </c>
      <c r="AI197">
        <v>0</v>
      </c>
      <c r="AJ197">
        <f t="shared" ca="1" si="11"/>
        <v>0.40360696373011073</v>
      </c>
    </row>
    <row r="198" spans="1:36">
      <c r="A198">
        <v>197</v>
      </c>
      <c r="B198" t="s">
        <v>8</v>
      </c>
      <c r="E198" t="s">
        <v>92</v>
      </c>
      <c r="F198" t="s">
        <v>87</v>
      </c>
      <c r="G198">
        <v>3</v>
      </c>
      <c r="H198" t="s">
        <v>88</v>
      </c>
      <c r="J198" t="s">
        <v>86</v>
      </c>
      <c r="K198" s="2">
        <v>0.5</v>
      </c>
      <c r="L198" t="s">
        <v>88</v>
      </c>
      <c r="N198" t="s">
        <v>85</v>
      </c>
      <c r="O198" t="s">
        <v>12</v>
      </c>
      <c r="Q198" t="s">
        <v>92</v>
      </c>
      <c r="R198" t="s">
        <v>12</v>
      </c>
      <c r="S198" s="1" t="s">
        <v>74</v>
      </c>
      <c r="T198" t="s">
        <v>74</v>
      </c>
      <c r="U198" t="str">
        <f>IF(V198="","",INDEX('Backing 4'!U:U,MATCH(V198,'Backing 4'!T:T,0)))</f>
        <v>Inconclusive</v>
      </c>
      <c r="V198" t="str">
        <f t="shared" si="9"/>
        <v>6 - Junior Officer &amp; Finance</v>
      </c>
      <c r="W198" t="str">
        <f>IF(X198="","",INDEX('Backing 4'!Z:Z,MATCH(X198,'Backing 4'!Y:Y,0)))</f>
        <v>Even</v>
      </c>
      <c r="X198" t="str">
        <f t="shared" si="10"/>
        <v>6 - Junior Officer</v>
      </c>
      <c r="Y198">
        <v>5</v>
      </c>
      <c r="Z198" t="str">
        <f>IF(F198="Y","",IF(AA198="Y",INDEX('Backing 2'!B:B,MATCH(E198,'Backing 2'!C:C,0)),E198))</f>
        <v>6 - Junior Officer</v>
      </c>
      <c r="AA198" t="s">
        <v>87</v>
      </c>
      <c r="AB198">
        <v>2</v>
      </c>
      <c r="AC198" t="s">
        <v>75</v>
      </c>
      <c r="AD198">
        <v>23</v>
      </c>
      <c r="AE198" t="s">
        <v>37</v>
      </c>
      <c r="AF198" t="s">
        <v>80</v>
      </c>
      <c r="AG198" t="s">
        <v>80</v>
      </c>
      <c r="AH198" s="3">
        <v>42095</v>
      </c>
      <c r="AI198">
        <v>5</v>
      </c>
      <c r="AJ198">
        <f t="shared" ca="1" si="11"/>
        <v>0.94955834724477328</v>
      </c>
    </row>
    <row r="199" spans="1:36" hidden="1">
      <c r="A199">
        <v>198</v>
      </c>
      <c r="B199" t="s">
        <v>7</v>
      </c>
      <c r="E199" s="4" t="s">
        <v>92</v>
      </c>
      <c r="F199" t="s">
        <v>87</v>
      </c>
      <c r="G199">
        <v>2</v>
      </c>
      <c r="H199" t="s">
        <v>88</v>
      </c>
      <c r="J199" t="s">
        <v>88</v>
      </c>
      <c r="K199" s="2">
        <v>0.5</v>
      </c>
      <c r="L199" t="s">
        <v>86</v>
      </c>
      <c r="N199" t="s">
        <v>85</v>
      </c>
      <c r="O199" t="s">
        <v>16</v>
      </c>
      <c r="P199" t="s">
        <v>89</v>
      </c>
      <c r="R199" t="s">
        <v>16</v>
      </c>
      <c r="S199" s="1" t="s">
        <v>74</v>
      </c>
      <c r="T199" t="s">
        <v>74</v>
      </c>
      <c r="U199" t="str">
        <f>IF(V199="","",INDEX('Backing 4'!U:U,MATCH(V199,'Backing 4'!T:T,0)))</f>
        <v/>
      </c>
      <c r="V199" t="str">
        <f t="shared" si="9"/>
        <v/>
      </c>
      <c r="W199" t="str">
        <f>IF(X199="","",INDEX('Backing 4'!Z:Z,MATCH(X199,'Backing 4'!Y:Y,0)))</f>
        <v/>
      </c>
      <c r="X199" t="str">
        <f t="shared" si="10"/>
        <v/>
      </c>
      <c r="Y199">
        <v>1</v>
      </c>
      <c r="Z199" t="str">
        <f>IF(F199="Y","",IF(AA199="Y",INDEX('Backing 2'!B:B,MATCH(E199,'Backing 2'!C:C,0)),E199))</f>
        <v>6 - Junior Officer</v>
      </c>
      <c r="AA199" t="s">
        <v>87</v>
      </c>
      <c r="AC199" t="s">
        <v>77</v>
      </c>
      <c r="AD199">
        <v>41</v>
      </c>
      <c r="AE199" t="s">
        <v>25</v>
      </c>
      <c r="AF199" t="s">
        <v>25</v>
      </c>
      <c r="AG199" t="s">
        <v>25</v>
      </c>
      <c r="AH199" s="3">
        <v>43556</v>
      </c>
      <c r="AI199">
        <v>1</v>
      </c>
      <c r="AJ199">
        <f t="shared" ca="1" si="11"/>
        <v>0.75841177177056773</v>
      </c>
    </row>
    <row r="200" spans="1:36">
      <c r="A200">
        <v>199</v>
      </c>
      <c r="B200" t="s">
        <v>7</v>
      </c>
      <c r="E200" t="s">
        <v>92</v>
      </c>
      <c r="F200" t="s">
        <v>87</v>
      </c>
      <c r="G200">
        <v>3</v>
      </c>
      <c r="H200" t="s">
        <v>88</v>
      </c>
      <c r="J200" t="s">
        <v>86</v>
      </c>
      <c r="K200" s="2">
        <v>0.5</v>
      </c>
      <c r="L200" t="s">
        <v>88</v>
      </c>
      <c r="N200" t="s">
        <v>85</v>
      </c>
      <c r="O200" t="s">
        <v>15</v>
      </c>
      <c r="Q200" t="s">
        <v>92</v>
      </c>
      <c r="R200" t="s">
        <v>15</v>
      </c>
      <c r="S200" s="1" t="s">
        <v>74</v>
      </c>
      <c r="T200" t="s">
        <v>74</v>
      </c>
      <c r="U200" t="str">
        <f>IF(V200="","",INDEX('Backing 4'!U:U,MATCH(V200,'Backing 4'!T:T,0)))</f>
        <v>Even</v>
      </c>
      <c r="V200" t="str">
        <f t="shared" si="9"/>
        <v>6 - Junior Officer &amp; Internal Services</v>
      </c>
      <c r="W200" t="str">
        <f>IF(X200="","",INDEX('Backing 4'!Z:Z,MATCH(X200,'Backing 4'!Y:Y,0)))</f>
        <v>Even</v>
      </c>
      <c r="X200" t="str">
        <f t="shared" si="10"/>
        <v>6 - Junior Officer</v>
      </c>
      <c r="Y200">
        <v>2</v>
      </c>
      <c r="Z200" t="str">
        <f>IF(F200="Y","",IF(AA200="Y",INDEX('Backing 2'!B:B,MATCH(E200,'Backing 2'!C:C,0)),E200))</f>
        <v>6 - Junior Officer</v>
      </c>
      <c r="AA200" t="s">
        <v>87</v>
      </c>
      <c r="AB200">
        <v>2</v>
      </c>
      <c r="AC200" t="s">
        <v>75</v>
      </c>
      <c r="AD200">
        <v>24</v>
      </c>
      <c r="AE200" t="s">
        <v>25</v>
      </c>
      <c r="AF200" t="s">
        <v>25</v>
      </c>
      <c r="AG200" t="s">
        <v>25</v>
      </c>
      <c r="AH200" s="3">
        <v>43191</v>
      </c>
      <c r="AI200">
        <v>2</v>
      </c>
      <c r="AJ200">
        <f t="shared" ca="1" si="11"/>
        <v>1.2983307876128336E-2</v>
      </c>
    </row>
    <row r="201" spans="1:36" hidden="1">
      <c r="A201">
        <v>200</v>
      </c>
      <c r="B201" t="s">
        <v>8</v>
      </c>
      <c r="E201" s="4" t="s">
        <v>127</v>
      </c>
      <c r="F201" t="s">
        <v>87</v>
      </c>
      <c r="G201">
        <v>3</v>
      </c>
      <c r="H201" t="s">
        <v>88</v>
      </c>
      <c r="J201" t="s">
        <v>88</v>
      </c>
      <c r="K201" s="2">
        <v>0.5</v>
      </c>
      <c r="L201" t="s">
        <v>86</v>
      </c>
      <c r="N201" t="s">
        <v>85</v>
      </c>
      <c r="O201" t="s">
        <v>14</v>
      </c>
      <c r="P201" t="s">
        <v>89</v>
      </c>
      <c r="R201" t="s">
        <v>14</v>
      </c>
      <c r="S201" s="1" t="s">
        <v>74</v>
      </c>
      <c r="T201" t="s">
        <v>74</v>
      </c>
      <c r="U201" t="str">
        <f>IF(V201="","",INDEX('Backing 4'!U:U,MATCH(V201,'Backing 4'!T:T,0)))</f>
        <v/>
      </c>
      <c r="V201" t="str">
        <f t="shared" si="9"/>
        <v/>
      </c>
      <c r="W201" t="str">
        <f>IF(X201="","",INDEX('Backing 4'!Z:Z,MATCH(X201,'Backing 4'!Y:Y,0)))</f>
        <v/>
      </c>
      <c r="X201" t="str">
        <f t="shared" si="10"/>
        <v/>
      </c>
      <c r="Y201">
        <v>4</v>
      </c>
      <c r="Z201" t="str">
        <f>IF(F201="Y","",IF(AA201="Y",INDEX('Backing 2'!B:B,MATCH(E201,'Backing 2'!C:C,0)),E201))</f>
        <v>5 - Senior Officer</v>
      </c>
      <c r="AA201" t="s">
        <v>87</v>
      </c>
      <c r="AB201">
        <v>3</v>
      </c>
      <c r="AC201" t="s">
        <v>77</v>
      </c>
      <c r="AD201">
        <v>41</v>
      </c>
      <c r="AE201" t="s">
        <v>32</v>
      </c>
      <c r="AF201" t="s">
        <v>80</v>
      </c>
      <c r="AG201" t="s">
        <v>80</v>
      </c>
      <c r="AH201" s="3">
        <v>40634</v>
      </c>
      <c r="AI201">
        <v>9</v>
      </c>
      <c r="AJ201">
        <f t="shared" ca="1" si="11"/>
        <v>0.96619537500079822</v>
      </c>
    </row>
    <row r="202" spans="1:36">
      <c r="A202">
        <v>201</v>
      </c>
      <c r="B202" t="s">
        <v>7</v>
      </c>
      <c r="E202" t="s">
        <v>127</v>
      </c>
      <c r="F202" t="s">
        <v>85</v>
      </c>
      <c r="H202" t="s">
        <v>88</v>
      </c>
      <c r="J202" t="s">
        <v>88</v>
      </c>
      <c r="K202" s="2">
        <v>0.5</v>
      </c>
      <c r="L202" t="s">
        <v>88</v>
      </c>
      <c r="N202" t="s">
        <v>87</v>
      </c>
      <c r="O202" t="s">
        <v>13</v>
      </c>
      <c r="Q202" t="s">
        <v>127</v>
      </c>
      <c r="R202" t="s">
        <v>13</v>
      </c>
      <c r="S202" s="1">
        <v>0.6</v>
      </c>
      <c r="T202" t="s">
        <v>73</v>
      </c>
      <c r="U202" t="str">
        <f>IF(V202="","",INDEX('Backing 4'!U:U,MATCH(V202,'Backing 4'!T:T,0)))</f>
        <v>Inconclusive</v>
      </c>
      <c r="V202" t="str">
        <f t="shared" si="9"/>
        <v>5 - Senior Officer &amp; HR</v>
      </c>
      <c r="W202" t="str">
        <f>IF(X202="","",INDEX('Backing 4'!Z:Z,MATCH(X202,'Backing 4'!Y:Y,0)))</f>
        <v>Even</v>
      </c>
      <c r="X202" t="str">
        <f t="shared" si="10"/>
        <v>5 - Senior Officer</v>
      </c>
      <c r="Y202">
        <v>0</v>
      </c>
      <c r="Z202" t="str">
        <f>IF(F202="Y","",IF(AA202="Y",INDEX('Backing 2'!B:B,MATCH(E202,'Backing 2'!C:C,0)),E202))</f>
        <v/>
      </c>
      <c r="AA202" t="s">
        <v>87</v>
      </c>
      <c r="AC202" t="s">
        <v>76</v>
      </c>
      <c r="AD202">
        <v>33</v>
      </c>
      <c r="AE202" t="s">
        <v>37</v>
      </c>
      <c r="AF202" t="s">
        <v>80</v>
      </c>
      <c r="AG202" t="s">
        <v>80</v>
      </c>
      <c r="AH202" s="3">
        <v>43922</v>
      </c>
      <c r="AI202">
        <v>0</v>
      </c>
      <c r="AJ202">
        <f t="shared" ca="1" si="11"/>
        <v>0.63689789552619824</v>
      </c>
    </row>
    <row r="203" spans="1:36">
      <c r="A203">
        <v>202</v>
      </c>
      <c r="B203" t="s">
        <v>8</v>
      </c>
      <c r="E203" t="s">
        <v>93</v>
      </c>
      <c r="F203" t="s">
        <v>87</v>
      </c>
      <c r="G203">
        <v>3</v>
      </c>
      <c r="H203" t="s">
        <v>88</v>
      </c>
      <c r="J203" t="s">
        <v>86</v>
      </c>
      <c r="K203" s="2">
        <v>0.5</v>
      </c>
      <c r="L203" t="s">
        <v>88</v>
      </c>
      <c r="N203" t="s">
        <v>85</v>
      </c>
      <c r="O203" t="s">
        <v>15</v>
      </c>
      <c r="Q203" t="s">
        <v>93</v>
      </c>
      <c r="R203" t="s">
        <v>15</v>
      </c>
      <c r="S203" s="1" t="s">
        <v>74</v>
      </c>
      <c r="T203" t="s">
        <v>74</v>
      </c>
      <c r="U203" t="str">
        <f>IF(V203="","",INDEX('Backing 4'!U:U,MATCH(V203,'Backing 4'!T:T,0)))</f>
        <v>Even</v>
      </c>
      <c r="V203" t="str">
        <f t="shared" si="9"/>
        <v>4 - Manager &amp; Internal Services</v>
      </c>
      <c r="W203" t="str">
        <f>IF(X203="","",INDEX('Backing 4'!Z:Z,MATCH(X203,'Backing 4'!Y:Y,0)))</f>
        <v>Even</v>
      </c>
      <c r="X203" t="str">
        <f t="shared" si="10"/>
        <v>4 - Manager</v>
      </c>
      <c r="Y203">
        <v>3</v>
      </c>
      <c r="Z203" t="str">
        <f>IF(F203="Y","",IF(AA203="Y",INDEX('Backing 2'!B:B,MATCH(E203,'Backing 2'!C:C,0)),E203))</f>
        <v>4 - Manager</v>
      </c>
      <c r="AA203" t="s">
        <v>87</v>
      </c>
      <c r="AB203">
        <v>2</v>
      </c>
      <c r="AC203" t="s">
        <v>76</v>
      </c>
      <c r="AD203">
        <v>34</v>
      </c>
      <c r="AE203" t="s">
        <v>44</v>
      </c>
      <c r="AF203" t="s">
        <v>81</v>
      </c>
      <c r="AG203" t="s">
        <v>84</v>
      </c>
      <c r="AH203" s="3">
        <v>41000</v>
      </c>
      <c r="AI203">
        <v>8</v>
      </c>
      <c r="AJ203">
        <f t="shared" ca="1" si="11"/>
        <v>0.61086482884549065</v>
      </c>
    </row>
    <row r="204" spans="1:36">
      <c r="A204">
        <v>203</v>
      </c>
      <c r="B204" t="s">
        <v>8</v>
      </c>
      <c r="E204" t="s">
        <v>92</v>
      </c>
      <c r="F204" t="s">
        <v>87</v>
      </c>
      <c r="G204">
        <v>3</v>
      </c>
      <c r="H204" t="s">
        <v>88</v>
      </c>
      <c r="J204" t="s">
        <v>86</v>
      </c>
      <c r="K204" s="2">
        <v>0.5</v>
      </c>
      <c r="L204" t="s">
        <v>88</v>
      </c>
      <c r="N204" t="s">
        <v>85</v>
      </c>
      <c r="O204" t="s">
        <v>14</v>
      </c>
      <c r="Q204" t="s">
        <v>92</v>
      </c>
      <c r="R204" t="s">
        <v>14</v>
      </c>
      <c r="S204" s="1" t="s">
        <v>74</v>
      </c>
      <c r="T204" t="s">
        <v>74</v>
      </c>
      <c r="U204" t="str">
        <f>IF(V204="","",INDEX('Backing 4'!U:U,MATCH(V204,'Backing 4'!T:T,0)))</f>
        <v>Even</v>
      </c>
      <c r="V204" t="str">
        <f t="shared" si="9"/>
        <v>6 - Junior Officer &amp; Operations</v>
      </c>
      <c r="W204" t="str">
        <f>IF(X204="","",INDEX('Backing 4'!Z:Z,MATCH(X204,'Backing 4'!Y:Y,0)))</f>
        <v>Even</v>
      </c>
      <c r="X204" t="str">
        <f t="shared" si="10"/>
        <v>6 - Junior Officer</v>
      </c>
      <c r="Y204">
        <v>1</v>
      </c>
      <c r="Z204" t="str">
        <f>IF(F204="Y","",IF(AA204="Y",INDEX('Backing 2'!B:B,MATCH(E204,'Backing 2'!C:C,0)),E204))</f>
        <v>6 - Junior Officer</v>
      </c>
      <c r="AA204" t="s">
        <v>87</v>
      </c>
      <c r="AC204" t="s">
        <v>75</v>
      </c>
      <c r="AD204">
        <v>26</v>
      </c>
      <c r="AE204" t="s">
        <v>36</v>
      </c>
      <c r="AF204" t="s">
        <v>80</v>
      </c>
      <c r="AG204" t="s">
        <v>80</v>
      </c>
      <c r="AH204" s="3">
        <v>43556</v>
      </c>
      <c r="AI204">
        <v>1</v>
      </c>
      <c r="AJ204">
        <f t="shared" ca="1" si="11"/>
        <v>0.85650274968646789</v>
      </c>
    </row>
    <row r="205" spans="1:36">
      <c r="A205">
        <v>204</v>
      </c>
      <c r="B205" t="s">
        <v>8</v>
      </c>
      <c r="E205" t="s">
        <v>92</v>
      </c>
      <c r="F205" t="s">
        <v>85</v>
      </c>
      <c r="H205" t="s">
        <v>88</v>
      </c>
      <c r="J205" t="s">
        <v>88</v>
      </c>
      <c r="K205" s="2">
        <v>0.5</v>
      </c>
      <c r="L205" t="s">
        <v>88</v>
      </c>
      <c r="N205" t="s">
        <v>87</v>
      </c>
      <c r="O205" t="s">
        <v>16</v>
      </c>
      <c r="Q205" t="s">
        <v>92</v>
      </c>
      <c r="R205" t="s">
        <v>16</v>
      </c>
      <c r="S205" s="1" t="s">
        <v>74</v>
      </c>
      <c r="T205" t="s">
        <v>74</v>
      </c>
      <c r="U205" t="str">
        <f>IF(V205="","",INDEX('Backing 4'!U:U,MATCH(V205,'Backing 4'!T:T,0)))</f>
        <v>Even</v>
      </c>
      <c r="V205" t="str">
        <f t="shared" si="9"/>
        <v>6 - Junior Officer &amp; Sales &amp; Marketing</v>
      </c>
      <c r="W205" t="str">
        <f>IF(X205="","",INDEX('Backing 4'!Z:Z,MATCH(X205,'Backing 4'!Y:Y,0)))</f>
        <v>Even</v>
      </c>
      <c r="X205" t="str">
        <f t="shared" si="10"/>
        <v>6 - Junior Officer</v>
      </c>
      <c r="Y205">
        <v>0</v>
      </c>
      <c r="Z205" t="str">
        <f>IF(F205="Y","",IF(AA205="Y",INDEX('Backing 2'!B:B,MATCH(E205,'Backing 2'!C:C,0)),E205))</f>
        <v/>
      </c>
      <c r="AA205" t="s">
        <v>87</v>
      </c>
      <c r="AC205" t="s">
        <v>75</v>
      </c>
      <c r="AD205">
        <v>22</v>
      </c>
      <c r="AE205" t="s">
        <v>25</v>
      </c>
      <c r="AF205" t="s">
        <v>25</v>
      </c>
      <c r="AG205" t="s">
        <v>25</v>
      </c>
      <c r="AH205" s="3">
        <v>43922</v>
      </c>
      <c r="AI205">
        <v>0</v>
      </c>
      <c r="AJ205">
        <f t="shared" ca="1" si="11"/>
        <v>0.88306280957314087</v>
      </c>
    </row>
    <row r="206" spans="1:36">
      <c r="A206">
        <v>205</v>
      </c>
      <c r="B206" t="s">
        <v>8</v>
      </c>
      <c r="E206" t="s">
        <v>94</v>
      </c>
      <c r="F206" t="s">
        <v>87</v>
      </c>
      <c r="G206">
        <v>2</v>
      </c>
      <c r="H206" t="s">
        <v>88</v>
      </c>
      <c r="J206" t="s">
        <v>86</v>
      </c>
      <c r="K206" s="2">
        <v>0.5</v>
      </c>
      <c r="L206" t="s">
        <v>88</v>
      </c>
      <c r="N206" t="s">
        <v>85</v>
      </c>
      <c r="O206" t="s">
        <v>16</v>
      </c>
      <c r="Q206" t="s">
        <v>94</v>
      </c>
      <c r="R206" t="s">
        <v>16</v>
      </c>
      <c r="S206" s="1" t="s">
        <v>74</v>
      </c>
      <c r="T206" t="s">
        <v>74</v>
      </c>
      <c r="U206" t="str">
        <f>IF(V206="","",INDEX('Backing 4'!U:U,MATCH(V206,'Backing 4'!T:T,0)))</f>
        <v>Uneven - Men benefit</v>
      </c>
      <c r="V206" t="str">
        <f t="shared" si="9"/>
        <v>3 - Senior Manager &amp; Sales &amp; Marketing</v>
      </c>
      <c r="W206" t="str">
        <f>IF(X206="","",INDEX('Backing 4'!Z:Z,MATCH(X206,'Backing 4'!Y:Y,0)))</f>
        <v>Uneven - Men benefit</v>
      </c>
      <c r="X206" t="str">
        <f t="shared" si="10"/>
        <v>3 - Senior Manager</v>
      </c>
      <c r="Y206">
        <v>3</v>
      </c>
      <c r="Z206" t="str">
        <f>IF(F206="Y","",IF(AA206="Y",INDEX('Backing 2'!B:B,MATCH(E206,'Backing 2'!C:C,0)),E206))</f>
        <v>3 - Senior Manager</v>
      </c>
      <c r="AA206" t="s">
        <v>87</v>
      </c>
      <c r="AB206">
        <v>3</v>
      </c>
      <c r="AC206" t="s">
        <v>77</v>
      </c>
      <c r="AD206">
        <v>40</v>
      </c>
      <c r="AE206" t="s">
        <v>25</v>
      </c>
      <c r="AF206" t="s">
        <v>25</v>
      </c>
      <c r="AG206" t="s">
        <v>25</v>
      </c>
      <c r="AH206" s="3">
        <v>41730</v>
      </c>
      <c r="AI206">
        <v>6</v>
      </c>
      <c r="AJ206">
        <f t="shared" ca="1" si="11"/>
        <v>0.2289395676619409</v>
      </c>
    </row>
    <row r="207" spans="1:36">
      <c r="A207">
        <v>206</v>
      </c>
      <c r="B207" t="s">
        <v>8</v>
      </c>
      <c r="E207" t="s">
        <v>93</v>
      </c>
      <c r="F207" t="s">
        <v>87</v>
      </c>
      <c r="G207">
        <v>2</v>
      </c>
      <c r="H207" t="s">
        <v>88</v>
      </c>
      <c r="J207" t="s">
        <v>86</v>
      </c>
      <c r="K207" s="2">
        <v>0.5</v>
      </c>
      <c r="L207" t="s">
        <v>88</v>
      </c>
      <c r="N207" t="s">
        <v>85</v>
      </c>
      <c r="O207" t="s">
        <v>12</v>
      </c>
      <c r="Q207" t="s">
        <v>93</v>
      </c>
      <c r="R207" t="s">
        <v>12</v>
      </c>
      <c r="S207" s="1" t="s">
        <v>74</v>
      </c>
      <c r="T207" t="s">
        <v>74</v>
      </c>
      <c r="U207" t="str">
        <f>IF(V207="","",INDEX('Backing 4'!U:U,MATCH(V207,'Backing 4'!T:T,0)))</f>
        <v>Inconclusive</v>
      </c>
      <c r="V207" t="str">
        <f t="shared" si="9"/>
        <v>4 - Manager &amp; Finance</v>
      </c>
      <c r="W207" t="str">
        <f>IF(X207="","",INDEX('Backing 4'!Z:Z,MATCH(X207,'Backing 4'!Y:Y,0)))</f>
        <v>Even</v>
      </c>
      <c r="X207" t="str">
        <f t="shared" si="10"/>
        <v>4 - Manager</v>
      </c>
      <c r="Y207">
        <v>1</v>
      </c>
      <c r="Z207" t="str">
        <f>IF(F207="Y","",IF(AA207="Y",INDEX('Backing 2'!B:B,MATCH(E207,'Backing 2'!C:C,0)),E207))</f>
        <v>5 - Senior Officer</v>
      </c>
      <c r="AA207" t="s">
        <v>85</v>
      </c>
      <c r="AB207">
        <v>1</v>
      </c>
      <c r="AC207" t="s">
        <v>76</v>
      </c>
      <c r="AD207">
        <v>36</v>
      </c>
      <c r="AE207" t="s">
        <v>42</v>
      </c>
      <c r="AF207" t="s">
        <v>80</v>
      </c>
      <c r="AG207" t="s">
        <v>80</v>
      </c>
      <c r="AH207" s="3">
        <v>42095</v>
      </c>
      <c r="AI207">
        <v>5</v>
      </c>
      <c r="AJ207">
        <f t="shared" ca="1" si="11"/>
        <v>0.43524727688441411</v>
      </c>
    </row>
    <row r="208" spans="1:36">
      <c r="A208">
        <v>207</v>
      </c>
      <c r="B208" t="s">
        <v>8</v>
      </c>
      <c r="E208" t="s">
        <v>95</v>
      </c>
      <c r="F208" t="s">
        <v>85</v>
      </c>
      <c r="H208" t="s">
        <v>88</v>
      </c>
      <c r="J208" t="s">
        <v>88</v>
      </c>
      <c r="K208" s="2">
        <v>0.5</v>
      </c>
      <c r="L208" t="s">
        <v>88</v>
      </c>
      <c r="N208" t="s">
        <v>87</v>
      </c>
      <c r="O208" t="s">
        <v>15</v>
      </c>
      <c r="Q208" t="s">
        <v>95</v>
      </c>
      <c r="R208" t="s">
        <v>15</v>
      </c>
      <c r="S208" s="1" t="s">
        <v>74</v>
      </c>
      <c r="T208" t="s">
        <v>74</v>
      </c>
      <c r="U208" t="str">
        <f>IF(V208="","",INDEX('Backing 4'!U:U,MATCH(V208,'Backing 4'!T:T,0)))</f>
        <v>Inconclusive</v>
      </c>
      <c r="V208" t="str">
        <f t="shared" si="9"/>
        <v>2 - Director &amp; Internal Services</v>
      </c>
      <c r="W208" t="s">
        <v>126</v>
      </c>
      <c r="X208" t="str">
        <f t="shared" si="10"/>
        <v>2 - Director</v>
      </c>
      <c r="Y208">
        <v>0</v>
      </c>
      <c r="Z208" t="str">
        <f>IF(F208="Y","",IF(AA208="Y",INDEX('Backing 2'!B:B,MATCH(E208,'Backing 2'!C:C,0)),E208))</f>
        <v/>
      </c>
      <c r="AA208" t="s">
        <v>87</v>
      </c>
      <c r="AC208" t="s">
        <v>76</v>
      </c>
      <c r="AD208">
        <v>38</v>
      </c>
      <c r="AE208" t="s">
        <v>25</v>
      </c>
      <c r="AF208" t="s">
        <v>25</v>
      </c>
      <c r="AG208" t="s">
        <v>25</v>
      </c>
      <c r="AH208" s="3">
        <v>43922</v>
      </c>
      <c r="AI208">
        <v>0</v>
      </c>
      <c r="AJ208">
        <f t="shared" ca="1" si="11"/>
        <v>0.20630572386908985</v>
      </c>
    </row>
    <row r="209" spans="1:36">
      <c r="A209">
        <v>208</v>
      </c>
      <c r="B209" t="s">
        <v>7</v>
      </c>
      <c r="E209" t="s">
        <v>92</v>
      </c>
      <c r="F209" t="s">
        <v>87</v>
      </c>
      <c r="G209">
        <v>1</v>
      </c>
      <c r="H209" t="s">
        <v>88</v>
      </c>
      <c r="J209" t="s">
        <v>86</v>
      </c>
      <c r="K209" s="2">
        <v>0.5</v>
      </c>
      <c r="L209" t="s">
        <v>88</v>
      </c>
      <c r="N209" t="s">
        <v>85</v>
      </c>
      <c r="O209" t="s">
        <v>15</v>
      </c>
      <c r="Q209" t="s">
        <v>92</v>
      </c>
      <c r="R209" t="s">
        <v>15</v>
      </c>
      <c r="S209" s="1" t="s">
        <v>74</v>
      </c>
      <c r="T209" t="s">
        <v>74</v>
      </c>
      <c r="U209" t="str">
        <f>IF(V209="","",INDEX('Backing 4'!U:U,MATCH(V209,'Backing 4'!T:T,0)))</f>
        <v>Even</v>
      </c>
      <c r="V209" t="str">
        <f t="shared" si="9"/>
        <v>6 - Junior Officer &amp; Internal Services</v>
      </c>
      <c r="W209" t="str">
        <f>IF(X209="","",INDEX('Backing 4'!Z:Z,MATCH(X209,'Backing 4'!Y:Y,0)))</f>
        <v>Even</v>
      </c>
      <c r="X209" t="str">
        <f t="shared" si="10"/>
        <v>6 - Junior Officer</v>
      </c>
      <c r="Y209">
        <v>2</v>
      </c>
      <c r="Z209" t="str">
        <f>IF(F209="Y","",IF(AA209="Y",INDEX('Backing 2'!B:B,MATCH(E209,'Backing 2'!C:C,0)),E209))</f>
        <v>6 - Junior Officer</v>
      </c>
      <c r="AA209" t="s">
        <v>87</v>
      </c>
      <c r="AB209">
        <v>3</v>
      </c>
      <c r="AC209" t="s">
        <v>75</v>
      </c>
      <c r="AD209">
        <v>25</v>
      </c>
      <c r="AE209" t="s">
        <v>25</v>
      </c>
      <c r="AF209" t="s">
        <v>25</v>
      </c>
      <c r="AG209" t="s">
        <v>25</v>
      </c>
      <c r="AH209" s="3">
        <v>43191</v>
      </c>
      <c r="AI209">
        <v>2</v>
      </c>
      <c r="AJ209">
        <f t="shared" ca="1" si="11"/>
        <v>0.68474579559820647</v>
      </c>
    </row>
    <row r="210" spans="1:36">
      <c r="A210">
        <v>209</v>
      </c>
      <c r="B210" t="s">
        <v>7</v>
      </c>
      <c r="E210" t="s">
        <v>92</v>
      </c>
      <c r="F210" t="s">
        <v>87</v>
      </c>
      <c r="G210">
        <v>3</v>
      </c>
      <c r="H210" t="s">
        <v>88</v>
      </c>
      <c r="J210" t="s">
        <v>86</v>
      </c>
      <c r="K210" s="2">
        <v>0.5</v>
      </c>
      <c r="L210" t="s">
        <v>88</v>
      </c>
      <c r="N210" t="s">
        <v>85</v>
      </c>
      <c r="O210" t="s">
        <v>14</v>
      </c>
      <c r="Q210" t="s">
        <v>92</v>
      </c>
      <c r="R210" t="s">
        <v>14</v>
      </c>
      <c r="S210" s="1" t="s">
        <v>74</v>
      </c>
      <c r="T210" t="s">
        <v>74</v>
      </c>
      <c r="U210" t="str">
        <f>IF(V210="","",INDEX('Backing 4'!U:U,MATCH(V210,'Backing 4'!T:T,0)))</f>
        <v>Even</v>
      </c>
      <c r="V210" t="str">
        <f t="shared" si="9"/>
        <v>6 - Junior Officer &amp; Operations</v>
      </c>
      <c r="W210" t="str">
        <f>IF(X210="","",INDEX('Backing 4'!Z:Z,MATCH(X210,'Backing 4'!Y:Y,0)))</f>
        <v>Even</v>
      </c>
      <c r="X210" t="str">
        <f t="shared" si="10"/>
        <v>6 - Junior Officer</v>
      </c>
      <c r="Y210">
        <v>3</v>
      </c>
      <c r="Z210" t="str">
        <f>IF(F210="Y","",IF(AA210="Y",INDEX('Backing 2'!B:B,MATCH(E210,'Backing 2'!C:C,0)),E210))</f>
        <v>6 - Junior Officer</v>
      </c>
      <c r="AA210" t="s">
        <v>87</v>
      </c>
      <c r="AB210">
        <v>2</v>
      </c>
      <c r="AC210" t="s">
        <v>75</v>
      </c>
      <c r="AD210">
        <v>28</v>
      </c>
      <c r="AE210" t="s">
        <v>36</v>
      </c>
      <c r="AF210" t="s">
        <v>80</v>
      </c>
      <c r="AG210" t="s">
        <v>80</v>
      </c>
      <c r="AH210" s="3">
        <v>42826</v>
      </c>
      <c r="AI210">
        <v>3</v>
      </c>
      <c r="AJ210">
        <f t="shared" ca="1" si="11"/>
        <v>0.39514219443188314</v>
      </c>
    </row>
    <row r="211" spans="1:36" hidden="1">
      <c r="A211">
        <v>210</v>
      </c>
      <c r="B211" t="s">
        <v>7</v>
      </c>
      <c r="E211" t="s">
        <v>93</v>
      </c>
      <c r="F211" t="s">
        <v>87</v>
      </c>
      <c r="H211" t="s">
        <v>88</v>
      </c>
      <c r="J211" t="s">
        <v>88</v>
      </c>
      <c r="K211" s="2">
        <v>0.5</v>
      </c>
      <c r="L211" t="s">
        <v>86</v>
      </c>
      <c r="N211" t="s">
        <v>85</v>
      </c>
      <c r="O211" t="s">
        <v>16</v>
      </c>
      <c r="P211" t="s">
        <v>89</v>
      </c>
      <c r="R211" t="s">
        <v>16</v>
      </c>
      <c r="S211" s="1" t="s">
        <v>74</v>
      </c>
      <c r="T211" t="s">
        <v>74</v>
      </c>
      <c r="U211" t="str">
        <f>IF(V211="","",INDEX('Backing 4'!U:U,MATCH(V211,'Backing 4'!T:T,0)))</f>
        <v/>
      </c>
      <c r="V211" t="str">
        <f t="shared" si="9"/>
        <v/>
      </c>
      <c r="W211" t="str">
        <f>IF(X211="","",INDEX('Backing 4'!Z:Z,MATCH(X211,'Backing 4'!Y:Y,0)))</f>
        <v/>
      </c>
      <c r="X211" t="str">
        <f t="shared" si="10"/>
        <v/>
      </c>
      <c r="Y211">
        <v>3</v>
      </c>
      <c r="Z211" t="str">
        <f>IF(F211="Y","",IF(AA211="Y",INDEX('Backing 2'!B:B,MATCH(E211,'Backing 2'!C:C,0)),E211))</f>
        <v>4 - Manager</v>
      </c>
      <c r="AA211" t="s">
        <v>87</v>
      </c>
      <c r="AB211">
        <v>2</v>
      </c>
      <c r="AC211" t="s">
        <v>78</v>
      </c>
      <c r="AD211">
        <v>51</v>
      </c>
      <c r="AE211" t="s">
        <v>25</v>
      </c>
      <c r="AF211" t="s">
        <v>25</v>
      </c>
      <c r="AG211" t="s">
        <v>25</v>
      </c>
      <c r="AH211" s="3">
        <v>40634</v>
      </c>
      <c r="AI211">
        <v>9</v>
      </c>
      <c r="AJ211">
        <f t="shared" ca="1" si="11"/>
        <v>0.65072347372924644</v>
      </c>
    </row>
    <row r="212" spans="1:36">
      <c r="A212">
        <v>211</v>
      </c>
      <c r="B212" t="s">
        <v>8</v>
      </c>
      <c r="E212" t="s">
        <v>92</v>
      </c>
      <c r="F212" t="s">
        <v>87</v>
      </c>
      <c r="G212">
        <v>3</v>
      </c>
      <c r="H212" t="s">
        <v>88</v>
      </c>
      <c r="J212" t="s">
        <v>86</v>
      </c>
      <c r="K212" s="2">
        <v>0.5</v>
      </c>
      <c r="L212" t="s">
        <v>88</v>
      </c>
      <c r="N212" t="s">
        <v>85</v>
      </c>
      <c r="O212" t="s">
        <v>14</v>
      </c>
      <c r="Q212" t="s">
        <v>92</v>
      </c>
      <c r="R212" t="s">
        <v>14</v>
      </c>
      <c r="S212" s="1" t="s">
        <v>74</v>
      </c>
      <c r="T212" t="s">
        <v>74</v>
      </c>
      <c r="U212" t="str">
        <f>IF(V212="","",INDEX('Backing 4'!U:U,MATCH(V212,'Backing 4'!T:T,0)))</f>
        <v>Even</v>
      </c>
      <c r="V212" t="str">
        <f t="shared" si="9"/>
        <v>6 - Junior Officer &amp; Operations</v>
      </c>
      <c r="W212" t="str">
        <f>IF(X212="","",INDEX('Backing 4'!Z:Z,MATCH(X212,'Backing 4'!Y:Y,0)))</f>
        <v>Even</v>
      </c>
      <c r="X212" t="str">
        <f t="shared" si="10"/>
        <v>6 - Junior Officer</v>
      </c>
      <c r="Y212">
        <v>3</v>
      </c>
      <c r="Z212" t="str">
        <f>IF(F212="Y","",IF(AA212="Y",INDEX('Backing 2'!B:B,MATCH(E212,'Backing 2'!C:C,0)),E212))</f>
        <v>6 - Junior Officer</v>
      </c>
      <c r="AA212" t="s">
        <v>87</v>
      </c>
      <c r="AB212">
        <v>3</v>
      </c>
      <c r="AC212" t="s">
        <v>75</v>
      </c>
      <c r="AD212">
        <v>21</v>
      </c>
      <c r="AE212" t="s">
        <v>25</v>
      </c>
      <c r="AF212" t="s">
        <v>25</v>
      </c>
      <c r="AG212" t="s">
        <v>25</v>
      </c>
      <c r="AH212" s="3">
        <v>42826</v>
      </c>
      <c r="AI212">
        <v>3</v>
      </c>
      <c r="AJ212">
        <f t="shared" ca="1" si="11"/>
        <v>0.51854637671337978</v>
      </c>
    </row>
    <row r="213" spans="1:36">
      <c r="A213">
        <v>212</v>
      </c>
      <c r="B213" t="s">
        <v>8</v>
      </c>
      <c r="E213" t="s">
        <v>127</v>
      </c>
      <c r="F213" t="s">
        <v>85</v>
      </c>
      <c r="H213" t="s">
        <v>88</v>
      </c>
      <c r="J213" t="s">
        <v>88</v>
      </c>
      <c r="K213" s="2">
        <v>0.5</v>
      </c>
      <c r="L213" t="s">
        <v>88</v>
      </c>
      <c r="N213" t="s">
        <v>87</v>
      </c>
      <c r="O213" t="s">
        <v>16</v>
      </c>
      <c r="Q213" t="s">
        <v>127</v>
      </c>
      <c r="R213" t="s">
        <v>16</v>
      </c>
      <c r="S213" s="1" t="s">
        <v>74</v>
      </c>
      <c r="T213" t="s">
        <v>74</v>
      </c>
      <c r="U213" t="str">
        <f>IF(V213="","",INDEX('Backing 4'!U:U,MATCH(V213,'Backing 4'!T:T,0)))</f>
        <v>Even</v>
      </c>
      <c r="V213" t="str">
        <f t="shared" si="9"/>
        <v>5 - Senior Officer &amp; Sales &amp; Marketing</v>
      </c>
      <c r="W213" t="str">
        <f>IF(X213="","",INDEX('Backing 4'!Z:Z,MATCH(X213,'Backing 4'!Y:Y,0)))</f>
        <v>Even</v>
      </c>
      <c r="X213" t="str">
        <f t="shared" si="10"/>
        <v>5 - Senior Officer</v>
      </c>
      <c r="Y213">
        <v>0</v>
      </c>
      <c r="Z213" t="str">
        <f>IF(F213="Y","",IF(AA213="Y",INDEX('Backing 2'!B:B,MATCH(E213,'Backing 2'!C:C,0)),E213))</f>
        <v/>
      </c>
      <c r="AA213" t="s">
        <v>87</v>
      </c>
      <c r="AC213" t="s">
        <v>75</v>
      </c>
      <c r="AD213">
        <v>27</v>
      </c>
      <c r="AE213" t="s">
        <v>25</v>
      </c>
      <c r="AF213" t="s">
        <v>25</v>
      </c>
      <c r="AG213" t="s">
        <v>25</v>
      </c>
      <c r="AH213" s="3">
        <v>43922</v>
      </c>
      <c r="AI213">
        <v>0</v>
      </c>
      <c r="AJ213">
        <f t="shared" ca="1" si="11"/>
        <v>0.22853142835955187</v>
      </c>
    </row>
    <row r="214" spans="1:36">
      <c r="A214">
        <v>213</v>
      </c>
      <c r="B214" t="s">
        <v>7</v>
      </c>
      <c r="E214" t="s">
        <v>95</v>
      </c>
      <c r="F214" t="s">
        <v>87</v>
      </c>
      <c r="G214">
        <v>4</v>
      </c>
      <c r="H214" t="s">
        <v>88</v>
      </c>
      <c r="J214" t="s">
        <v>86</v>
      </c>
      <c r="K214" s="2">
        <v>0.5</v>
      </c>
      <c r="L214" t="s">
        <v>88</v>
      </c>
      <c r="N214" t="s">
        <v>85</v>
      </c>
      <c r="O214" t="s">
        <v>13</v>
      </c>
      <c r="Q214" t="s">
        <v>95</v>
      </c>
      <c r="R214" t="s">
        <v>13</v>
      </c>
      <c r="S214" s="1" t="s">
        <v>74</v>
      </c>
      <c r="T214" t="s">
        <v>74</v>
      </c>
      <c r="U214" t="str">
        <f>IF(V214="","",INDEX('Backing 4'!U:U,MATCH(V214,'Backing 4'!T:T,0)))</f>
        <v>Inconclusive</v>
      </c>
      <c r="V214" t="str">
        <f t="shared" si="9"/>
        <v>2 - Director &amp; HR</v>
      </c>
      <c r="W214" t="s">
        <v>126</v>
      </c>
      <c r="X214" t="str">
        <f t="shared" si="10"/>
        <v>2 - Director</v>
      </c>
      <c r="Y214">
        <v>3</v>
      </c>
      <c r="Z214" t="str">
        <f>IF(F214="Y","",IF(AA214="Y",INDEX('Backing 2'!B:B,MATCH(E214,'Backing 2'!C:C,0)),E214))</f>
        <v>2 - Director</v>
      </c>
      <c r="AA214" t="s">
        <v>87</v>
      </c>
      <c r="AB214">
        <v>2</v>
      </c>
      <c r="AC214" t="s">
        <v>77</v>
      </c>
      <c r="AD214">
        <v>44</v>
      </c>
      <c r="AE214" t="s">
        <v>25</v>
      </c>
      <c r="AF214" t="s">
        <v>25</v>
      </c>
      <c r="AG214" t="s">
        <v>25</v>
      </c>
      <c r="AH214" s="3">
        <v>42826</v>
      </c>
      <c r="AI214">
        <v>3</v>
      </c>
      <c r="AJ214">
        <f t="shared" ca="1" si="11"/>
        <v>0.42046344875288599</v>
      </c>
    </row>
    <row r="215" spans="1:36">
      <c r="A215">
        <v>214</v>
      </c>
      <c r="B215" t="s">
        <v>7</v>
      </c>
      <c r="E215" t="s">
        <v>92</v>
      </c>
      <c r="F215" t="s">
        <v>85</v>
      </c>
      <c r="H215" t="s">
        <v>88</v>
      </c>
      <c r="J215" t="s">
        <v>88</v>
      </c>
      <c r="K215" s="2">
        <v>0.5</v>
      </c>
      <c r="L215" t="s">
        <v>88</v>
      </c>
      <c r="N215" t="s">
        <v>87</v>
      </c>
      <c r="O215" t="s">
        <v>16</v>
      </c>
      <c r="Q215" t="s">
        <v>92</v>
      </c>
      <c r="R215" t="s">
        <v>16</v>
      </c>
      <c r="S215" s="1" t="s">
        <v>74</v>
      </c>
      <c r="T215" t="s">
        <v>74</v>
      </c>
      <c r="U215" t="str">
        <f>IF(V215="","",INDEX('Backing 4'!U:U,MATCH(V215,'Backing 4'!T:T,0)))</f>
        <v>Even</v>
      </c>
      <c r="V215" t="str">
        <f t="shared" si="9"/>
        <v>6 - Junior Officer &amp; Sales &amp; Marketing</v>
      </c>
      <c r="W215" t="str">
        <f>IF(X215="","",INDEX('Backing 4'!Z:Z,MATCH(X215,'Backing 4'!Y:Y,0)))</f>
        <v>Even</v>
      </c>
      <c r="X215" t="str">
        <f t="shared" si="10"/>
        <v>6 - Junior Officer</v>
      </c>
      <c r="Y215">
        <v>0</v>
      </c>
      <c r="Z215" t="str">
        <f>IF(F215="Y","",IF(AA215="Y",INDEX('Backing 2'!B:B,MATCH(E215,'Backing 2'!C:C,0)),E215))</f>
        <v/>
      </c>
      <c r="AA215" t="s">
        <v>87</v>
      </c>
      <c r="AC215" t="s">
        <v>75</v>
      </c>
      <c r="AD215">
        <v>28</v>
      </c>
      <c r="AE215" t="s">
        <v>37</v>
      </c>
      <c r="AF215" t="s">
        <v>80</v>
      </c>
      <c r="AG215" t="s">
        <v>80</v>
      </c>
      <c r="AH215" s="3">
        <v>43922</v>
      </c>
      <c r="AI215">
        <v>0</v>
      </c>
      <c r="AJ215">
        <f t="shared" ca="1" si="11"/>
        <v>6.9559540170103906E-2</v>
      </c>
    </row>
    <row r="216" spans="1:36">
      <c r="A216">
        <v>215</v>
      </c>
      <c r="B216" t="s">
        <v>8</v>
      </c>
      <c r="E216" t="s">
        <v>93</v>
      </c>
      <c r="F216" t="s">
        <v>87</v>
      </c>
      <c r="G216">
        <v>1</v>
      </c>
      <c r="H216" t="s">
        <v>86</v>
      </c>
      <c r="J216" t="s">
        <v>86</v>
      </c>
      <c r="K216" s="2">
        <v>0.5</v>
      </c>
      <c r="L216" t="s">
        <v>88</v>
      </c>
      <c r="N216" t="s">
        <v>85</v>
      </c>
      <c r="O216" t="s">
        <v>14</v>
      </c>
      <c r="Q216" t="s">
        <v>94</v>
      </c>
      <c r="R216" t="s">
        <v>14</v>
      </c>
      <c r="S216" s="1" t="s">
        <v>74</v>
      </c>
      <c r="T216" t="s">
        <v>74</v>
      </c>
      <c r="U216" t="str">
        <f>IF(V216="","",INDEX('Backing 4'!U:U,MATCH(V216,'Backing 4'!T:T,0)))</f>
        <v>Even</v>
      </c>
      <c r="V216" t="str">
        <f t="shared" si="9"/>
        <v>4 - Manager &amp; Operations</v>
      </c>
      <c r="W216" t="str">
        <f>IF(X216="","",INDEX('Backing 4'!Z:Z,MATCH(X216,'Backing 4'!Y:Y,0)))</f>
        <v>Even</v>
      </c>
      <c r="X216" t="str">
        <f t="shared" si="10"/>
        <v>4 - Manager</v>
      </c>
      <c r="Y216">
        <v>3</v>
      </c>
      <c r="Z216" t="str">
        <f>IF(F216="Y","",IF(AA216="Y",INDEX('Backing 2'!B:B,MATCH(E216,'Backing 2'!C:C,0)),E216))</f>
        <v>4 - Manager</v>
      </c>
      <c r="AA216" t="s">
        <v>87</v>
      </c>
      <c r="AB216">
        <v>3</v>
      </c>
      <c r="AC216" t="s">
        <v>76</v>
      </c>
      <c r="AD216">
        <v>37</v>
      </c>
      <c r="AE216" t="s">
        <v>25</v>
      </c>
      <c r="AF216" t="s">
        <v>25</v>
      </c>
      <c r="AG216" t="s">
        <v>25</v>
      </c>
      <c r="AH216" s="3">
        <v>40634</v>
      </c>
      <c r="AI216">
        <v>9</v>
      </c>
      <c r="AJ216">
        <f t="shared" ca="1" si="11"/>
        <v>1.6800346801129074E-3</v>
      </c>
    </row>
    <row r="217" spans="1:36" hidden="1">
      <c r="A217">
        <v>216</v>
      </c>
      <c r="B217" t="s">
        <v>7</v>
      </c>
      <c r="E217" t="s">
        <v>127</v>
      </c>
      <c r="F217" t="s">
        <v>87</v>
      </c>
      <c r="H217" t="s">
        <v>88</v>
      </c>
      <c r="J217" t="s">
        <v>88</v>
      </c>
      <c r="K217" s="2">
        <v>0.5</v>
      </c>
      <c r="L217" t="s">
        <v>86</v>
      </c>
      <c r="N217" t="s">
        <v>85</v>
      </c>
      <c r="O217" t="s">
        <v>14</v>
      </c>
      <c r="P217" t="s">
        <v>89</v>
      </c>
      <c r="R217" t="s">
        <v>14</v>
      </c>
      <c r="S217" s="1" t="s">
        <v>74</v>
      </c>
      <c r="T217" t="s">
        <v>74</v>
      </c>
      <c r="U217" t="str">
        <f>IF(V217="","",INDEX('Backing 4'!U:U,MATCH(V217,'Backing 4'!T:T,0)))</f>
        <v/>
      </c>
      <c r="V217" t="str">
        <f t="shared" si="9"/>
        <v/>
      </c>
      <c r="W217" t="str">
        <f>IF(X217="","",INDEX('Backing 4'!Z:Z,MATCH(X217,'Backing 4'!Y:Y,0)))</f>
        <v/>
      </c>
      <c r="X217" t="str">
        <f t="shared" si="10"/>
        <v/>
      </c>
      <c r="Y217">
        <v>3</v>
      </c>
      <c r="Z217" t="str">
        <f>IF(F217="Y","",IF(AA217="Y",INDEX('Backing 2'!B:B,MATCH(E217,'Backing 2'!C:C,0)),E217))</f>
        <v>5 - Senior Officer</v>
      </c>
      <c r="AA217" t="s">
        <v>87</v>
      </c>
      <c r="AB217">
        <v>2</v>
      </c>
      <c r="AC217" t="s">
        <v>77</v>
      </c>
      <c r="AD217">
        <v>44</v>
      </c>
      <c r="AE217" t="s">
        <v>37</v>
      </c>
      <c r="AF217" t="s">
        <v>80</v>
      </c>
      <c r="AG217" t="s">
        <v>80</v>
      </c>
      <c r="AH217" s="3">
        <v>40634</v>
      </c>
      <c r="AI217">
        <v>9</v>
      </c>
      <c r="AJ217">
        <f t="shared" ca="1" si="11"/>
        <v>0.97703370740785456</v>
      </c>
    </row>
    <row r="218" spans="1:36">
      <c r="A218">
        <v>217</v>
      </c>
      <c r="B218" t="s">
        <v>7</v>
      </c>
      <c r="E218" t="s">
        <v>92</v>
      </c>
      <c r="F218" t="s">
        <v>87</v>
      </c>
      <c r="G218">
        <v>2</v>
      </c>
      <c r="H218" t="s">
        <v>88</v>
      </c>
      <c r="J218" t="s">
        <v>86</v>
      </c>
      <c r="K218" s="2">
        <v>0.5</v>
      </c>
      <c r="L218" t="s">
        <v>88</v>
      </c>
      <c r="N218" t="s">
        <v>85</v>
      </c>
      <c r="O218" t="s">
        <v>16</v>
      </c>
      <c r="Q218" t="s">
        <v>92</v>
      </c>
      <c r="R218" t="s">
        <v>16</v>
      </c>
      <c r="S218" s="1" t="s">
        <v>74</v>
      </c>
      <c r="T218" t="s">
        <v>74</v>
      </c>
      <c r="U218" t="str">
        <f>IF(V218="","",INDEX('Backing 4'!U:U,MATCH(V218,'Backing 4'!T:T,0)))</f>
        <v>Even</v>
      </c>
      <c r="V218" t="str">
        <f t="shared" si="9"/>
        <v>6 - Junior Officer &amp; Sales &amp; Marketing</v>
      </c>
      <c r="W218" t="str">
        <f>IF(X218="","",INDEX('Backing 4'!Z:Z,MATCH(X218,'Backing 4'!Y:Y,0)))</f>
        <v>Even</v>
      </c>
      <c r="X218" t="str">
        <f t="shared" si="10"/>
        <v>6 - Junior Officer</v>
      </c>
      <c r="Y218">
        <v>1</v>
      </c>
      <c r="Z218" t="str">
        <f>IF(F218="Y","",IF(AA218="Y",INDEX('Backing 2'!B:B,MATCH(E218,'Backing 2'!C:C,0)),E218))</f>
        <v>6 - Junior Officer</v>
      </c>
      <c r="AA218" t="s">
        <v>87</v>
      </c>
      <c r="AC218" t="s">
        <v>75</v>
      </c>
      <c r="AD218">
        <v>22</v>
      </c>
      <c r="AE218" t="s">
        <v>25</v>
      </c>
      <c r="AF218" t="s">
        <v>25</v>
      </c>
      <c r="AG218" t="s">
        <v>25</v>
      </c>
      <c r="AH218" s="3">
        <v>43556</v>
      </c>
      <c r="AI218">
        <v>1</v>
      </c>
      <c r="AJ218">
        <f t="shared" ca="1" si="11"/>
        <v>0.25951176817966148</v>
      </c>
    </row>
    <row r="219" spans="1:36">
      <c r="A219">
        <v>218</v>
      </c>
      <c r="B219" t="s">
        <v>8</v>
      </c>
      <c r="E219" t="s">
        <v>127</v>
      </c>
      <c r="F219" t="s">
        <v>87</v>
      </c>
      <c r="G219">
        <v>2</v>
      </c>
      <c r="H219" t="s">
        <v>88</v>
      </c>
      <c r="J219" t="s">
        <v>86</v>
      </c>
      <c r="K219" s="2">
        <v>0.5</v>
      </c>
      <c r="L219" t="s">
        <v>88</v>
      </c>
      <c r="N219" t="s">
        <v>85</v>
      </c>
      <c r="O219" t="s">
        <v>16</v>
      </c>
      <c r="Q219" t="s">
        <v>127</v>
      </c>
      <c r="R219" t="s">
        <v>16</v>
      </c>
      <c r="S219" s="1" t="s">
        <v>74</v>
      </c>
      <c r="T219" t="s">
        <v>74</v>
      </c>
      <c r="U219" t="str">
        <f>IF(V219="","",INDEX('Backing 4'!U:U,MATCH(V219,'Backing 4'!T:T,0)))</f>
        <v>Even</v>
      </c>
      <c r="V219" t="str">
        <f t="shared" si="9"/>
        <v>5 - Senior Officer &amp; Sales &amp; Marketing</v>
      </c>
      <c r="W219" t="str">
        <f>IF(X219="","",INDEX('Backing 4'!Z:Z,MATCH(X219,'Backing 4'!Y:Y,0)))</f>
        <v>Even</v>
      </c>
      <c r="X219" t="str">
        <f t="shared" si="10"/>
        <v>5 - Senior Officer</v>
      </c>
      <c r="Y219">
        <v>3</v>
      </c>
      <c r="Z219" t="str">
        <f>IF(F219="Y","",IF(AA219="Y",INDEX('Backing 2'!B:B,MATCH(E219,'Backing 2'!C:C,0)),E219))</f>
        <v>5 - Senior Officer</v>
      </c>
      <c r="AA219" t="s">
        <v>87</v>
      </c>
      <c r="AB219">
        <v>3</v>
      </c>
      <c r="AC219" t="s">
        <v>75</v>
      </c>
      <c r="AD219">
        <v>29</v>
      </c>
      <c r="AE219" t="s">
        <v>25</v>
      </c>
      <c r="AF219" t="s">
        <v>25</v>
      </c>
      <c r="AG219" t="s">
        <v>25</v>
      </c>
      <c r="AH219" s="3">
        <v>41365</v>
      </c>
      <c r="AI219">
        <v>7</v>
      </c>
      <c r="AJ219">
        <f t="shared" ca="1" si="11"/>
        <v>0.86182986729731792</v>
      </c>
    </row>
    <row r="220" spans="1:36">
      <c r="A220">
        <v>219</v>
      </c>
      <c r="B220" t="s">
        <v>7</v>
      </c>
      <c r="E220" t="s">
        <v>94</v>
      </c>
      <c r="F220" t="s">
        <v>85</v>
      </c>
      <c r="H220" t="s">
        <v>88</v>
      </c>
      <c r="J220" t="s">
        <v>88</v>
      </c>
      <c r="K220" s="2">
        <v>0.5</v>
      </c>
      <c r="L220" t="s">
        <v>88</v>
      </c>
      <c r="N220" t="s">
        <v>87</v>
      </c>
      <c r="O220" t="s">
        <v>14</v>
      </c>
      <c r="Q220" t="s">
        <v>94</v>
      </c>
      <c r="R220" t="s">
        <v>14</v>
      </c>
      <c r="S220" s="1" t="s">
        <v>74</v>
      </c>
      <c r="T220" t="s">
        <v>74</v>
      </c>
      <c r="U220" t="str">
        <f>IF(V220="","",INDEX('Backing 4'!U:U,MATCH(V220,'Backing 4'!T:T,0)))</f>
        <v>Even</v>
      </c>
      <c r="V220" t="str">
        <f t="shared" si="9"/>
        <v>3 - Senior Manager &amp; Operations</v>
      </c>
      <c r="W220" t="str">
        <f>IF(X220="","",INDEX('Backing 4'!Z:Z,MATCH(X220,'Backing 4'!Y:Y,0)))</f>
        <v>Uneven - Men benefit</v>
      </c>
      <c r="X220" t="str">
        <f t="shared" si="10"/>
        <v>3 - Senior Manager</v>
      </c>
      <c r="Y220">
        <v>0</v>
      </c>
      <c r="Z220" t="str">
        <f>IF(F220="Y","",IF(AA220="Y",INDEX('Backing 2'!B:B,MATCH(E220,'Backing 2'!C:C,0)),E220))</f>
        <v/>
      </c>
      <c r="AA220" t="s">
        <v>87</v>
      </c>
      <c r="AC220" t="s">
        <v>76</v>
      </c>
      <c r="AD220">
        <v>36</v>
      </c>
      <c r="AE220" t="s">
        <v>25</v>
      </c>
      <c r="AF220" t="s">
        <v>25</v>
      </c>
      <c r="AG220" t="s">
        <v>25</v>
      </c>
      <c r="AH220" s="3">
        <v>43922</v>
      </c>
      <c r="AI220">
        <v>0</v>
      </c>
      <c r="AJ220">
        <f t="shared" ca="1" si="11"/>
        <v>1.4277584896054463E-2</v>
      </c>
    </row>
    <row r="221" spans="1:36">
      <c r="A221">
        <v>220</v>
      </c>
      <c r="B221" t="s">
        <v>8</v>
      </c>
      <c r="E221" t="s">
        <v>127</v>
      </c>
      <c r="F221" t="s">
        <v>87</v>
      </c>
      <c r="G221">
        <v>3</v>
      </c>
      <c r="H221" t="s">
        <v>88</v>
      </c>
      <c r="J221" t="s">
        <v>86</v>
      </c>
      <c r="K221" s="2">
        <v>0.5</v>
      </c>
      <c r="L221" t="s">
        <v>88</v>
      </c>
      <c r="N221" t="s">
        <v>85</v>
      </c>
      <c r="O221" t="s">
        <v>16</v>
      </c>
      <c r="Q221" t="s">
        <v>127</v>
      </c>
      <c r="R221" t="s">
        <v>16</v>
      </c>
      <c r="S221" s="1" t="s">
        <v>74</v>
      </c>
      <c r="T221" t="s">
        <v>74</v>
      </c>
      <c r="U221" t="str">
        <f>IF(V221="","",INDEX('Backing 4'!U:U,MATCH(V221,'Backing 4'!T:T,0)))</f>
        <v>Even</v>
      </c>
      <c r="V221" t="str">
        <f t="shared" si="9"/>
        <v>5 - Senior Officer &amp; Sales &amp; Marketing</v>
      </c>
      <c r="W221" t="str">
        <f>IF(X221="","",INDEX('Backing 4'!Z:Z,MATCH(X221,'Backing 4'!Y:Y,0)))</f>
        <v>Even</v>
      </c>
      <c r="X221" t="str">
        <f t="shared" si="10"/>
        <v>5 - Senior Officer</v>
      </c>
      <c r="Y221">
        <v>4</v>
      </c>
      <c r="Z221" t="str">
        <f>IF(F221="Y","",IF(AA221="Y",INDEX('Backing 2'!B:B,MATCH(E221,'Backing 2'!C:C,0)),E221))</f>
        <v>5 - Senior Officer</v>
      </c>
      <c r="AA221" t="s">
        <v>87</v>
      </c>
      <c r="AB221">
        <v>3</v>
      </c>
      <c r="AC221" t="s">
        <v>75</v>
      </c>
      <c r="AD221">
        <v>29</v>
      </c>
      <c r="AE221" t="s">
        <v>36</v>
      </c>
      <c r="AF221" t="s">
        <v>80</v>
      </c>
      <c r="AG221" t="s">
        <v>80</v>
      </c>
      <c r="AH221" s="3">
        <v>40634</v>
      </c>
      <c r="AI221">
        <v>9</v>
      </c>
      <c r="AJ221">
        <f t="shared" ca="1" si="11"/>
        <v>0.94956088129977234</v>
      </c>
    </row>
    <row r="222" spans="1:36">
      <c r="A222">
        <v>221</v>
      </c>
      <c r="B222" t="s">
        <v>7</v>
      </c>
      <c r="E222" t="s">
        <v>127</v>
      </c>
      <c r="F222" t="s">
        <v>85</v>
      </c>
      <c r="H222" t="s">
        <v>88</v>
      </c>
      <c r="J222" t="s">
        <v>88</v>
      </c>
      <c r="K222" s="2">
        <v>0.5</v>
      </c>
      <c r="L222" t="s">
        <v>88</v>
      </c>
      <c r="N222" t="s">
        <v>87</v>
      </c>
      <c r="O222" t="s">
        <v>17</v>
      </c>
      <c r="Q222" t="s">
        <v>127</v>
      </c>
      <c r="R222" t="s">
        <v>17</v>
      </c>
      <c r="S222" s="1" t="s">
        <v>74</v>
      </c>
      <c r="T222" t="s">
        <v>74</v>
      </c>
      <c r="U222" t="str">
        <f>IF(V222="","",INDEX('Backing 4'!U:U,MATCH(V222,'Backing 4'!T:T,0)))</f>
        <v>Inconclusive</v>
      </c>
      <c r="V222" t="str">
        <f t="shared" si="9"/>
        <v>5 - Senior Officer &amp; Strategy</v>
      </c>
      <c r="W222" t="str">
        <f>IF(X222="","",INDEX('Backing 4'!Z:Z,MATCH(X222,'Backing 4'!Y:Y,0)))</f>
        <v>Even</v>
      </c>
      <c r="X222" t="str">
        <f t="shared" si="10"/>
        <v>5 - Senior Officer</v>
      </c>
      <c r="Y222">
        <v>0</v>
      </c>
      <c r="Z222" t="str">
        <f>IF(F222="Y","",IF(AA222="Y",INDEX('Backing 2'!B:B,MATCH(E222,'Backing 2'!C:C,0)),E222))</f>
        <v/>
      </c>
      <c r="AA222" t="s">
        <v>87</v>
      </c>
      <c r="AC222" t="s">
        <v>75</v>
      </c>
      <c r="AD222">
        <v>28</v>
      </c>
      <c r="AE222" t="s">
        <v>25</v>
      </c>
      <c r="AF222" t="s">
        <v>25</v>
      </c>
      <c r="AG222" t="s">
        <v>25</v>
      </c>
      <c r="AH222" s="3">
        <v>43922</v>
      </c>
      <c r="AI222">
        <v>0</v>
      </c>
      <c r="AJ222">
        <f t="shared" ca="1" si="11"/>
        <v>0.98229297088231649</v>
      </c>
    </row>
    <row r="223" spans="1:36">
      <c r="A223">
        <v>222</v>
      </c>
      <c r="B223" t="s">
        <v>8</v>
      </c>
      <c r="E223" t="s">
        <v>95</v>
      </c>
      <c r="F223" t="s">
        <v>87</v>
      </c>
      <c r="G223">
        <v>3</v>
      </c>
      <c r="H223" t="s">
        <v>86</v>
      </c>
      <c r="J223" t="s">
        <v>86</v>
      </c>
      <c r="K223" s="2">
        <v>0.5</v>
      </c>
      <c r="L223" t="s">
        <v>88</v>
      </c>
      <c r="N223" t="s">
        <v>85</v>
      </c>
      <c r="O223" t="s">
        <v>16</v>
      </c>
      <c r="Q223" t="s">
        <v>96</v>
      </c>
      <c r="R223" t="s">
        <v>16</v>
      </c>
      <c r="S223" s="1" t="s">
        <v>74</v>
      </c>
      <c r="T223" t="s">
        <v>74</v>
      </c>
      <c r="U223" t="str">
        <f>IF(V223="","",INDEX('Backing 4'!U:U,MATCH(V223,'Backing 4'!T:T,0)))</f>
        <v>Inconclusive</v>
      </c>
      <c r="V223" t="str">
        <f t="shared" si="9"/>
        <v>2 - Director &amp; Sales &amp; Marketing</v>
      </c>
      <c r="W223" t="s">
        <v>126</v>
      </c>
      <c r="X223" t="str">
        <f t="shared" si="10"/>
        <v>2 - Director</v>
      </c>
      <c r="Y223">
        <v>6</v>
      </c>
      <c r="Z223" t="str">
        <f>IF(F223="Y","",IF(AA223="Y",INDEX('Backing 2'!B:B,MATCH(E223,'Backing 2'!C:C,0)),E223))</f>
        <v>2 - Director</v>
      </c>
      <c r="AA223" t="s">
        <v>87</v>
      </c>
      <c r="AB223">
        <v>3</v>
      </c>
      <c r="AC223" t="s">
        <v>76</v>
      </c>
      <c r="AD223">
        <v>39</v>
      </c>
      <c r="AE223" t="s">
        <v>25</v>
      </c>
      <c r="AF223" t="s">
        <v>25</v>
      </c>
      <c r="AG223" t="s">
        <v>25</v>
      </c>
      <c r="AH223" s="3">
        <v>41000</v>
      </c>
      <c r="AI223">
        <v>8</v>
      </c>
      <c r="AJ223">
        <f t="shared" ca="1" si="11"/>
        <v>0.9038927735323451</v>
      </c>
    </row>
    <row r="224" spans="1:36" hidden="1">
      <c r="A224">
        <v>223</v>
      </c>
      <c r="B224" t="s">
        <v>7</v>
      </c>
      <c r="E224" t="s">
        <v>127</v>
      </c>
      <c r="F224" t="s">
        <v>87</v>
      </c>
      <c r="H224" t="s">
        <v>88</v>
      </c>
      <c r="J224" t="s">
        <v>88</v>
      </c>
      <c r="K224" s="2">
        <v>0.5</v>
      </c>
      <c r="L224" t="s">
        <v>86</v>
      </c>
      <c r="N224" t="s">
        <v>85</v>
      </c>
      <c r="O224" t="s">
        <v>16</v>
      </c>
      <c r="P224" t="s">
        <v>89</v>
      </c>
      <c r="R224" t="s">
        <v>16</v>
      </c>
      <c r="S224" s="1" t="s">
        <v>74</v>
      </c>
      <c r="T224" t="s">
        <v>74</v>
      </c>
      <c r="U224" t="str">
        <f>IF(V224="","",INDEX('Backing 4'!U:U,MATCH(V224,'Backing 4'!T:T,0)))</f>
        <v/>
      </c>
      <c r="V224" t="str">
        <f t="shared" si="9"/>
        <v/>
      </c>
      <c r="W224" t="str">
        <f>IF(X224="","",INDEX('Backing 4'!Z:Z,MATCH(X224,'Backing 4'!Y:Y,0)))</f>
        <v/>
      </c>
      <c r="X224" t="str">
        <f t="shared" si="10"/>
        <v/>
      </c>
      <c r="Y224">
        <v>5</v>
      </c>
      <c r="Z224" t="str">
        <f>IF(F224="Y","",IF(AA224="Y",INDEX('Backing 2'!B:B,MATCH(E224,'Backing 2'!C:C,0)),E224))</f>
        <v>5 - Senior Officer</v>
      </c>
      <c r="AA224" t="s">
        <v>87</v>
      </c>
      <c r="AB224">
        <v>3</v>
      </c>
      <c r="AC224" t="s">
        <v>75</v>
      </c>
      <c r="AD224">
        <v>29</v>
      </c>
      <c r="AE224" t="s">
        <v>25</v>
      </c>
      <c r="AF224" t="s">
        <v>25</v>
      </c>
      <c r="AG224" t="s">
        <v>25</v>
      </c>
      <c r="AH224" s="3">
        <v>40634</v>
      </c>
      <c r="AI224">
        <v>9</v>
      </c>
      <c r="AJ224">
        <f t="shared" ca="1" si="11"/>
        <v>0.3613952426614111</v>
      </c>
    </row>
    <row r="225" spans="1:36">
      <c r="A225">
        <v>224</v>
      </c>
      <c r="B225" t="s">
        <v>8</v>
      </c>
      <c r="E225" t="s">
        <v>94</v>
      </c>
      <c r="F225" t="s">
        <v>87</v>
      </c>
      <c r="G225">
        <v>2</v>
      </c>
      <c r="H225" t="s">
        <v>88</v>
      </c>
      <c r="J225" t="s">
        <v>86</v>
      </c>
      <c r="K225" s="2">
        <v>0.5</v>
      </c>
      <c r="L225" t="s">
        <v>88</v>
      </c>
      <c r="N225" t="s">
        <v>85</v>
      </c>
      <c r="O225" t="s">
        <v>15</v>
      </c>
      <c r="Q225" t="s">
        <v>94</v>
      </c>
      <c r="R225" t="s">
        <v>15</v>
      </c>
      <c r="S225" s="1" t="s">
        <v>74</v>
      </c>
      <c r="T225" t="s">
        <v>74</v>
      </c>
      <c r="U225" t="str">
        <f>IF(V225="","",INDEX('Backing 4'!U:U,MATCH(V225,'Backing 4'!T:T,0)))</f>
        <v>Uneven - Men benefit</v>
      </c>
      <c r="V225" t="str">
        <f t="shared" si="9"/>
        <v>3 - Senior Manager &amp; Internal Services</v>
      </c>
      <c r="W225" t="str">
        <f>IF(X225="","",INDEX('Backing 4'!Z:Z,MATCH(X225,'Backing 4'!Y:Y,0)))</f>
        <v>Uneven - Men benefit</v>
      </c>
      <c r="X225" t="str">
        <f t="shared" si="10"/>
        <v>3 - Senior Manager</v>
      </c>
      <c r="Y225">
        <v>2</v>
      </c>
      <c r="Z225" t="str">
        <f>IF(F225="Y","",IF(AA225="Y",INDEX('Backing 2'!B:B,MATCH(E225,'Backing 2'!C:C,0)),E225))</f>
        <v>3 - Senior Manager</v>
      </c>
      <c r="AA225" t="s">
        <v>87</v>
      </c>
      <c r="AB225">
        <v>3</v>
      </c>
      <c r="AC225" t="s">
        <v>77</v>
      </c>
      <c r="AD225">
        <v>46</v>
      </c>
      <c r="AE225" t="s">
        <v>36</v>
      </c>
      <c r="AF225" t="s">
        <v>80</v>
      </c>
      <c r="AG225" t="s">
        <v>80</v>
      </c>
      <c r="AH225" s="3">
        <v>40634</v>
      </c>
      <c r="AI225">
        <v>9</v>
      </c>
      <c r="AJ225">
        <f t="shared" ca="1" si="11"/>
        <v>0.2788411159960742</v>
      </c>
    </row>
    <row r="226" spans="1:36">
      <c r="A226">
        <v>225</v>
      </c>
      <c r="B226" t="s">
        <v>8</v>
      </c>
      <c r="E226" t="s">
        <v>127</v>
      </c>
      <c r="F226" t="s">
        <v>87</v>
      </c>
      <c r="G226">
        <v>2</v>
      </c>
      <c r="H226" t="s">
        <v>88</v>
      </c>
      <c r="J226" t="s">
        <v>86</v>
      </c>
      <c r="K226" s="2">
        <v>0.5</v>
      </c>
      <c r="L226" t="s">
        <v>88</v>
      </c>
      <c r="N226" t="s">
        <v>85</v>
      </c>
      <c r="O226" t="s">
        <v>16</v>
      </c>
      <c r="Q226" t="s">
        <v>127</v>
      </c>
      <c r="R226" t="s">
        <v>16</v>
      </c>
      <c r="S226" s="1" t="s">
        <v>74</v>
      </c>
      <c r="T226" t="s">
        <v>74</v>
      </c>
      <c r="U226" t="str">
        <f>IF(V226="","",INDEX('Backing 4'!U:U,MATCH(V226,'Backing 4'!T:T,0)))</f>
        <v>Even</v>
      </c>
      <c r="V226" t="str">
        <f t="shared" si="9"/>
        <v>5 - Senior Officer &amp; Sales &amp; Marketing</v>
      </c>
      <c r="W226" t="str">
        <f>IF(X226="","",INDEX('Backing 4'!Z:Z,MATCH(X226,'Backing 4'!Y:Y,0)))</f>
        <v>Even</v>
      </c>
      <c r="X226" t="str">
        <f t="shared" si="10"/>
        <v>5 - Senior Officer</v>
      </c>
      <c r="Y226">
        <v>1</v>
      </c>
      <c r="Z226" t="str">
        <f>IF(F226="Y","",IF(AA226="Y",INDEX('Backing 2'!B:B,MATCH(E226,'Backing 2'!C:C,0)),E226))</f>
        <v>6 - Junior Officer</v>
      </c>
      <c r="AA226" t="s">
        <v>85</v>
      </c>
      <c r="AB226">
        <v>1</v>
      </c>
      <c r="AC226" t="s">
        <v>75</v>
      </c>
      <c r="AD226">
        <v>25</v>
      </c>
      <c r="AE226" t="s">
        <v>29</v>
      </c>
      <c r="AF226" t="s">
        <v>80</v>
      </c>
      <c r="AG226" t="s">
        <v>80</v>
      </c>
      <c r="AH226" s="3">
        <v>41730</v>
      </c>
      <c r="AI226">
        <v>6</v>
      </c>
      <c r="AJ226">
        <f t="shared" ca="1" si="11"/>
        <v>0.48552449847184853</v>
      </c>
    </row>
    <row r="227" spans="1:36">
      <c r="A227">
        <v>226</v>
      </c>
      <c r="B227" t="s">
        <v>8</v>
      </c>
      <c r="E227" t="s">
        <v>92</v>
      </c>
      <c r="F227" t="s">
        <v>87</v>
      </c>
      <c r="G227">
        <v>2</v>
      </c>
      <c r="H227" t="s">
        <v>88</v>
      </c>
      <c r="J227" t="s">
        <v>86</v>
      </c>
      <c r="K227" s="2">
        <v>0.5</v>
      </c>
      <c r="L227" t="s">
        <v>88</v>
      </c>
      <c r="N227" t="s">
        <v>85</v>
      </c>
      <c r="O227" t="s">
        <v>16</v>
      </c>
      <c r="Q227" t="s">
        <v>92</v>
      </c>
      <c r="R227" t="s">
        <v>16</v>
      </c>
      <c r="S227" s="1" t="s">
        <v>74</v>
      </c>
      <c r="T227" t="s">
        <v>74</v>
      </c>
      <c r="U227" t="str">
        <f>IF(V227="","",INDEX('Backing 4'!U:U,MATCH(V227,'Backing 4'!T:T,0)))</f>
        <v>Even</v>
      </c>
      <c r="V227" t="str">
        <f t="shared" si="9"/>
        <v>6 - Junior Officer &amp; Sales &amp; Marketing</v>
      </c>
      <c r="W227" t="str">
        <f>IF(X227="","",INDEX('Backing 4'!Z:Z,MATCH(X227,'Backing 4'!Y:Y,0)))</f>
        <v>Even</v>
      </c>
      <c r="X227" t="str">
        <f t="shared" si="10"/>
        <v>6 - Junior Officer</v>
      </c>
      <c r="Y227">
        <v>3</v>
      </c>
      <c r="Z227" t="str">
        <f>IF(F227="Y","",IF(AA227="Y",INDEX('Backing 2'!B:B,MATCH(E227,'Backing 2'!C:C,0)),E227))</f>
        <v>6 - Junior Officer</v>
      </c>
      <c r="AA227" t="s">
        <v>87</v>
      </c>
      <c r="AB227">
        <v>2</v>
      </c>
      <c r="AC227" t="s">
        <v>75</v>
      </c>
      <c r="AD227">
        <v>21</v>
      </c>
      <c r="AE227" t="s">
        <v>25</v>
      </c>
      <c r="AF227" t="s">
        <v>25</v>
      </c>
      <c r="AG227" t="s">
        <v>25</v>
      </c>
      <c r="AH227" s="3">
        <v>42826</v>
      </c>
      <c r="AI227">
        <v>3</v>
      </c>
      <c r="AJ227">
        <f t="shared" ca="1" si="11"/>
        <v>0.41345803808323933</v>
      </c>
    </row>
    <row r="228" spans="1:36" hidden="1">
      <c r="A228">
        <v>227</v>
      </c>
      <c r="B228" t="s">
        <v>8</v>
      </c>
      <c r="E228" s="4" t="s">
        <v>93</v>
      </c>
      <c r="F228" t="s">
        <v>87</v>
      </c>
      <c r="G228">
        <v>3</v>
      </c>
      <c r="H228" t="s">
        <v>88</v>
      </c>
      <c r="J228" t="s">
        <v>88</v>
      </c>
      <c r="K228" s="2">
        <v>0.5</v>
      </c>
      <c r="L228" t="s">
        <v>86</v>
      </c>
      <c r="N228" t="s">
        <v>85</v>
      </c>
      <c r="O228" t="s">
        <v>16</v>
      </c>
      <c r="P228" t="s">
        <v>89</v>
      </c>
      <c r="R228" t="s">
        <v>16</v>
      </c>
      <c r="S228" s="1" t="s">
        <v>74</v>
      </c>
      <c r="T228" t="s">
        <v>74</v>
      </c>
      <c r="U228" t="str">
        <f>IF(V228="","",INDEX('Backing 4'!U:U,MATCH(V228,'Backing 4'!T:T,0)))</f>
        <v/>
      </c>
      <c r="V228" t="str">
        <f t="shared" si="9"/>
        <v/>
      </c>
      <c r="W228" t="str">
        <f>IF(X228="","",INDEX('Backing 4'!Z:Z,MATCH(X228,'Backing 4'!Y:Y,0)))</f>
        <v/>
      </c>
      <c r="X228" t="str">
        <f t="shared" si="10"/>
        <v/>
      </c>
      <c r="Y228">
        <v>3</v>
      </c>
      <c r="Z228" t="str">
        <f>IF(F228="Y","",IF(AA228="Y",INDEX('Backing 2'!B:B,MATCH(E228,'Backing 2'!C:C,0)),E228))</f>
        <v>4 - Manager</v>
      </c>
      <c r="AA228" t="s">
        <v>87</v>
      </c>
      <c r="AB228">
        <v>2</v>
      </c>
      <c r="AC228" t="s">
        <v>77</v>
      </c>
      <c r="AD228">
        <v>43</v>
      </c>
      <c r="AE228" t="s">
        <v>25</v>
      </c>
      <c r="AF228" t="s">
        <v>25</v>
      </c>
      <c r="AG228" t="s">
        <v>25</v>
      </c>
      <c r="AH228" s="3">
        <v>40634</v>
      </c>
      <c r="AI228">
        <v>9</v>
      </c>
      <c r="AJ228">
        <f t="shared" ca="1" si="11"/>
        <v>0.33858712304676486</v>
      </c>
    </row>
    <row r="229" spans="1:36">
      <c r="A229">
        <v>228</v>
      </c>
      <c r="B229" t="s">
        <v>8</v>
      </c>
      <c r="E229" t="s">
        <v>127</v>
      </c>
      <c r="F229" t="s">
        <v>87</v>
      </c>
      <c r="G229">
        <v>2</v>
      </c>
      <c r="H229" t="s">
        <v>86</v>
      </c>
      <c r="J229" t="s">
        <v>86</v>
      </c>
      <c r="K229" s="2">
        <v>0.5</v>
      </c>
      <c r="L229" t="s">
        <v>88</v>
      </c>
      <c r="N229" t="s">
        <v>85</v>
      </c>
      <c r="O229" t="s">
        <v>15</v>
      </c>
      <c r="Q229" t="s">
        <v>93</v>
      </c>
      <c r="R229" t="s">
        <v>15</v>
      </c>
      <c r="S229" s="1" t="s">
        <v>74</v>
      </c>
      <c r="T229" t="s">
        <v>74</v>
      </c>
      <c r="U229" t="str">
        <f>IF(V229="","",INDEX('Backing 4'!U:U,MATCH(V229,'Backing 4'!T:T,0)))</f>
        <v>Even</v>
      </c>
      <c r="V229" t="str">
        <f t="shared" si="9"/>
        <v>5 - Senior Officer &amp; Internal Services</v>
      </c>
      <c r="W229" t="str">
        <f>IF(X229="","",INDEX('Backing 4'!Z:Z,MATCH(X229,'Backing 4'!Y:Y,0)))</f>
        <v>Even</v>
      </c>
      <c r="X229" t="str">
        <f t="shared" si="10"/>
        <v>5 - Senior Officer</v>
      </c>
      <c r="Y229">
        <v>2</v>
      </c>
      <c r="Z229" t="str">
        <f>IF(F229="Y","",IF(AA229="Y",INDEX('Backing 2'!B:B,MATCH(E229,'Backing 2'!C:C,0)),E229))</f>
        <v>5 - Senior Officer</v>
      </c>
      <c r="AA229" t="s">
        <v>87</v>
      </c>
      <c r="AB229">
        <v>3</v>
      </c>
      <c r="AC229" t="s">
        <v>76</v>
      </c>
      <c r="AD229">
        <v>31</v>
      </c>
      <c r="AE229" t="s">
        <v>25</v>
      </c>
      <c r="AF229" t="s">
        <v>25</v>
      </c>
      <c r="AG229" t="s">
        <v>25</v>
      </c>
      <c r="AH229" s="3">
        <v>42461</v>
      </c>
      <c r="AI229">
        <v>4</v>
      </c>
      <c r="AJ229">
        <f t="shared" ca="1" si="11"/>
        <v>0.29806180603181998</v>
      </c>
    </row>
    <row r="230" spans="1:36">
      <c r="A230">
        <v>229</v>
      </c>
      <c r="B230" t="s">
        <v>8</v>
      </c>
      <c r="E230" t="s">
        <v>94</v>
      </c>
      <c r="F230" t="s">
        <v>87</v>
      </c>
      <c r="G230">
        <v>2</v>
      </c>
      <c r="H230" t="s">
        <v>88</v>
      </c>
      <c r="J230" t="s">
        <v>86</v>
      </c>
      <c r="K230" s="2">
        <v>0.5</v>
      </c>
      <c r="L230" t="s">
        <v>88</v>
      </c>
      <c r="N230" t="s">
        <v>85</v>
      </c>
      <c r="O230" t="s">
        <v>15</v>
      </c>
      <c r="Q230" t="s">
        <v>94</v>
      </c>
      <c r="R230" t="s">
        <v>15</v>
      </c>
      <c r="S230" s="1" t="s">
        <v>74</v>
      </c>
      <c r="T230" t="s">
        <v>74</v>
      </c>
      <c r="U230" t="str">
        <f>IF(V230="","",INDEX('Backing 4'!U:U,MATCH(V230,'Backing 4'!T:T,0)))</f>
        <v>Uneven - Men benefit</v>
      </c>
      <c r="V230" t="str">
        <f t="shared" si="9"/>
        <v>3 - Senior Manager &amp; Internal Services</v>
      </c>
      <c r="W230" t="str">
        <f>IF(X230="","",INDEX('Backing 4'!Z:Z,MATCH(X230,'Backing 4'!Y:Y,0)))</f>
        <v>Uneven - Men benefit</v>
      </c>
      <c r="X230" t="str">
        <f t="shared" si="10"/>
        <v>3 - Senior Manager</v>
      </c>
      <c r="Y230">
        <v>3</v>
      </c>
      <c r="Z230" t="str">
        <f>IF(F230="Y","",IF(AA230="Y",INDEX('Backing 2'!B:B,MATCH(E230,'Backing 2'!C:C,0)),E230))</f>
        <v>3 - Senior Manager</v>
      </c>
      <c r="AA230" t="s">
        <v>87</v>
      </c>
      <c r="AB230">
        <v>2</v>
      </c>
      <c r="AC230" t="s">
        <v>76</v>
      </c>
      <c r="AD230">
        <v>35</v>
      </c>
      <c r="AE230" t="s">
        <v>25</v>
      </c>
      <c r="AF230" t="s">
        <v>25</v>
      </c>
      <c r="AG230" t="s">
        <v>25</v>
      </c>
      <c r="AH230" s="3">
        <v>42461</v>
      </c>
      <c r="AI230">
        <v>4</v>
      </c>
      <c r="AJ230">
        <f t="shared" ca="1" si="11"/>
        <v>0.95624994677422903</v>
      </c>
    </row>
    <row r="231" spans="1:36" hidden="1">
      <c r="A231">
        <v>230</v>
      </c>
      <c r="B231" t="s">
        <v>7</v>
      </c>
      <c r="E231" s="4" t="s">
        <v>92</v>
      </c>
      <c r="F231" t="s">
        <v>87</v>
      </c>
      <c r="G231">
        <v>2</v>
      </c>
      <c r="H231" t="s">
        <v>88</v>
      </c>
      <c r="J231" t="s">
        <v>88</v>
      </c>
      <c r="K231" s="2">
        <v>0.5</v>
      </c>
      <c r="L231" t="s">
        <v>86</v>
      </c>
      <c r="N231" t="s">
        <v>85</v>
      </c>
      <c r="O231" t="s">
        <v>14</v>
      </c>
      <c r="P231" t="s">
        <v>89</v>
      </c>
      <c r="R231" t="s">
        <v>14</v>
      </c>
      <c r="S231" s="1" t="s">
        <v>74</v>
      </c>
      <c r="T231" t="s">
        <v>74</v>
      </c>
      <c r="U231" t="str">
        <f>IF(V231="","",INDEX('Backing 4'!U:U,MATCH(V231,'Backing 4'!T:T,0)))</f>
        <v/>
      </c>
      <c r="V231" t="str">
        <f t="shared" si="9"/>
        <v/>
      </c>
      <c r="W231" t="str">
        <f>IF(X231="","",INDEX('Backing 4'!Z:Z,MATCH(X231,'Backing 4'!Y:Y,0)))</f>
        <v/>
      </c>
      <c r="X231" t="str">
        <f t="shared" si="10"/>
        <v/>
      </c>
      <c r="Y231">
        <v>2</v>
      </c>
      <c r="Z231" t="str">
        <f>IF(F231="Y","",IF(AA231="Y",INDEX('Backing 2'!B:B,MATCH(E231,'Backing 2'!C:C,0)),E231))</f>
        <v>6 - Junior Officer</v>
      </c>
      <c r="AA231" t="s">
        <v>87</v>
      </c>
      <c r="AB231">
        <v>3</v>
      </c>
      <c r="AC231" t="s">
        <v>77</v>
      </c>
      <c r="AD231">
        <v>42</v>
      </c>
      <c r="AE231" t="s">
        <v>25</v>
      </c>
      <c r="AF231" t="s">
        <v>25</v>
      </c>
      <c r="AG231" t="s">
        <v>25</v>
      </c>
      <c r="AH231" s="3">
        <v>43191</v>
      </c>
      <c r="AI231">
        <v>2</v>
      </c>
      <c r="AJ231">
        <f t="shared" ca="1" si="11"/>
        <v>0.80292466317973543</v>
      </c>
    </row>
    <row r="232" spans="1:36">
      <c r="A232">
        <v>231</v>
      </c>
      <c r="B232" t="s">
        <v>8</v>
      </c>
      <c r="E232" t="s">
        <v>94</v>
      </c>
      <c r="F232" t="s">
        <v>87</v>
      </c>
      <c r="G232">
        <v>3</v>
      </c>
      <c r="H232" t="s">
        <v>88</v>
      </c>
      <c r="J232" t="s">
        <v>86</v>
      </c>
      <c r="K232" s="2">
        <v>0.5</v>
      </c>
      <c r="L232" t="s">
        <v>88</v>
      </c>
      <c r="N232" t="s">
        <v>85</v>
      </c>
      <c r="O232" t="s">
        <v>12</v>
      </c>
      <c r="Q232" t="s">
        <v>94</v>
      </c>
      <c r="R232" t="s">
        <v>12</v>
      </c>
      <c r="S232" s="1" t="s">
        <v>74</v>
      </c>
      <c r="T232" t="s">
        <v>74</v>
      </c>
      <c r="U232" t="str">
        <f>IF(V232="","",INDEX('Backing 4'!U:U,MATCH(V232,'Backing 4'!T:T,0)))</f>
        <v>Inconclusive</v>
      </c>
      <c r="V232" t="str">
        <f t="shared" si="9"/>
        <v>3 - Senior Manager &amp; Finance</v>
      </c>
      <c r="W232" t="str">
        <f>IF(X232="","",INDEX('Backing 4'!Z:Z,MATCH(X232,'Backing 4'!Y:Y,0)))</f>
        <v>Uneven - Men benefit</v>
      </c>
      <c r="X232" t="str">
        <f t="shared" si="10"/>
        <v>3 - Senior Manager</v>
      </c>
      <c r="Y232">
        <v>3</v>
      </c>
      <c r="Z232" t="str">
        <f>IF(F232="Y","",IF(AA232="Y",INDEX('Backing 2'!B:B,MATCH(E232,'Backing 2'!C:C,0)),E232))</f>
        <v>3 - Senior Manager</v>
      </c>
      <c r="AA232" t="s">
        <v>87</v>
      </c>
      <c r="AB232">
        <v>3</v>
      </c>
      <c r="AC232" t="s">
        <v>76</v>
      </c>
      <c r="AD232">
        <v>39</v>
      </c>
      <c r="AE232" t="s">
        <v>37</v>
      </c>
      <c r="AF232" t="s">
        <v>80</v>
      </c>
      <c r="AG232" t="s">
        <v>80</v>
      </c>
      <c r="AH232" s="3">
        <v>42461</v>
      </c>
      <c r="AI232">
        <v>4</v>
      </c>
      <c r="AJ232">
        <f t="shared" ca="1" si="11"/>
        <v>0.569478874674894</v>
      </c>
    </row>
    <row r="233" spans="1:36">
      <c r="A233">
        <v>232</v>
      </c>
      <c r="B233" t="s">
        <v>7</v>
      </c>
      <c r="E233" t="s">
        <v>92</v>
      </c>
      <c r="F233" t="s">
        <v>87</v>
      </c>
      <c r="G233">
        <v>2</v>
      </c>
      <c r="H233" t="s">
        <v>86</v>
      </c>
      <c r="J233" t="s">
        <v>86</v>
      </c>
      <c r="K233" s="2">
        <v>0.5</v>
      </c>
      <c r="L233" t="s">
        <v>88</v>
      </c>
      <c r="N233" t="s">
        <v>85</v>
      </c>
      <c r="O233" t="s">
        <v>14</v>
      </c>
      <c r="Q233" t="s">
        <v>127</v>
      </c>
      <c r="R233" t="s">
        <v>14</v>
      </c>
      <c r="S233" s="1" t="s">
        <v>74</v>
      </c>
      <c r="T233" t="s">
        <v>74</v>
      </c>
      <c r="U233" t="str">
        <f>IF(V233="","",INDEX('Backing 4'!U:U,MATCH(V233,'Backing 4'!T:T,0)))</f>
        <v>Even</v>
      </c>
      <c r="V233" t="str">
        <f t="shared" si="9"/>
        <v>6 - Junior Officer &amp; Operations</v>
      </c>
      <c r="W233" t="str">
        <f>IF(X233="","",INDEX('Backing 4'!Z:Z,MATCH(X233,'Backing 4'!Y:Y,0)))</f>
        <v>Even</v>
      </c>
      <c r="X233" t="str">
        <f t="shared" si="10"/>
        <v>6 - Junior Officer</v>
      </c>
      <c r="Y233">
        <v>3</v>
      </c>
      <c r="Z233" t="str">
        <f>IF(F233="Y","",IF(AA233="Y",INDEX('Backing 2'!B:B,MATCH(E233,'Backing 2'!C:C,0)),E233))</f>
        <v>6 - Junior Officer</v>
      </c>
      <c r="AA233" t="s">
        <v>87</v>
      </c>
      <c r="AB233">
        <v>3</v>
      </c>
      <c r="AC233" t="s">
        <v>76</v>
      </c>
      <c r="AD233">
        <v>34</v>
      </c>
      <c r="AE233" t="s">
        <v>27</v>
      </c>
      <c r="AF233" t="s">
        <v>80</v>
      </c>
      <c r="AG233" t="s">
        <v>80</v>
      </c>
      <c r="AH233" s="3">
        <v>42826</v>
      </c>
      <c r="AI233">
        <v>3</v>
      </c>
      <c r="AJ233">
        <f t="shared" ca="1" si="11"/>
        <v>0.2745423815454312</v>
      </c>
    </row>
    <row r="234" spans="1:36">
      <c r="A234">
        <v>233</v>
      </c>
      <c r="B234" t="s">
        <v>7</v>
      </c>
      <c r="E234" t="s">
        <v>92</v>
      </c>
      <c r="F234" t="s">
        <v>85</v>
      </c>
      <c r="H234" t="s">
        <v>88</v>
      </c>
      <c r="J234" t="s">
        <v>88</v>
      </c>
      <c r="K234" s="2">
        <v>0.5</v>
      </c>
      <c r="L234" t="s">
        <v>88</v>
      </c>
      <c r="N234" t="s">
        <v>87</v>
      </c>
      <c r="O234" t="s">
        <v>17</v>
      </c>
      <c r="Q234" t="s">
        <v>92</v>
      </c>
      <c r="R234" t="s">
        <v>17</v>
      </c>
      <c r="S234" s="1">
        <v>0.8</v>
      </c>
      <c r="T234" t="s">
        <v>73</v>
      </c>
      <c r="U234" t="str">
        <f>IF(V234="","",INDEX('Backing 4'!U:U,MATCH(V234,'Backing 4'!T:T,0)))</f>
        <v>Inconclusive</v>
      </c>
      <c r="V234" t="str">
        <f t="shared" si="9"/>
        <v>6 - Junior Officer &amp; Strategy</v>
      </c>
      <c r="W234" t="str">
        <f>IF(X234="","",INDEX('Backing 4'!Z:Z,MATCH(X234,'Backing 4'!Y:Y,0)))</f>
        <v>Even</v>
      </c>
      <c r="X234" t="str">
        <f t="shared" si="10"/>
        <v>6 - Junior Officer</v>
      </c>
      <c r="Y234">
        <v>0</v>
      </c>
      <c r="Z234" t="str">
        <f>IF(F234="Y","",IF(AA234="Y",INDEX('Backing 2'!B:B,MATCH(E234,'Backing 2'!C:C,0)),E234))</f>
        <v/>
      </c>
      <c r="AA234" t="s">
        <v>87</v>
      </c>
      <c r="AC234" t="s">
        <v>75</v>
      </c>
      <c r="AD234">
        <v>25</v>
      </c>
      <c r="AE234" t="s">
        <v>25</v>
      </c>
      <c r="AF234" t="s">
        <v>25</v>
      </c>
      <c r="AG234" t="s">
        <v>25</v>
      </c>
      <c r="AH234" s="3">
        <v>43922</v>
      </c>
      <c r="AI234">
        <v>0</v>
      </c>
      <c r="AJ234">
        <f t="shared" ca="1" si="11"/>
        <v>0.66386050109169215</v>
      </c>
    </row>
    <row r="235" spans="1:36">
      <c r="A235">
        <v>234</v>
      </c>
      <c r="B235" t="s">
        <v>7</v>
      </c>
      <c r="E235" t="s">
        <v>92</v>
      </c>
      <c r="F235" t="s">
        <v>87</v>
      </c>
      <c r="G235">
        <v>2</v>
      </c>
      <c r="H235" t="s">
        <v>86</v>
      </c>
      <c r="J235" t="s">
        <v>86</v>
      </c>
      <c r="K235" s="2">
        <v>0.5</v>
      </c>
      <c r="L235" t="s">
        <v>88</v>
      </c>
      <c r="N235" t="s">
        <v>85</v>
      </c>
      <c r="O235" t="s">
        <v>14</v>
      </c>
      <c r="Q235" t="s">
        <v>127</v>
      </c>
      <c r="R235" t="s">
        <v>14</v>
      </c>
      <c r="S235" s="1" t="s">
        <v>74</v>
      </c>
      <c r="T235" t="s">
        <v>74</v>
      </c>
      <c r="U235" t="str">
        <f>IF(V235="","",INDEX('Backing 4'!U:U,MATCH(V235,'Backing 4'!T:T,0)))</f>
        <v>Even</v>
      </c>
      <c r="V235" t="str">
        <f t="shared" si="9"/>
        <v>6 - Junior Officer &amp; Operations</v>
      </c>
      <c r="W235" t="str">
        <f>IF(X235="","",INDEX('Backing 4'!Z:Z,MATCH(X235,'Backing 4'!Y:Y,0)))</f>
        <v>Even</v>
      </c>
      <c r="X235" t="str">
        <f t="shared" si="10"/>
        <v>6 - Junior Officer</v>
      </c>
      <c r="Y235">
        <v>2</v>
      </c>
      <c r="Z235" t="str">
        <f>IF(F235="Y","",IF(AA235="Y",INDEX('Backing 2'!B:B,MATCH(E235,'Backing 2'!C:C,0)),E235))</f>
        <v>6 - Junior Officer</v>
      </c>
      <c r="AA235" t="s">
        <v>87</v>
      </c>
      <c r="AB235">
        <v>2</v>
      </c>
      <c r="AC235" t="s">
        <v>75</v>
      </c>
      <c r="AD235">
        <v>29</v>
      </c>
      <c r="AE235" t="s">
        <v>36</v>
      </c>
      <c r="AF235" t="s">
        <v>80</v>
      </c>
      <c r="AG235" t="s">
        <v>80</v>
      </c>
      <c r="AH235" s="3">
        <v>43191</v>
      </c>
      <c r="AI235">
        <v>2</v>
      </c>
      <c r="AJ235">
        <f t="shared" ca="1" si="11"/>
        <v>0.35057111097385463</v>
      </c>
    </row>
    <row r="236" spans="1:36">
      <c r="A236">
        <v>235</v>
      </c>
      <c r="B236" t="s">
        <v>8</v>
      </c>
      <c r="E236" t="s">
        <v>93</v>
      </c>
      <c r="F236" t="s">
        <v>87</v>
      </c>
      <c r="G236">
        <v>3</v>
      </c>
      <c r="H236" t="s">
        <v>88</v>
      </c>
      <c r="J236" t="s">
        <v>86</v>
      </c>
      <c r="K236" s="2">
        <v>0.5</v>
      </c>
      <c r="L236" t="s">
        <v>88</v>
      </c>
      <c r="N236" t="s">
        <v>85</v>
      </c>
      <c r="O236" t="s">
        <v>15</v>
      </c>
      <c r="Q236" t="s">
        <v>93</v>
      </c>
      <c r="R236" t="s">
        <v>15</v>
      </c>
      <c r="S236" s="1" t="s">
        <v>74</v>
      </c>
      <c r="T236" t="s">
        <v>74</v>
      </c>
      <c r="U236" t="str">
        <f>IF(V236="","",INDEX('Backing 4'!U:U,MATCH(V236,'Backing 4'!T:T,0)))</f>
        <v>Even</v>
      </c>
      <c r="V236" t="str">
        <f t="shared" si="9"/>
        <v>4 - Manager &amp; Internal Services</v>
      </c>
      <c r="W236" t="str">
        <f>IF(X236="","",INDEX('Backing 4'!Z:Z,MATCH(X236,'Backing 4'!Y:Y,0)))</f>
        <v>Even</v>
      </c>
      <c r="X236" t="str">
        <f t="shared" si="10"/>
        <v>4 - Manager</v>
      </c>
      <c r="Y236">
        <v>2</v>
      </c>
      <c r="Z236" t="str">
        <f>IF(F236="Y","",IF(AA236="Y",INDEX('Backing 2'!B:B,MATCH(E236,'Backing 2'!C:C,0)),E236))</f>
        <v>4 - Manager</v>
      </c>
      <c r="AA236" t="s">
        <v>87</v>
      </c>
      <c r="AB236">
        <v>3</v>
      </c>
      <c r="AC236" t="s">
        <v>76</v>
      </c>
      <c r="AD236">
        <v>32</v>
      </c>
      <c r="AE236" t="s">
        <v>25</v>
      </c>
      <c r="AF236" t="s">
        <v>25</v>
      </c>
      <c r="AG236" t="s">
        <v>25</v>
      </c>
      <c r="AH236" s="3">
        <v>41730</v>
      </c>
      <c r="AI236">
        <v>6</v>
      </c>
      <c r="AJ236">
        <f t="shared" ca="1" si="11"/>
        <v>0.94412962047475402</v>
      </c>
    </row>
    <row r="237" spans="1:36">
      <c r="A237">
        <v>236</v>
      </c>
      <c r="B237" t="s">
        <v>7</v>
      </c>
      <c r="E237" t="s">
        <v>92</v>
      </c>
      <c r="F237" t="s">
        <v>87</v>
      </c>
      <c r="G237">
        <v>3</v>
      </c>
      <c r="H237" t="s">
        <v>88</v>
      </c>
      <c r="J237" t="s">
        <v>86</v>
      </c>
      <c r="K237" s="2">
        <v>0.5</v>
      </c>
      <c r="L237" t="s">
        <v>88</v>
      </c>
      <c r="N237" t="s">
        <v>85</v>
      </c>
      <c r="O237" t="s">
        <v>16</v>
      </c>
      <c r="Q237" t="s">
        <v>92</v>
      </c>
      <c r="R237" t="s">
        <v>16</v>
      </c>
      <c r="S237" s="1" t="s">
        <v>74</v>
      </c>
      <c r="T237" t="s">
        <v>74</v>
      </c>
      <c r="U237" t="str">
        <f>IF(V237="","",INDEX('Backing 4'!U:U,MATCH(V237,'Backing 4'!T:T,0)))</f>
        <v>Even</v>
      </c>
      <c r="V237" t="str">
        <f t="shared" si="9"/>
        <v>6 - Junior Officer &amp; Sales &amp; Marketing</v>
      </c>
      <c r="W237" t="str">
        <f>IF(X237="","",INDEX('Backing 4'!Z:Z,MATCH(X237,'Backing 4'!Y:Y,0)))</f>
        <v>Even</v>
      </c>
      <c r="X237" t="str">
        <f t="shared" si="10"/>
        <v>6 - Junior Officer</v>
      </c>
      <c r="Y237">
        <v>1</v>
      </c>
      <c r="Z237" t="str">
        <f>IF(F237="Y","",IF(AA237="Y",INDEX('Backing 2'!B:B,MATCH(E237,'Backing 2'!C:C,0)),E237))</f>
        <v>6 - Junior Officer</v>
      </c>
      <c r="AA237" t="s">
        <v>87</v>
      </c>
      <c r="AC237" t="s">
        <v>75</v>
      </c>
      <c r="AD237">
        <v>22</v>
      </c>
      <c r="AE237" t="s">
        <v>25</v>
      </c>
      <c r="AF237" t="s">
        <v>25</v>
      </c>
      <c r="AG237" t="s">
        <v>25</v>
      </c>
      <c r="AH237" s="3">
        <v>43556</v>
      </c>
      <c r="AI237">
        <v>1</v>
      </c>
      <c r="AJ237">
        <f t="shared" ca="1" si="11"/>
        <v>0.30186036665896721</v>
      </c>
    </row>
    <row r="238" spans="1:36">
      <c r="A238">
        <v>237</v>
      </c>
      <c r="B238" t="s">
        <v>7</v>
      </c>
      <c r="E238" t="s">
        <v>92</v>
      </c>
      <c r="F238" t="s">
        <v>87</v>
      </c>
      <c r="G238">
        <v>2</v>
      </c>
      <c r="H238" t="s">
        <v>86</v>
      </c>
      <c r="J238" t="s">
        <v>86</v>
      </c>
      <c r="K238" s="2">
        <v>0.5</v>
      </c>
      <c r="L238" t="s">
        <v>88</v>
      </c>
      <c r="N238" t="s">
        <v>85</v>
      </c>
      <c r="O238" t="s">
        <v>14</v>
      </c>
      <c r="Q238" t="s">
        <v>127</v>
      </c>
      <c r="R238" t="s">
        <v>14</v>
      </c>
      <c r="S238" s="1" t="s">
        <v>74</v>
      </c>
      <c r="T238" t="s">
        <v>74</v>
      </c>
      <c r="U238" t="str">
        <f>IF(V238="","",INDEX('Backing 4'!U:U,MATCH(V238,'Backing 4'!T:T,0)))</f>
        <v>Even</v>
      </c>
      <c r="V238" t="str">
        <f t="shared" si="9"/>
        <v>6 - Junior Officer &amp; Operations</v>
      </c>
      <c r="W238" t="str">
        <f>IF(X238="","",INDEX('Backing 4'!Z:Z,MATCH(X238,'Backing 4'!Y:Y,0)))</f>
        <v>Even</v>
      </c>
      <c r="X238" t="str">
        <f t="shared" si="10"/>
        <v>6 - Junior Officer</v>
      </c>
      <c r="Y238">
        <v>4</v>
      </c>
      <c r="Z238" t="str">
        <f>IF(F238="Y","",IF(AA238="Y",INDEX('Backing 2'!B:B,MATCH(E238,'Backing 2'!C:C,0)),E238))</f>
        <v>6 - Junior Officer</v>
      </c>
      <c r="AA238" t="s">
        <v>87</v>
      </c>
      <c r="AB238">
        <v>3</v>
      </c>
      <c r="AC238" t="s">
        <v>76</v>
      </c>
      <c r="AD238">
        <v>31</v>
      </c>
      <c r="AE238" t="s">
        <v>25</v>
      </c>
      <c r="AF238" t="s">
        <v>25</v>
      </c>
      <c r="AG238" t="s">
        <v>25</v>
      </c>
      <c r="AH238" s="3">
        <v>42461</v>
      </c>
      <c r="AI238">
        <v>4</v>
      </c>
      <c r="AJ238">
        <f t="shared" ca="1" si="11"/>
        <v>0.65764950206063921</v>
      </c>
    </row>
    <row r="239" spans="1:36">
      <c r="A239">
        <v>238</v>
      </c>
      <c r="B239" t="s">
        <v>7</v>
      </c>
      <c r="E239" t="s">
        <v>92</v>
      </c>
      <c r="F239" t="s">
        <v>85</v>
      </c>
      <c r="H239" t="s">
        <v>88</v>
      </c>
      <c r="J239" t="s">
        <v>88</v>
      </c>
      <c r="K239" s="2">
        <v>0.5</v>
      </c>
      <c r="L239" t="s">
        <v>88</v>
      </c>
      <c r="N239" t="s">
        <v>87</v>
      </c>
      <c r="O239" t="s">
        <v>14</v>
      </c>
      <c r="Q239" t="s">
        <v>92</v>
      </c>
      <c r="R239" t="s">
        <v>14</v>
      </c>
      <c r="S239" s="1" t="s">
        <v>74</v>
      </c>
      <c r="T239" t="s">
        <v>74</v>
      </c>
      <c r="U239" t="str">
        <f>IF(V239="","",INDEX('Backing 4'!U:U,MATCH(V239,'Backing 4'!T:T,0)))</f>
        <v>Even</v>
      </c>
      <c r="V239" t="str">
        <f t="shared" si="9"/>
        <v>6 - Junior Officer &amp; Operations</v>
      </c>
      <c r="W239" t="str">
        <f>IF(X239="","",INDEX('Backing 4'!Z:Z,MATCH(X239,'Backing 4'!Y:Y,0)))</f>
        <v>Even</v>
      </c>
      <c r="X239" t="str">
        <f t="shared" si="10"/>
        <v>6 - Junior Officer</v>
      </c>
      <c r="Y239">
        <v>0</v>
      </c>
      <c r="Z239" t="str">
        <f>IF(F239="Y","",IF(AA239="Y",INDEX('Backing 2'!B:B,MATCH(E239,'Backing 2'!C:C,0)),E239))</f>
        <v/>
      </c>
      <c r="AA239" t="s">
        <v>87</v>
      </c>
      <c r="AC239" t="s">
        <v>75</v>
      </c>
      <c r="AD239">
        <v>22</v>
      </c>
      <c r="AE239" t="s">
        <v>37</v>
      </c>
      <c r="AF239" t="s">
        <v>80</v>
      </c>
      <c r="AG239" t="s">
        <v>80</v>
      </c>
      <c r="AH239" s="3">
        <v>43922</v>
      </c>
      <c r="AI239">
        <v>0</v>
      </c>
      <c r="AJ239">
        <f t="shared" ca="1" si="11"/>
        <v>0.24124528801756473</v>
      </c>
    </row>
    <row r="240" spans="1:36">
      <c r="A240">
        <v>239</v>
      </c>
      <c r="B240" t="s">
        <v>8</v>
      </c>
      <c r="E240" t="s">
        <v>93</v>
      </c>
      <c r="F240" t="s">
        <v>87</v>
      </c>
      <c r="G240">
        <v>2</v>
      </c>
      <c r="H240" t="s">
        <v>88</v>
      </c>
      <c r="J240" t="s">
        <v>86</v>
      </c>
      <c r="K240" s="2">
        <v>0.5</v>
      </c>
      <c r="L240" t="s">
        <v>88</v>
      </c>
      <c r="N240" t="s">
        <v>85</v>
      </c>
      <c r="O240" t="s">
        <v>16</v>
      </c>
      <c r="Q240" t="s">
        <v>93</v>
      </c>
      <c r="R240" t="s">
        <v>16</v>
      </c>
      <c r="S240" s="1" t="s">
        <v>74</v>
      </c>
      <c r="T240" t="s">
        <v>74</v>
      </c>
      <c r="U240" t="str">
        <f>IF(V240="","",INDEX('Backing 4'!U:U,MATCH(V240,'Backing 4'!T:T,0)))</f>
        <v>Uneven - Men benefit</v>
      </c>
      <c r="V240" t="str">
        <f t="shared" si="9"/>
        <v>4 - Manager &amp; Sales &amp; Marketing</v>
      </c>
      <c r="W240" t="str">
        <f>IF(X240="","",INDEX('Backing 4'!Z:Z,MATCH(X240,'Backing 4'!Y:Y,0)))</f>
        <v>Even</v>
      </c>
      <c r="X240" t="str">
        <f t="shared" si="10"/>
        <v>4 - Manager</v>
      </c>
      <c r="Y240">
        <v>2</v>
      </c>
      <c r="Z240" t="str">
        <f>IF(F240="Y","",IF(AA240="Y",INDEX('Backing 2'!B:B,MATCH(E240,'Backing 2'!C:C,0)),E240))</f>
        <v>4 - Manager</v>
      </c>
      <c r="AA240" t="s">
        <v>87</v>
      </c>
      <c r="AB240">
        <v>2</v>
      </c>
      <c r="AC240" t="s">
        <v>76</v>
      </c>
      <c r="AD240">
        <v>36</v>
      </c>
      <c r="AE240" t="s">
        <v>32</v>
      </c>
      <c r="AF240" t="s">
        <v>80</v>
      </c>
      <c r="AG240" t="s">
        <v>80</v>
      </c>
      <c r="AH240" s="3">
        <v>41730</v>
      </c>
      <c r="AI240">
        <v>6</v>
      </c>
      <c r="AJ240">
        <f t="shared" ca="1" si="11"/>
        <v>0.94589755012413157</v>
      </c>
    </row>
    <row r="241" spans="1:36">
      <c r="A241">
        <v>240</v>
      </c>
      <c r="B241" t="s">
        <v>7</v>
      </c>
      <c r="E241" t="s">
        <v>92</v>
      </c>
      <c r="F241" t="s">
        <v>87</v>
      </c>
      <c r="G241">
        <v>2</v>
      </c>
      <c r="H241" t="s">
        <v>88</v>
      </c>
      <c r="J241" t="s">
        <v>86</v>
      </c>
      <c r="K241" s="2">
        <v>0.5</v>
      </c>
      <c r="L241" t="s">
        <v>88</v>
      </c>
      <c r="N241" t="s">
        <v>85</v>
      </c>
      <c r="O241" t="s">
        <v>14</v>
      </c>
      <c r="Q241" t="s">
        <v>92</v>
      </c>
      <c r="R241" t="s">
        <v>14</v>
      </c>
      <c r="S241" s="1" t="s">
        <v>74</v>
      </c>
      <c r="T241" t="s">
        <v>74</v>
      </c>
      <c r="U241" t="str">
        <f>IF(V241="","",INDEX('Backing 4'!U:U,MATCH(V241,'Backing 4'!T:T,0)))</f>
        <v>Even</v>
      </c>
      <c r="V241" t="str">
        <f t="shared" si="9"/>
        <v>6 - Junior Officer &amp; Operations</v>
      </c>
      <c r="W241" t="str">
        <f>IF(X241="","",INDEX('Backing 4'!Z:Z,MATCH(X241,'Backing 4'!Y:Y,0)))</f>
        <v>Even</v>
      </c>
      <c r="X241" t="str">
        <f t="shared" si="10"/>
        <v>6 - Junior Officer</v>
      </c>
      <c r="Y241">
        <v>4</v>
      </c>
      <c r="Z241" t="str">
        <f>IF(F241="Y","",IF(AA241="Y",INDEX('Backing 2'!B:B,MATCH(E241,'Backing 2'!C:C,0)),E241))</f>
        <v>6 - Junior Officer</v>
      </c>
      <c r="AA241" t="s">
        <v>87</v>
      </c>
      <c r="AB241">
        <v>3</v>
      </c>
      <c r="AC241" t="s">
        <v>75</v>
      </c>
      <c r="AD241">
        <v>27</v>
      </c>
      <c r="AE241" t="s">
        <v>32</v>
      </c>
      <c r="AF241" t="s">
        <v>80</v>
      </c>
      <c r="AG241" t="s">
        <v>80</v>
      </c>
      <c r="AH241" s="3">
        <v>42461</v>
      </c>
      <c r="AI241">
        <v>4</v>
      </c>
      <c r="AJ241">
        <f t="shared" ca="1" si="11"/>
        <v>0.88646151583362887</v>
      </c>
    </row>
    <row r="242" spans="1:36">
      <c r="A242">
        <v>241</v>
      </c>
      <c r="B242" t="s">
        <v>7</v>
      </c>
      <c r="E242" t="s">
        <v>93</v>
      </c>
      <c r="F242" t="s">
        <v>87</v>
      </c>
      <c r="G242">
        <v>2</v>
      </c>
      <c r="H242" t="s">
        <v>88</v>
      </c>
      <c r="J242" t="s">
        <v>86</v>
      </c>
      <c r="K242" s="2">
        <v>0.5</v>
      </c>
      <c r="L242" t="s">
        <v>88</v>
      </c>
      <c r="N242" t="s">
        <v>85</v>
      </c>
      <c r="O242" t="s">
        <v>15</v>
      </c>
      <c r="Q242" t="s">
        <v>93</v>
      </c>
      <c r="R242" t="s">
        <v>15</v>
      </c>
      <c r="S242" s="1" t="s">
        <v>74</v>
      </c>
      <c r="T242" t="s">
        <v>74</v>
      </c>
      <c r="U242" t="str">
        <f>IF(V242="","",INDEX('Backing 4'!U:U,MATCH(V242,'Backing 4'!T:T,0)))</f>
        <v>Even</v>
      </c>
      <c r="V242" t="str">
        <f t="shared" si="9"/>
        <v>4 - Manager &amp; Internal Services</v>
      </c>
      <c r="W242" t="str">
        <f>IF(X242="","",INDEX('Backing 4'!Z:Z,MATCH(X242,'Backing 4'!Y:Y,0)))</f>
        <v>Even</v>
      </c>
      <c r="X242" t="str">
        <f t="shared" si="10"/>
        <v>4 - Manager</v>
      </c>
      <c r="Y242">
        <v>2</v>
      </c>
      <c r="Z242" t="str">
        <f>IF(F242="Y","",IF(AA242="Y",INDEX('Backing 2'!B:B,MATCH(E242,'Backing 2'!C:C,0)),E242))</f>
        <v>4 - Manager</v>
      </c>
      <c r="AA242" t="s">
        <v>87</v>
      </c>
      <c r="AB242">
        <v>2</v>
      </c>
      <c r="AC242" t="s">
        <v>76</v>
      </c>
      <c r="AD242">
        <v>38</v>
      </c>
      <c r="AE242" t="s">
        <v>36</v>
      </c>
      <c r="AF242" t="s">
        <v>80</v>
      </c>
      <c r="AG242" t="s">
        <v>80</v>
      </c>
      <c r="AH242" s="3">
        <v>43191</v>
      </c>
      <c r="AI242">
        <v>2</v>
      </c>
      <c r="AJ242">
        <f t="shared" ca="1" si="11"/>
        <v>0.56392023734814367</v>
      </c>
    </row>
    <row r="243" spans="1:36" hidden="1">
      <c r="A243">
        <v>242</v>
      </c>
      <c r="B243" t="s">
        <v>8</v>
      </c>
      <c r="E243" s="4" t="s">
        <v>127</v>
      </c>
      <c r="F243" t="s">
        <v>87</v>
      </c>
      <c r="G243">
        <v>3</v>
      </c>
      <c r="H243" t="s">
        <v>88</v>
      </c>
      <c r="J243" t="s">
        <v>88</v>
      </c>
      <c r="K243" s="2">
        <v>0.5</v>
      </c>
      <c r="L243" t="s">
        <v>86</v>
      </c>
      <c r="N243" t="s">
        <v>85</v>
      </c>
      <c r="O243" t="s">
        <v>15</v>
      </c>
      <c r="P243" t="s">
        <v>89</v>
      </c>
      <c r="R243" t="s">
        <v>15</v>
      </c>
      <c r="S243" s="1" t="s">
        <v>74</v>
      </c>
      <c r="T243" t="s">
        <v>74</v>
      </c>
      <c r="U243" t="str">
        <f>IF(V243="","",INDEX('Backing 4'!U:U,MATCH(V243,'Backing 4'!T:T,0)))</f>
        <v/>
      </c>
      <c r="V243" t="str">
        <f t="shared" si="9"/>
        <v/>
      </c>
      <c r="W243" t="str">
        <f>IF(X243="","",INDEX('Backing 4'!Z:Z,MATCH(X243,'Backing 4'!Y:Y,0)))</f>
        <v/>
      </c>
      <c r="X243" t="str">
        <f t="shared" si="10"/>
        <v/>
      </c>
      <c r="Y243">
        <v>3</v>
      </c>
      <c r="Z243" t="str">
        <f>IF(F243="Y","",IF(AA243="Y",INDEX('Backing 2'!B:B,MATCH(E243,'Backing 2'!C:C,0)),E243))</f>
        <v>5 - Senior Officer</v>
      </c>
      <c r="AA243" t="s">
        <v>87</v>
      </c>
      <c r="AB243">
        <v>3</v>
      </c>
      <c r="AC243" t="s">
        <v>76</v>
      </c>
      <c r="AD243">
        <v>37</v>
      </c>
      <c r="AE243" t="s">
        <v>37</v>
      </c>
      <c r="AF243" t="s">
        <v>80</v>
      </c>
      <c r="AG243" t="s">
        <v>80</v>
      </c>
      <c r="AH243" s="3">
        <v>42826</v>
      </c>
      <c r="AI243">
        <v>3</v>
      </c>
      <c r="AJ243">
        <f t="shared" ca="1" si="11"/>
        <v>0.65980711189015173</v>
      </c>
    </row>
    <row r="244" spans="1:36">
      <c r="A244">
        <v>243</v>
      </c>
      <c r="B244" t="s">
        <v>8</v>
      </c>
      <c r="E244" t="s">
        <v>95</v>
      </c>
      <c r="F244" t="s">
        <v>87</v>
      </c>
      <c r="G244">
        <v>3</v>
      </c>
      <c r="H244" t="s">
        <v>88</v>
      </c>
      <c r="J244" t="s">
        <v>86</v>
      </c>
      <c r="K244" s="2">
        <v>0.5</v>
      </c>
      <c r="L244" t="s">
        <v>88</v>
      </c>
      <c r="N244" t="s">
        <v>85</v>
      </c>
      <c r="O244" t="s">
        <v>14</v>
      </c>
      <c r="Q244" t="s">
        <v>95</v>
      </c>
      <c r="R244" t="s">
        <v>14</v>
      </c>
      <c r="S244" s="1" t="s">
        <v>74</v>
      </c>
      <c r="T244" t="s">
        <v>74</v>
      </c>
      <c r="U244" t="str">
        <f>IF(V244="","",INDEX('Backing 4'!U:U,MATCH(V244,'Backing 4'!T:T,0)))</f>
        <v>Even</v>
      </c>
      <c r="V244" t="str">
        <f t="shared" si="9"/>
        <v>2 - Director &amp; Operations</v>
      </c>
      <c r="W244" t="s">
        <v>126</v>
      </c>
      <c r="X244" t="str">
        <f t="shared" si="10"/>
        <v>2 - Director</v>
      </c>
      <c r="Y244">
        <v>1</v>
      </c>
      <c r="Z244" t="str">
        <f>IF(F244="Y","",IF(AA244="Y",INDEX('Backing 2'!B:B,MATCH(E244,'Backing 2'!C:C,0)),E244))</f>
        <v>3 - Senior Manager</v>
      </c>
      <c r="AA244" t="s">
        <v>85</v>
      </c>
      <c r="AB244">
        <v>2</v>
      </c>
      <c r="AC244" t="s">
        <v>77</v>
      </c>
      <c r="AD244">
        <v>42</v>
      </c>
      <c r="AE244" t="s">
        <v>25</v>
      </c>
      <c r="AF244" t="s">
        <v>25</v>
      </c>
      <c r="AG244" t="s">
        <v>25</v>
      </c>
      <c r="AH244" s="3">
        <v>41365</v>
      </c>
      <c r="AI244">
        <v>7</v>
      </c>
      <c r="AJ244">
        <f t="shared" ca="1" si="11"/>
        <v>0.84030789571796227</v>
      </c>
    </row>
    <row r="245" spans="1:36">
      <c r="A245">
        <v>244</v>
      </c>
      <c r="B245" t="s">
        <v>8</v>
      </c>
      <c r="E245" t="s">
        <v>94</v>
      </c>
      <c r="F245" t="s">
        <v>87</v>
      </c>
      <c r="G245">
        <v>2</v>
      </c>
      <c r="H245" t="s">
        <v>88</v>
      </c>
      <c r="J245" t="s">
        <v>86</v>
      </c>
      <c r="K245" s="2">
        <v>0.5</v>
      </c>
      <c r="L245" t="s">
        <v>88</v>
      </c>
      <c r="N245" t="s">
        <v>85</v>
      </c>
      <c r="O245" t="s">
        <v>16</v>
      </c>
      <c r="Q245" t="s">
        <v>94</v>
      </c>
      <c r="R245" t="s">
        <v>16</v>
      </c>
      <c r="S245" s="1" t="s">
        <v>74</v>
      </c>
      <c r="T245" t="s">
        <v>74</v>
      </c>
      <c r="U245" t="str">
        <f>IF(V245="","",INDEX('Backing 4'!U:U,MATCH(V245,'Backing 4'!T:T,0)))</f>
        <v>Uneven - Men benefit</v>
      </c>
      <c r="V245" t="str">
        <f t="shared" si="9"/>
        <v>3 - Senior Manager &amp; Sales &amp; Marketing</v>
      </c>
      <c r="W245" t="str">
        <f>IF(X245="","",INDEX('Backing 4'!Z:Z,MATCH(X245,'Backing 4'!Y:Y,0)))</f>
        <v>Uneven - Men benefit</v>
      </c>
      <c r="X245" t="str">
        <f t="shared" si="10"/>
        <v>3 - Senior Manager</v>
      </c>
      <c r="Y245">
        <v>4</v>
      </c>
      <c r="Z245" t="str">
        <f>IF(F245="Y","",IF(AA245="Y",INDEX('Backing 2'!B:B,MATCH(E245,'Backing 2'!C:C,0)),E245))</f>
        <v>3 - Senior Manager</v>
      </c>
      <c r="AA245" t="s">
        <v>87</v>
      </c>
      <c r="AB245">
        <v>4</v>
      </c>
      <c r="AC245" t="s">
        <v>77</v>
      </c>
      <c r="AD245">
        <v>41</v>
      </c>
      <c r="AE245" t="s">
        <v>42</v>
      </c>
      <c r="AF245" t="s">
        <v>80</v>
      </c>
      <c r="AG245" t="s">
        <v>80</v>
      </c>
      <c r="AH245" s="3">
        <v>40634</v>
      </c>
      <c r="AI245">
        <v>9</v>
      </c>
      <c r="AJ245">
        <f t="shared" ca="1" si="11"/>
        <v>0.15368666985773405</v>
      </c>
    </row>
    <row r="246" spans="1:36" hidden="1">
      <c r="A246">
        <v>245</v>
      </c>
      <c r="B246" t="s">
        <v>7</v>
      </c>
      <c r="E246" s="4" t="s">
        <v>127</v>
      </c>
      <c r="F246" t="s">
        <v>87</v>
      </c>
      <c r="G246">
        <v>2</v>
      </c>
      <c r="H246" t="s">
        <v>88</v>
      </c>
      <c r="J246" t="s">
        <v>88</v>
      </c>
      <c r="K246" s="2">
        <v>0.5</v>
      </c>
      <c r="L246" t="s">
        <v>86</v>
      </c>
      <c r="N246" t="s">
        <v>85</v>
      </c>
      <c r="O246" t="s">
        <v>14</v>
      </c>
      <c r="P246" t="s">
        <v>89</v>
      </c>
      <c r="R246" t="s">
        <v>14</v>
      </c>
      <c r="S246" s="1">
        <v>0.7</v>
      </c>
      <c r="T246" t="s">
        <v>73</v>
      </c>
      <c r="U246" t="str">
        <f>IF(V246="","",INDEX('Backing 4'!U:U,MATCH(V246,'Backing 4'!T:T,0)))</f>
        <v/>
      </c>
      <c r="V246" t="str">
        <f t="shared" si="9"/>
        <v/>
      </c>
      <c r="W246" t="str">
        <f>IF(X246="","",INDEX('Backing 4'!Z:Z,MATCH(X246,'Backing 4'!Y:Y,0)))</f>
        <v/>
      </c>
      <c r="X246" t="str">
        <f t="shared" si="10"/>
        <v/>
      </c>
      <c r="Y246">
        <v>5</v>
      </c>
      <c r="Z246" t="str">
        <f>IF(F246="Y","",IF(AA246="Y",INDEX('Backing 2'!B:B,MATCH(E246,'Backing 2'!C:C,0)),E246))</f>
        <v>5 - Senior Officer</v>
      </c>
      <c r="AA246" t="s">
        <v>87</v>
      </c>
      <c r="AB246">
        <v>3</v>
      </c>
      <c r="AC246" t="s">
        <v>77</v>
      </c>
      <c r="AD246">
        <v>49</v>
      </c>
      <c r="AE246" t="s">
        <v>25</v>
      </c>
      <c r="AF246" t="s">
        <v>25</v>
      </c>
      <c r="AG246" t="s">
        <v>25</v>
      </c>
      <c r="AH246" s="3">
        <v>42095</v>
      </c>
      <c r="AI246">
        <v>5</v>
      </c>
      <c r="AJ246">
        <f t="shared" ca="1" si="11"/>
        <v>0.87699500836246258</v>
      </c>
    </row>
    <row r="247" spans="1:36" hidden="1">
      <c r="A247">
        <v>246</v>
      </c>
      <c r="B247" t="s">
        <v>8</v>
      </c>
      <c r="E247" s="4" t="s">
        <v>92</v>
      </c>
      <c r="F247" t="s">
        <v>87</v>
      </c>
      <c r="G247">
        <v>3</v>
      </c>
      <c r="H247" t="s">
        <v>88</v>
      </c>
      <c r="J247" t="s">
        <v>88</v>
      </c>
      <c r="K247" s="2">
        <v>0.5</v>
      </c>
      <c r="L247" t="s">
        <v>86</v>
      </c>
      <c r="N247" t="s">
        <v>85</v>
      </c>
      <c r="O247" t="s">
        <v>16</v>
      </c>
      <c r="P247" t="s">
        <v>89</v>
      </c>
      <c r="R247" t="s">
        <v>16</v>
      </c>
      <c r="S247" s="1" t="s">
        <v>74</v>
      </c>
      <c r="T247" t="s">
        <v>74</v>
      </c>
      <c r="U247" t="str">
        <f>IF(V247="","",INDEX('Backing 4'!U:U,MATCH(V247,'Backing 4'!T:T,0)))</f>
        <v/>
      </c>
      <c r="V247" t="str">
        <f t="shared" si="9"/>
        <v/>
      </c>
      <c r="W247" t="str">
        <f>IF(X247="","",INDEX('Backing 4'!Z:Z,MATCH(X247,'Backing 4'!Y:Y,0)))</f>
        <v/>
      </c>
      <c r="X247" t="str">
        <f t="shared" si="10"/>
        <v/>
      </c>
      <c r="Y247">
        <v>5</v>
      </c>
      <c r="Z247" t="str">
        <f>IF(F247="Y","",IF(AA247="Y",INDEX('Backing 2'!B:B,MATCH(E247,'Backing 2'!C:C,0)),E247))</f>
        <v>6 - Junior Officer</v>
      </c>
      <c r="AA247" t="s">
        <v>87</v>
      </c>
      <c r="AB247">
        <v>3</v>
      </c>
      <c r="AC247" t="s">
        <v>75</v>
      </c>
      <c r="AD247">
        <v>25</v>
      </c>
      <c r="AE247" t="s">
        <v>25</v>
      </c>
      <c r="AF247" t="s">
        <v>25</v>
      </c>
      <c r="AG247" t="s">
        <v>25</v>
      </c>
      <c r="AH247" s="3">
        <v>42095</v>
      </c>
      <c r="AI247">
        <v>5</v>
      </c>
      <c r="AJ247">
        <f t="shared" ca="1" si="11"/>
        <v>0.80486980604249625</v>
      </c>
    </row>
    <row r="248" spans="1:36">
      <c r="A248">
        <v>247</v>
      </c>
      <c r="B248" t="s">
        <v>8</v>
      </c>
      <c r="E248" t="s">
        <v>92</v>
      </c>
      <c r="F248" t="s">
        <v>87</v>
      </c>
      <c r="G248">
        <v>3</v>
      </c>
      <c r="H248" t="s">
        <v>88</v>
      </c>
      <c r="J248" t="s">
        <v>86</v>
      </c>
      <c r="K248" s="2">
        <v>0.5</v>
      </c>
      <c r="L248" t="s">
        <v>88</v>
      </c>
      <c r="N248" t="s">
        <v>85</v>
      </c>
      <c r="O248" t="s">
        <v>14</v>
      </c>
      <c r="Q248" t="s">
        <v>92</v>
      </c>
      <c r="R248" t="s">
        <v>14</v>
      </c>
      <c r="S248" s="1" t="s">
        <v>74</v>
      </c>
      <c r="T248" t="s">
        <v>74</v>
      </c>
      <c r="U248" t="str">
        <f>IF(V248="","",INDEX('Backing 4'!U:U,MATCH(V248,'Backing 4'!T:T,0)))</f>
        <v>Even</v>
      </c>
      <c r="V248" t="str">
        <f t="shared" si="9"/>
        <v>6 - Junior Officer &amp; Operations</v>
      </c>
      <c r="W248" t="str">
        <f>IF(X248="","",INDEX('Backing 4'!Z:Z,MATCH(X248,'Backing 4'!Y:Y,0)))</f>
        <v>Even</v>
      </c>
      <c r="X248" t="str">
        <f t="shared" si="10"/>
        <v>6 - Junior Officer</v>
      </c>
      <c r="Y248">
        <v>3</v>
      </c>
      <c r="Z248" t="str">
        <f>IF(F248="Y","",IF(AA248="Y",INDEX('Backing 2'!B:B,MATCH(E248,'Backing 2'!C:C,0)),E248))</f>
        <v>6 - Junior Officer</v>
      </c>
      <c r="AA248" t="s">
        <v>87</v>
      </c>
      <c r="AB248">
        <v>3</v>
      </c>
      <c r="AC248" t="s">
        <v>75</v>
      </c>
      <c r="AD248">
        <v>22</v>
      </c>
      <c r="AE248" t="s">
        <v>25</v>
      </c>
      <c r="AF248" t="s">
        <v>25</v>
      </c>
      <c r="AG248" t="s">
        <v>25</v>
      </c>
      <c r="AH248" s="3">
        <v>42826</v>
      </c>
      <c r="AI248">
        <v>3</v>
      </c>
      <c r="AJ248">
        <f t="shared" ca="1" si="11"/>
        <v>0.63083905207097335</v>
      </c>
    </row>
    <row r="249" spans="1:36">
      <c r="A249">
        <v>248</v>
      </c>
      <c r="B249" t="s">
        <v>8</v>
      </c>
      <c r="E249" t="s">
        <v>93</v>
      </c>
      <c r="F249" t="s">
        <v>87</v>
      </c>
      <c r="G249">
        <v>2</v>
      </c>
      <c r="H249" t="s">
        <v>88</v>
      </c>
      <c r="J249" t="s">
        <v>86</v>
      </c>
      <c r="K249" s="2">
        <v>0.5</v>
      </c>
      <c r="L249" t="s">
        <v>88</v>
      </c>
      <c r="N249" t="s">
        <v>85</v>
      </c>
      <c r="O249" t="s">
        <v>14</v>
      </c>
      <c r="Q249" t="s">
        <v>93</v>
      </c>
      <c r="R249" t="s">
        <v>14</v>
      </c>
      <c r="S249" s="1" t="s">
        <v>74</v>
      </c>
      <c r="T249" t="s">
        <v>74</v>
      </c>
      <c r="U249" t="str">
        <f>IF(V249="","",INDEX('Backing 4'!U:U,MATCH(V249,'Backing 4'!T:T,0)))</f>
        <v>Even</v>
      </c>
      <c r="V249" t="str">
        <f t="shared" si="9"/>
        <v>4 - Manager &amp; Operations</v>
      </c>
      <c r="W249" t="str">
        <f>IF(X249="","",INDEX('Backing 4'!Z:Z,MATCH(X249,'Backing 4'!Y:Y,0)))</f>
        <v>Even</v>
      </c>
      <c r="X249" t="str">
        <f t="shared" si="10"/>
        <v>4 - Manager</v>
      </c>
      <c r="Y249">
        <v>1</v>
      </c>
      <c r="Z249" t="str">
        <f>IF(F249="Y","",IF(AA249="Y",INDEX('Backing 2'!B:B,MATCH(E249,'Backing 2'!C:C,0)),E249))</f>
        <v>5 - Senior Officer</v>
      </c>
      <c r="AA249" t="s">
        <v>85</v>
      </c>
      <c r="AB249">
        <v>1</v>
      </c>
      <c r="AC249" t="s">
        <v>76</v>
      </c>
      <c r="AD249">
        <v>30</v>
      </c>
      <c r="AE249" t="s">
        <v>27</v>
      </c>
      <c r="AF249" t="s">
        <v>80</v>
      </c>
      <c r="AG249" t="s">
        <v>80</v>
      </c>
      <c r="AH249" s="3">
        <v>41000</v>
      </c>
      <c r="AI249">
        <v>8</v>
      </c>
      <c r="AJ249">
        <f t="shared" ca="1" si="11"/>
        <v>0.21770412073283452</v>
      </c>
    </row>
    <row r="250" spans="1:36">
      <c r="A250">
        <v>249</v>
      </c>
      <c r="B250" t="s">
        <v>8</v>
      </c>
      <c r="E250" t="s">
        <v>92</v>
      </c>
      <c r="F250" t="s">
        <v>87</v>
      </c>
      <c r="G250">
        <v>2</v>
      </c>
      <c r="H250" t="s">
        <v>88</v>
      </c>
      <c r="J250" t="s">
        <v>86</v>
      </c>
      <c r="K250" s="2">
        <v>0.5</v>
      </c>
      <c r="L250" t="s">
        <v>88</v>
      </c>
      <c r="N250" t="s">
        <v>85</v>
      </c>
      <c r="O250" t="s">
        <v>14</v>
      </c>
      <c r="Q250" t="s">
        <v>92</v>
      </c>
      <c r="R250" t="s">
        <v>14</v>
      </c>
      <c r="S250" s="1" t="s">
        <v>74</v>
      </c>
      <c r="T250" t="s">
        <v>74</v>
      </c>
      <c r="U250" t="str">
        <f>IF(V250="","",INDEX('Backing 4'!U:U,MATCH(V250,'Backing 4'!T:T,0)))</f>
        <v>Even</v>
      </c>
      <c r="V250" t="str">
        <f t="shared" si="9"/>
        <v>6 - Junior Officer &amp; Operations</v>
      </c>
      <c r="W250" t="str">
        <f>IF(X250="","",INDEX('Backing 4'!Z:Z,MATCH(X250,'Backing 4'!Y:Y,0)))</f>
        <v>Even</v>
      </c>
      <c r="X250" t="str">
        <f t="shared" si="10"/>
        <v>6 - Junior Officer</v>
      </c>
      <c r="Y250">
        <v>2</v>
      </c>
      <c r="Z250" t="str">
        <f>IF(F250="Y","",IF(AA250="Y",INDEX('Backing 2'!B:B,MATCH(E250,'Backing 2'!C:C,0)),E250))</f>
        <v>6 - Junior Officer</v>
      </c>
      <c r="AA250" t="s">
        <v>87</v>
      </c>
      <c r="AB250">
        <v>3</v>
      </c>
      <c r="AC250" t="s">
        <v>75</v>
      </c>
      <c r="AD250">
        <v>21</v>
      </c>
      <c r="AE250" t="s">
        <v>25</v>
      </c>
      <c r="AF250" t="s">
        <v>25</v>
      </c>
      <c r="AG250" t="s">
        <v>25</v>
      </c>
      <c r="AH250" s="3">
        <v>43191</v>
      </c>
      <c r="AI250">
        <v>2</v>
      </c>
      <c r="AJ250">
        <f t="shared" ca="1" si="11"/>
        <v>0.65974534359327697</v>
      </c>
    </row>
    <row r="251" spans="1:36" hidden="1">
      <c r="A251">
        <v>250</v>
      </c>
      <c r="B251" t="s">
        <v>8</v>
      </c>
      <c r="E251" s="4" t="s">
        <v>92</v>
      </c>
      <c r="F251" t="s">
        <v>87</v>
      </c>
      <c r="G251">
        <v>2</v>
      </c>
      <c r="H251" t="s">
        <v>88</v>
      </c>
      <c r="J251" t="s">
        <v>88</v>
      </c>
      <c r="K251" s="2">
        <v>0.5</v>
      </c>
      <c r="L251" t="s">
        <v>86</v>
      </c>
      <c r="N251" t="s">
        <v>85</v>
      </c>
      <c r="O251" t="s">
        <v>14</v>
      </c>
      <c r="P251" t="s">
        <v>89</v>
      </c>
      <c r="R251" t="s">
        <v>14</v>
      </c>
      <c r="S251" s="1" t="s">
        <v>74</v>
      </c>
      <c r="T251" t="s">
        <v>74</v>
      </c>
      <c r="U251" t="str">
        <f>IF(V251="","",INDEX('Backing 4'!U:U,MATCH(V251,'Backing 4'!T:T,0)))</f>
        <v/>
      </c>
      <c r="V251" t="str">
        <f t="shared" si="9"/>
        <v/>
      </c>
      <c r="W251" t="str">
        <f>IF(X251="","",INDEX('Backing 4'!Z:Z,MATCH(X251,'Backing 4'!Y:Y,0)))</f>
        <v/>
      </c>
      <c r="X251" t="str">
        <f t="shared" si="10"/>
        <v/>
      </c>
      <c r="Y251">
        <v>5</v>
      </c>
      <c r="Z251" t="str">
        <f>IF(F251="Y","",IF(AA251="Y",INDEX('Backing 2'!B:B,MATCH(E251,'Backing 2'!C:C,0)),E251))</f>
        <v>6 - Junior Officer</v>
      </c>
      <c r="AA251" t="s">
        <v>87</v>
      </c>
      <c r="AB251">
        <v>2</v>
      </c>
      <c r="AC251" t="s">
        <v>75</v>
      </c>
      <c r="AD251">
        <v>24</v>
      </c>
      <c r="AE251" t="s">
        <v>25</v>
      </c>
      <c r="AF251" t="s">
        <v>25</v>
      </c>
      <c r="AG251" t="s">
        <v>25</v>
      </c>
      <c r="AH251" s="3">
        <v>42095</v>
      </c>
      <c r="AI251">
        <v>5</v>
      </c>
      <c r="AJ251">
        <f t="shared" ca="1" si="11"/>
        <v>0.74081590571984857</v>
      </c>
    </row>
    <row r="252" spans="1:36">
      <c r="A252">
        <v>251</v>
      </c>
      <c r="B252" t="s">
        <v>8</v>
      </c>
      <c r="E252" t="s">
        <v>92</v>
      </c>
      <c r="F252" t="s">
        <v>87</v>
      </c>
      <c r="G252">
        <v>2</v>
      </c>
      <c r="H252" t="s">
        <v>86</v>
      </c>
      <c r="J252" t="s">
        <v>86</v>
      </c>
      <c r="K252" s="2">
        <v>0.5</v>
      </c>
      <c r="L252" t="s">
        <v>88</v>
      </c>
      <c r="N252" t="s">
        <v>85</v>
      </c>
      <c r="O252" t="s">
        <v>16</v>
      </c>
      <c r="Q252" t="s">
        <v>127</v>
      </c>
      <c r="R252" t="s">
        <v>16</v>
      </c>
      <c r="S252" s="1" t="s">
        <v>74</v>
      </c>
      <c r="T252" t="s">
        <v>74</v>
      </c>
      <c r="U252" t="str">
        <f>IF(V252="","",INDEX('Backing 4'!U:U,MATCH(V252,'Backing 4'!T:T,0)))</f>
        <v>Even</v>
      </c>
      <c r="V252" t="str">
        <f t="shared" si="9"/>
        <v>6 - Junior Officer &amp; Sales &amp; Marketing</v>
      </c>
      <c r="W252" t="str">
        <f>IF(X252="","",INDEX('Backing 4'!Z:Z,MATCH(X252,'Backing 4'!Y:Y,0)))</f>
        <v>Even</v>
      </c>
      <c r="X252" t="str">
        <f t="shared" si="10"/>
        <v>6 - Junior Officer</v>
      </c>
      <c r="Y252">
        <v>1</v>
      </c>
      <c r="Z252" t="str">
        <f>IF(F252="Y","",IF(AA252="Y",INDEX('Backing 2'!B:B,MATCH(E252,'Backing 2'!C:C,0)),E252))</f>
        <v>6 - Junior Officer</v>
      </c>
      <c r="AA252" t="s">
        <v>87</v>
      </c>
      <c r="AC252" t="s">
        <v>75</v>
      </c>
      <c r="AD252">
        <v>29</v>
      </c>
      <c r="AE252" t="s">
        <v>25</v>
      </c>
      <c r="AF252" t="s">
        <v>25</v>
      </c>
      <c r="AG252" t="s">
        <v>25</v>
      </c>
      <c r="AH252" s="3">
        <v>43556</v>
      </c>
      <c r="AI252">
        <v>1</v>
      </c>
      <c r="AJ252">
        <f t="shared" ca="1" si="11"/>
        <v>0.4305442051023366</v>
      </c>
    </row>
    <row r="253" spans="1:36">
      <c r="A253">
        <v>252</v>
      </c>
      <c r="B253" t="s">
        <v>7</v>
      </c>
      <c r="E253" t="s">
        <v>92</v>
      </c>
      <c r="F253" t="s">
        <v>87</v>
      </c>
      <c r="G253">
        <v>2</v>
      </c>
      <c r="H253" t="s">
        <v>88</v>
      </c>
      <c r="J253" t="s">
        <v>86</v>
      </c>
      <c r="K253" s="2">
        <v>0.5</v>
      </c>
      <c r="L253" t="s">
        <v>88</v>
      </c>
      <c r="N253" t="s">
        <v>85</v>
      </c>
      <c r="O253" t="s">
        <v>14</v>
      </c>
      <c r="Q253" t="s">
        <v>92</v>
      </c>
      <c r="R253" t="s">
        <v>14</v>
      </c>
      <c r="S253" s="1" t="s">
        <v>74</v>
      </c>
      <c r="T253" t="s">
        <v>74</v>
      </c>
      <c r="U253" t="str">
        <f>IF(V253="","",INDEX('Backing 4'!U:U,MATCH(V253,'Backing 4'!T:T,0)))</f>
        <v>Even</v>
      </c>
      <c r="V253" t="str">
        <f t="shared" si="9"/>
        <v>6 - Junior Officer &amp; Operations</v>
      </c>
      <c r="W253" t="str">
        <f>IF(X253="","",INDEX('Backing 4'!Z:Z,MATCH(X253,'Backing 4'!Y:Y,0)))</f>
        <v>Even</v>
      </c>
      <c r="X253" t="str">
        <f t="shared" si="10"/>
        <v>6 - Junior Officer</v>
      </c>
      <c r="Y253">
        <v>2</v>
      </c>
      <c r="Z253" t="str">
        <f>IF(F253="Y","",IF(AA253="Y",INDEX('Backing 2'!B:B,MATCH(E253,'Backing 2'!C:C,0)),E253))</f>
        <v>6 - Junior Officer</v>
      </c>
      <c r="AA253" t="s">
        <v>87</v>
      </c>
      <c r="AB253">
        <v>3</v>
      </c>
      <c r="AC253" t="s">
        <v>75</v>
      </c>
      <c r="AD253">
        <v>27</v>
      </c>
      <c r="AE253" t="s">
        <v>25</v>
      </c>
      <c r="AF253" t="s">
        <v>25</v>
      </c>
      <c r="AG253" t="s">
        <v>25</v>
      </c>
      <c r="AH253" s="3">
        <v>43191</v>
      </c>
      <c r="AI253">
        <v>2</v>
      </c>
      <c r="AJ253">
        <f t="shared" ca="1" si="11"/>
        <v>0.15360803110468979</v>
      </c>
    </row>
    <row r="254" spans="1:36">
      <c r="A254">
        <v>253</v>
      </c>
      <c r="B254" t="s">
        <v>8</v>
      </c>
      <c r="E254" t="s">
        <v>92</v>
      </c>
      <c r="F254" t="s">
        <v>87</v>
      </c>
      <c r="G254">
        <v>4</v>
      </c>
      <c r="H254" t="s">
        <v>88</v>
      </c>
      <c r="J254" t="s">
        <v>86</v>
      </c>
      <c r="K254" s="2">
        <v>0.5</v>
      </c>
      <c r="L254" t="s">
        <v>88</v>
      </c>
      <c r="N254" t="s">
        <v>85</v>
      </c>
      <c r="O254" t="s">
        <v>12</v>
      </c>
      <c r="Q254" t="s">
        <v>92</v>
      </c>
      <c r="R254" t="s">
        <v>12</v>
      </c>
      <c r="S254" s="1" t="s">
        <v>74</v>
      </c>
      <c r="T254" t="s">
        <v>74</v>
      </c>
      <c r="U254" t="str">
        <f>IF(V254="","",INDEX('Backing 4'!U:U,MATCH(V254,'Backing 4'!T:T,0)))</f>
        <v>Inconclusive</v>
      </c>
      <c r="V254" t="str">
        <f t="shared" si="9"/>
        <v>6 - Junior Officer &amp; Finance</v>
      </c>
      <c r="W254" t="str">
        <f>IF(X254="","",INDEX('Backing 4'!Z:Z,MATCH(X254,'Backing 4'!Y:Y,0)))</f>
        <v>Even</v>
      </c>
      <c r="X254" t="str">
        <f t="shared" si="10"/>
        <v>6 - Junior Officer</v>
      </c>
      <c r="Y254">
        <v>5</v>
      </c>
      <c r="Z254" t="str">
        <f>IF(F254="Y","",IF(AA254="Y",INDEX('Backing 2'!B:B,MATCH(E254,'Backing 2'!C:C,0)),E254))</f>
        <v>6 - Junior Officer</v>
      </c>
      <c r="AA254" t="s">
        <v>87</v>
      </c>
      <c r="AB254">
        <v>2</v>
      </c>
      <c r="AC254" t="s">
        <v>75</v>
      </c>
      <c r="AD254">
        <v>26</v>
      </c>
      <c r="AE254" t="s">
        <v>25</v>
      </c>
      <c r="AF254" t="s">
        <v>25</v>
      </c>
      <c r="AG254" t="s">
        <v>25</v>
      </c>
      <c r="AH254" s="3">
        <v>42095</v>
      </c>
      <c r="AI254">
        <v>5</v>
      </c>
      <c r="AJ254">
        <f t="shared" ca="1" si="11"/>
        <v>0.23272170606622844</v>
      </c>
    </row>
    <row r="255" spans="1:36">
      <c r="A255">
        <v>254</v>
      </c>
      <c r="B255" t="s">
        <v>7</v>
      </c>
      <c r="E255" t="s">
        <v>92</v>
      </c>
      <c r="F255" t="s">
        <v>87</v>
      </c>
      <c r="G255">
        <v>2</v>
      </c>
      <c r="H255" t="s">
        <v>88</v>
      </c>
      <c r="J255" t="s">
        <v>86</v>
      </c>
      <c r="K255" s="2">
        <v>0.5</v>
      </c>
      <c r="L255" t="s">
        <v>88</v>
      </c>
      <c r="N255" t="s">
        <v>85</v>
      </c>
      <c r="O255" t="s">
        <v>15</v>
      </c>
      <c r="Q255" t="s">
        <v>92</v>
      </c>
      <c r="R255" t="s">
        <v>15</v>
      </c>
      <c r="S255" s="1" t="s">
        <v>74</v>
      </c>
      <c r="T255" t="s">
        <v>74</v>
      </c>
      <c r="U255" t="str">
        <f>IF(V255="","",INDEX('Backing 4'!U:U,MATCH(V255,'Backing 4'!T:T,0)))</f>
        <v>Even</v>
      </c>
      <c r="V255" t="str">
        <f t="shared" si="9"/>
        <v>6 - Junior Officer &amp; Internal Services</v>
      </c>
      <c r="W255" t="str">
        <f>IF(X255="","",INDEX('Backing 4'!Z:Z,MATCH(X255,'Backing 4'!Y:Y,0)))</f>
        <v>Even</v>
      </c>
      <c r="X255" t="str">
        <f t="shared" si="10"/>
        <v>6 - Junior Officer</v>
      </c>
      <c r="Y255">
        <v>2</v>
      </c>
      <c r="Z255" t="str">
        <f>IF(F255="Y","",IF(AA255="Y",INDEX('Backing 2'!B:B,MATCH(E255,'Backing 2'!C:C,0)),E255))</f>
        <v>6 - Junior Officer</v>
      </c>
      <c r="AA255" t="s">
        <v>87</v>
      </c>
      <c r="AB255">
        <v>3</v>
      </c>
      <c r="AC255" t="s">
        <v>75</v>
      </c>
      <c r="AD255">
        <v>23</v>
      </c>
      <c r="AE255" t="s">
        <v>25</v>
      </c>
      <c r="AF255" t="s">
        <v>25</v>
      </c>
      <c r="AG255" t="s">
        <v>25</v>
      </c>
      <c r="AH255" s="3">
        <v>43191</v>
      </c>
      <c r="AI255">
        <v>2</v>
      </c>
      <c r="AJ255">
        <f t="shared" ca="1" si="11"/>
        <v>0.60275161013311496</v>
      </c>
    </row>
    <row r="256" spans="1:36">
      <c r="A256">
        <v>255</v>
      </c>
      <c r="B256" t="s">
        <v>8</v>
      </c>
      <c r="E256" t="s">
        <v>92</v>
      </c>
      <c r="F256" t="s">
        <v>87</v>
      </c>
      <c r="G256">
        <v>3</v>
      </c>
      <c r="H256" t="s">
        <v>88</v>
      </c>
      <c r="J256" t="s">
        <v>86</v>
      </c>
      <c r="K256" s="2">
        <v>0.5</v>
      </c>
      <c r="L256" t="s">
        <v>88</v>
      </c>
      <c r="N256" t="s">
        <v>85</v>
      </c>
      <c r="O256" t="s">
        <v>14</v>
      </c>
      <c r="Q256" t="s">
        <v>92</v>
      </c>
      <c r="R256" t="s">
        <v>14</v>
      </c>
      <c r="S256" s="1" t="s">
        <v>74</v>
      </c>
      <c r="T256" t="s">
        <v>74</v>
      </c>
      <c r="U256" t="str">
        <f>IF(V256="","",INDEX('Backing 4'!U:U,MATCH(V256,'Backing 4'!T:T,0)))</f>
        <v>Even</v>
      </c>
      <c r="V256" t="str">
        <f t="shared" si="9"/>
        <v>6 - Junior Officer &amp; Operations</v>
      </c>
      <c r="W256" t="str">
        <f>IF(X256="","",INDEX('Backing 4'!Z:Z,MATCH(X256,'Backing 4'!Y:Y,0)))</f>
        <v>Even</v>
      </c>
      <c r="X256" t="str">
        <f t="shared" si="10"/>
        <v>6 - Junior Officer</v>
      </c>
      <c r="Y256">
        <v>1</v>
      </c>
      <c r="Z256" t="str">
        <f>IF(F256="Y","",IF(AA256="Y",INDEX('Backing 2'!B:B,MATCH(E256,'Backing 2'!C:C,0)),E256))</f>
        <v>6 - Junior Officer</v>
      </c>
      <c r="AA256" t="s">
        <v>87</v>
      </c>
      <c r="AC256" t="s">
        <v>75</v>
      </c>
      <c r="AD256">
        <v>26</v>
      </c>
      <c r="AE256" t="s">
        <v>25</v>
      </c>
      <c r="AF256" t="s">
        <v>25</v>
      </c>
      <c r="AG256" t="s">
        <v>25</v>
      </c>
      <c r="AH256" s="3">
        <v>43556</v>
      </c>
      <c r="AI256">
        <v>1</v>
      </c>
      <c r="AJ256">
        <f t="shared" ca="1" si="11"/>
        <v>0.38726397800055357</v>
      </c>
    </row>
    <row r="257" spans="1:36">
      <c r="A257">
        <v>256</v>
      </c>
      <c r="B257" t="s">
        <v>7</v>
      </c>
      <c r="E257" t="s">
        <v>127</v>
      </c>
      <c r="F257" t="s">
        <v>87</v>
      </c>
      <c r="G257">
        <v>3</v>
      </c>
      <c r="H257" t="s">
        <v>88</v>
      </c>
      <c r="J257" t="s">
        <v>86</v>
      </c>
      <c r="K257" s="2">
        <v>0.5</v>
      </c>
      <c r="L257" t="s">
        <v>88</v>
      </c>
      <c r="N257" t="s">
        <v>85</v>
      </c>
      <c r="O257" t="s">
        <v>14</v>
      </c>
      <c r="Q257" t="s">
        <v>127</v>
      </c>
      <c r="R257" t="s">
        <v>14</v>
      </c>
      <c r="S257" s="1" t="s">
        <v>74</v>
      </c>
      <c r="T257" t="s">
        <v>74</v>
      </c>
      <c r="U257" t="str">
        <f>IF(V257="","",INDEX('Backing 4'!U:U,MATCH(V257,'Backing 4'!T:T,0)))</f>
        <v>Even</v>
      </c>
      <c r="V257" t="str">
        <f t="shared" si="9"/>
        <v>5 - Senior Officer &amp; Operations</v>
      </c>
      <c r="W257" t="str">
        <f>IF(X257="","",INDEX('Backing 4'!Z:Z,MATCH(X257,'Backing 4'!Y:Y,0)))</f>
        <v>Even</v>
      </c>
      <c r="X257" t="str">
        <f t="shared" si="10"/>
        <v>5 - Senior Officer</v>
      </c>
      <c r="Y257">
        <v>3</v>
      </c>
      <c r="Z257" t="str">
        <f>IF(F257="Y","",IF(AA257="Y",INDEX('Backing 2'!B:B,MATCH(E257,'Backing 2'!C:C,0)),E257))</f>
        <v>5 - Senior Officer</v>
      </c>
      <c r="AA257" t="s">
        <v>87</v>
      </c>
      <c r="AB257">
        <v>3</v>
      </c>
      <c r="AC257" t="s">
        <v>75</v>
      </c>
      <c r="AD257">
        <v>29</v>
      </c>
      <c r="AE257" t="s">
        <v>36</v>
      </c>
      <c r="AF257" t="s">
        <v>80</v>
      </c>
      <c r="AG257" t="s">
        <v>80</v>
      </c>
      <c r="AH257" s="3">
        <v>42095</v>
      </c>
      <c r="AI257">
        <v>5</v>
      </c>
      <c r="AJ257">
        <f t="shared" ca="1" si="11"/>
        <v>0.12825100215742347</v>
      </c>
    </row>
    <row r="258" spans="1:36" hidden="1">
      <c r="A258">
        <v>257</v>
      </c>
      <c r="B258" t="s">
        <v>8</v>
      </c>
      <c r="E258" t="s">
        <v>96</v>
      </c>
      <c r="F258" t="s">
        <v>87</v>
      </c>
      <c r="H258" t="s">
        <v>88</v>
      </c>
      <c r="J258" t="s">
        <v>88</v>
      </c>
      <c r="K258" s="2">
        <v>0.5</v>
      </c>
      <c r="L258" t="s">
        <v>88</v>
      </c>
      <c r="N258" t="s">
        <v>85</v>
      </c>
      <c r="O258" t="s">
        <v>17</v>
      </c>
      <c r="Q258" t="s">
        <v>96</v>
      </c>
      <c r="R258" t="s">
        <v>17</v>
      </c>
      <c r="S258" s="1" t="s">
        <v>74</v>
      </c>
      <c r="T258" t="s">
        <v>74</v>
      </c>
      <c r="U258" t="str">
        <f>IF(V258="","",INDEX('Backing 4'!U:U,MATCH(V258,'Backing 4'!T:T,0)))</f>
        <v/>
      </c>
      <c r="V258" t="str">
        <f t="shared" ref="V258:V321" si="12">IF(Q258="","",IF(E258="1 - Executive","",E258&amp;" &amp; "&amp;R258))</f>
        <v/>
      </c>
      <c r="W258" t="str">
        <f>IF(X258="","",INDEX('Backing 4'!Z:Z,MATCH(X258,'Backing 4'!Y:Y,0)))</f>
        <v/>
      </c>
      <c r="X258" t="str">
        <f t="shared" ref="X258:X321" si="13">IF(Q258="","",IF(E258="1 - Executive","",E258))</f>
        <v/>
      </c>
      <c r="Y258">
        <v>3</v>
      </c>
      <c r="Z258" t="str">
        <f>IF(F258="Y","",IF(AA258="Y",INDEX('Backing 2'!B:B,MATCH(E258,'Backing 2'!C:C,0)),E258))</f>
        <v>1 - Executive</v>
      </c>
      <c r="AA258" t="s">
        <v>87</v>
      </c>
      <c r="AB258">
        <v>3</v>
      </c>
      <c r="AC258" t="s">
        <v>77</v>
      </c>
      <c r="AD258">
        <v>43</v>
      </c>
      <c r="AE258" t="s">
        <v>25</v>
      </c>
      <c r="AF258" t="s">
        <v>25</v>
      </c>
      <c r="AG258" t="s">
        <v>25</v>
      </c>
      <c r="AH258" s="3">
        <v>40634</v>
      </c>
      <c r="AI258">
        <v>9</v>
      </c>
      <c r="AJ258">
        <f t="shared" ref="AJ258:AJ321" ca="1" si="14">RAND()</f>
        <v>1.6094668097563547E-2</v>
      </c>
    </row>
    <row r="259" spans="1:36">
      <c r="A259">
        <v>258</v>
      </c>
      <c r="B259" t="s">
        <v>8</v>
      </c>
      <c r="E259" t="s">
        <v>92</v>
      </c>
      <c r="F259" t="s">
        <v>87</v>
      </c>
      <c r="G259">
        <v>3</v>
      </c>
      <c r="H259" t="s">
        <v>88</v>
      </c>
      <c r="J259" t="s">
        <v>86</v>
      </c>
      <c r="K259" s="2">
        <v>0.5</v>
      </c>
      <c r="L259" t="s">
        <v>88</v>
      </c>
      <c r="N259" t="s">
        <v>85</v>
      </c>
      <c r="O259" t="s">
        <v>14</v>
      </c>
      <c r="Q259" t="s">
        <v>92</v>
      </c>
      <c r="R259" t="s">
        <v>14</v>
      </c>
      <c r="S259" s="1" t="s">
        <v>74</v>
      </c>
      <c r="T259" t="s">
        <v>74</v>
      </c>
      <c r="U259" t="str">
        <f>IF(V259="","",INDEX('Backing 4'!U:U,MATCH(V259,'Backing 4'!T:T,0)))</f>
        <v>Even</v>
      </c>
      <c r="V259" t="str">
        <f t="shared" si="12"/>
        <v>6 - Junior Officer &amp; Operations</v>
      </c>
      <c r="W259" t="str">
        <f>IF(X259="","",INDEX('Backing 4'!Z:Z,MATCH(X259,'Backing 4'!Y:Y,0)))</f>
        <v>Even</v>
      </c>
      <c r="X259" t="str">
        <f t="shared" si="13"/>
        <v>6 - Junior Officer</v>
      </c>
      <c r="Y259">
        <v>2</v>
      </c>
      <c r="Z259" t="str">
        <f>IF(F259="Y","",IF(AA259="Y",INDEX('Backing 2'!B:B,MATCH(E259,'Backing 2'!C:C,0)),E259))</f>
        <v>6 - Junior Officer</v>
      </c>
      <c r="AA259" t="s">
        <v>87</v>
      </c>
      <c r="AB259">
        <v>3</v>
      </c>
      <c r="AC259" t="s">
        <v>75</v>
      </c>
      <c r="AD259">
        <v>26</v>
      </c>
      <c r="AE259" t="s">
        <v>37</v>
      </c>
      <c r="AF259" t="s">
        <v>80</v>
      </c>
      <c r="AG259" t="s">
        <v>80</v>
      </c>
      <c r="AH259" s="3">
        <v>43191</v>
      </c>
      <c r="AI259">
        <v>2</v>
      </c>
      <c r="AJ259">
        <f t="shared" ca="1" si="14"/>
        <v>0.96016368516929251</v>
      </c>
    </row>
    <row r="260" spans="1:36">
      <c r="A260">
        <v>259</v>
      </c>
      <c r="B260" t="s">
        <v>7</v>
      </c>
      <c r="E260" t="s">
        <v>92</v>
      </c>
      <c r="F260" t="s">
        <v>87</v>
      </c>
      <c r="G260">
        <v>3</v>
      </c>
      <c r="H260" t="s">
        <v>88</v>
      </c>
      <c r="J260" t="s">
        <v>86</v>
      </c>
      <c r="K260" s="2">
        <v>0.5</v>
      </c>
      <c r="L260" t="s">
        <v>88</v>
      </c>
      <c r="N260" t="s">
        <v>85</v>
      </c>
      <c r="O260" t="s">
        <v>13</v>
      </c>
      <c r="Q260" t="s">
        <v>92</v>
      </c>
      <c r="R260" t="s">
        <v>13</v>
      </c>
      <c r="S260" s="1" t="s">
        <v>74</v>
      </c>
      <c r="T260" t="s">
        <v>74</v>
      </c>
      <c r="U260" t="str">
        <f>IF(V260="","",INDEX('Backing 4'!U:U,MATCH(V260,'Backing 4'!T:T,0)))</f>
        <v>Inconclusive</v>
      </c>
      <c r="V260" t="str">
        <f t="shared" si="12"/>
        <v>6 - Junior Officer &amp; HR</v>
      </c>
      <c r="W260" t="str">
        <f>IF(X260="","",INDEX('Backing 4'!Z:Z,MATCH(X260,'Backing 4'!Y:Y,0)))</f>
        <v>Even</v>
      </c>
      <c r="X260" t="str">
        <f t="shared" si="13"/>
        <v>6 - Junior Officer</v>
      </c>
      <c r="Y260">
        <v>3</v>
      </c>
      <c r="Z260" t="str">
        <f>IF(F260="Y","",IF(AA260="Y",INDEX('Backing 2'!B:B,MATCH(E260,'Backing 2'!C:C,0)),E260))</f>
        <v>6 - Junior Officer</v>
      </c>
      <c r="AA260" t="s">
        <v>87</v>
      </c>
      <c r="AB260">
        <v>3</v>
      </c>
      <c r="AC260" t="s">
        <v>75</v>
      </c>
      <c r="AD260">
        <v>23</v>
      </c>
      <c r="AE260" t="s">
        <v>25</v>
      </c>
      <c r="AF260" t="s">
        <v>25</v>
      </c>
      <c r="AG260" t="s">
        <v>25</v>
      </c>
      <c r="AH260" s="3">
        <v>42826</v>
      </c>
      <c r="AI260">
        <v>3</v>
      </c>
      <c r="AJ260">
        <f t="shared" ca="1" si="14"/>
        <v>0.65032947720652678</v>
      </c>
    </row>
    <row r="261" spans="1:36">
      <c r="A261">
        <v>260</v>
      </c>
      <c r="B261" t="s">
        <v>8</v>
      </c>
      <c r="E261" t="s">
        <v>127</v>
      </c>
      <c r="F261" t="s">
        <v>87</v>
      </c>
      <c r="G261">
        <v>3</v>
      </c>
      <c r="H261" t="s">
        <v>88</v>
      </c>
      <c r="J261" t="s">
        <v>86</v>
      </c>
      <c r="K261" s="2">
        <v>0.5</v>
      </c>
      <c r="L261" t="s">
        <v>88</v>
      </c>
      <c r="N261" t="s">
        <v>85</v>
      </c>
      <c r="O261" t="s">
        <v>16</v>
      </c>
      <c r="Q261" t="s">
        <v>127</v>
      </c>
      <c r="R261" t="s">
        <v>16</v>
      </c>
      <c r="S261" s="1" t="s">
        <v>74</v>
      </c>
      <c r="T261" t="s">
        <v>74</v>
      </c>
      <c r="U261" t="str">
        <f>IF(V261="","",INDEX('Backing 4'!U:U,MATCH(V261,'Backing 4'!T:T,0)))</f>
        <v>Even</v>
      </c>
      <c r="V261" t="str">
        <f t="shared" si="12"/>
        <v>5 - Senior Officer &amp; Sales &amp; Marketing</v>
      </c>
      <c r="W261" t="str">
        <f>IF(X261="","",INDEX('Backing 4'!Z:Z,MATCH(X261,'Backing 4'!Y:Y,0)))</f>
        <v>Even</v>
      </c>
      <c r="X261" t="str">
        <f t="shared" si="13"/>
        <v>5 - Senior Officer</v>
      </c>
      <c r="Y261">
        <v>2</v>
      </c>
      <c r="Z261" t="str">
        <f>IF(F261="Y","",IF(AA261="Y",INDEX('Backing 2'!B:B,MATCH(E261,'Backing 2'!C:C,0)),E261))</f>
        <v>5 - Senior Officer</v>
      </c>
      <c r="AA261" t="s">
        <v>87</v>
      </c>
      <c r="AB261">
        <v>3</v>
      </c>
      <c r="AC261" t="s">
        <v>75</v>
      </c>
      <c r="AD261">
        <v>28</v>
      </c>
      <c r="AE261" t="s">
        <v>25</v>
      </c>
      <c r="AF261" t="s">
        <v>25</v>
      </c>
      <c r="AG261" t="s">
        <v>25</v>
      </c>
      <c r="AH261" s="3">
        <v>42095</v>
      </c>
      <c r="AI261">
        <v>5</v>
      </c>
      <c r="AJ261">
        <f t="shared" ca="1" si="14"/>
        <v>0.33400352078755735</v>
      </c>
    </row>
    <row r="262" spans="1:36">
      <c r="A262">
        <v>261</v>
      </c>
      <c r="B262" t="s">
        <v>7</v>
      </c>
      <c r="E262" t="s">
        <v>93</v>
      </c>
      <c r="F262" t="s">
        <v>87</v>
      </c>
      <c r="G262">
        <v>2</v>
      </c>
      <c r="H262" t="s">
        <v>88</v>
      </c>
      <c r="J262" t="s">
        <v>86</v>
      </c>
      <c r="K262" s="2">
        <v>0.5</v>
      </c>
      <c r="L262" t="s">
        <v>88</v>
      </c>
      <c r="N262" t="s">
        <v>85</v>
      </c>
      <c r="O262" t="s">
        <v>13</v>
      </c>
      <c r="Q262" t="s">
        <v>93</v>
      </c>
      <c r="R262" t="s">
        <v>13</v>
      </c>
      <c r="S262" s="1" t="s">
        <v>74</v>
      </c>
      <c r="T262" t="s">
        <v>74</v>
      </c>
      <c r="U262" t="str">
        <f>IF(V262="","",INDEX('Backing 4'!U:U,MATCH(V262,'Backing 4'!T:T,0)))</f>
        <v>Inconclusive</v>
      </c>
      <c r="V262" t="str">
        <f t="shared" si="12"/>
        <v>4 - Manager &amp; HR</v>
      </c>
      <c r="W262" t="str">
        <f>IF(X262="","",INDEX('Backing 4'!Z:Z,MATCH(X262,'Backing 4'!Y:Y,0)))</f>
        <v>Even</v>
      </c>
      <c r="X262" t="str">
        <f t="shared" si="13"/>
        <v>4 - Manager</v>
      </c>
      <c r="Y262">
        <v>7</v>
      </c>
      <c r="Z262" t="str">
        <f>IF(F262="Y","",IF(AA262="Y",INDEX('Backing 2'!B:B,MATCH(E262,'Backing 2'!C:C,0)),E262))</f>
        <v>4 - Manager</v>
      </c>
      <c r="AA262" t="s">
        <v>87</v>
      </c>
      <c r="AB262">
        <v>3</v>
      </c>
      <c r="AC262" t="s">
        <v>76</v>
      </c>
      <c r="AD262">
        <v>39</v>
      </c>
      <c r="AE262" t="s">
        <v>37</v>
      </c>
      <c r="AF262" t="s">
        <v>80</v>
      </c>
      <c r="AG262" t="s">
        <v>80</v>
      </c>
      <c r="AH262" s="3">
        <v>41365</v>
      </c>
      <c r="AI262">
        <v>7</v>
      </c>
      <c r="AJ262">
        <f t="shared" ca="1" si="14"/>
        <v>0.53714590902805481</v>
      </c>
    </row>
    <row r="263" spans="1:36">
      <c r="A263">
        <v>262</v>
      </c>
      <c r="B263" t="s">
        <v>8</v>
      </c>
      <c r="E263" t="s">
        <v>95</v>
      </c>
      <c r="F263" t="s">
        <v>87</v>
      </c>
      <c r="G263">
        <v>2</v>
      </c>
      <c r="H263" t="s">
        <v>88</v>
      </c>
      <c r="J263" t="s">
        <v>86</v>
      </c>
      <c r="K263" s="2">
        <v>0.5</v>
      </c>
      <c r="L263" t="s">
        <v>88</v>
      </c>
      <c r="N263" t="s">
        <v>85</v>
      </c>
      <c r="O263" t="s">
        <v>12</v>
      </c>
      <c r="Q263" t="s">
        <v>95</v>
      </c>
      <c r="R263" t="s">
        <v>12</v>
      </c>
      <c r="S263" s="1" t="s">
        <v>74</v>
      </c>
      <c r="T263" t="s">
        <v>74</v>
      </c>
      <c r="U263" t="str">
        <f>IF(V263="","",INDEX('Backing 4'!U:U,MATCH(V263,'Backing 4'!T:T,0)))</f>
        <v>Inconclusive</v>
      </c>
      <c r="V263" t="str">
        <f t="shared" si="12"/>
        <v>2 - Director &amp; Finance</v>
      </c>
      <c r="W263" t="s">
        <v>126</v>
      </c>
      <c r="X263" t="str">
        <f t="shared" si="13"/>
        <v>2 - Director</v>
      </c>
      <c r="Y263">
        <v>1</v>
      </c>
      <c r="Z263" t="str">
        <f>IF(F263="Y","",IF(AA263="Y",INDEX('Backing 2'!B:B,MATCH(E263,'Backing 2'!C:C,0)),E263))</f>
        <v>3 - Senior Manager</v>
      </c>
      <c r="AA263" t="s">
        <v>85</v>
      </c>
      <c r="AB263">
        <v>2</v>
      </c>
      <c r="AC263" t="s">
        <v>77</v>
      </c>
      <c r="AD263">
        <v>41</v>
      </c>
      <c r="AE263" t="s">
        <v>25</v>
      </c>
      <c r="AF263" t="s">
        <v>25</v>
      </c>
      <c r="AG263" t="s">
        <v>25</v>
      </c>
      <c r="AH263" s="3">
        <v>42095</v>
      </c>
      <c r="AI263">
        <v>5</v>
      </c>
      <c r="AJ263">
        <f t="shared" ca="1" si="14"/>
        <v>0.67607640565429761</v>
      </c>
    </row>
    <row r="264" spans="1:36">
      <c r="A264">
        <v>263</v>
      </c>
      <c r="B264" t="s">
        <v>8</v>
      </c>
      <c r="E264" t="s">
        <v>127</v>
      </c>
      <c r="F264" t="s">
        <v>85</v>
      </c>
      <c r="H264" t="s">
        <v>88</v>
      </c>
      <c r="J264" t="s">
        <v>88</v>
      </c>
      <c r="K264" s="2">
        <v>0.5</v>
      </c>
      <c r="L264" t="s">
        <v>88</v>
      </c>
      <c r="N264" t="s">
        <v>87</v>
      </c>
      <c r="O264" t="s">
        <v>14</v>
      </c>
      <c r="Q264" t="s">
        <v>127</v>
      </c>
      <c r="R264" t="s">
        <v>14</v>
      </c>
      <c r="S264" s="1" t="s">
        <v>74</v>
      </c>
      <c r="T264" t="s">
        <v>74</v>
      </c>
      <c r="U264" t="str">
        <f>IF(V264="","",INDEX('Backing 4'!U:U,MATCH(V264,'Backing 4'!T:T,0)))</f>
        <v>Even</v>
      </c>
      <c r="V264" t="str">
        <f t="shared" si="12"/>
        <v>5 - Senior Officer &amp; Operations</v>
      </c>
      <c r="W264" t="str">
        <f>IF(X264="","",INDEX('Backing 4'!Z:Z,MATCH(X264,'Backing 4'!Y:Y,0)))</f>
        <v>Even</v>
      </c>
      <c r="X264" t="str">
        <f t="shared" si="13"/>
        <v>5 - Senior Officer</v>
      </c>
      <c r="Y264">
        <v>0</v>
      </c>
      <c r="Z264" t="str">
        <f>IF(F264="Y","",IF(AA264="Y",INDEX('Backing 2'!B:B,MATCH(E264,'Backing 2'!C:C,0)),E264))</f>
        <v/>
      </c>
      <c r="AA264" t="s">
        <v>87</v>
      </c>
      <c r="AC264" t="s">
        <v>75</v>
      </c>
      <c r="AD264">
        <v>27</v>
      </c>
      <c r="AE264" t="s">
        <v>45</v>
      </c>
      <c r="AF264" t="s">
        <v>80</v>
      </c>
      <c r="AG264" t="s">
        <v>80</v>
      </c>
      <c r="AH264" s="3">
        <v>43922</v>
      </c>
      <c r="AI264">
        <v>0</v>
      </c>
      <c r="AJ264">
        <f t="shared" ca="1" si="14"/>
        <v>0.37147421606106168</v>
      </c>
    </row>
    <row r="265" spans="1:36">
      <c r="A265">
        <v>264</v>
      </c>
      <c r="B265" t="s">
        <v>8</v>
      </c>
      <c r="E265" t="s">
        <v>92</v>
      </c>
      <c r="F265" t="s">
        <v>87</v>
      </c>
      <c r="G265">
        <v>2</v>
      </c>
      <c r="H265" t="s">
        <v>86</v>
      </c>
      <c r="J265" t="s">
        <v>86</v>
      </c>
      <c r="K265" s="2">
        <v>0.5</v>
      </c>
      <c r="L265" t="s">
        <v>88</v>
      </c>
      <c r="N265" t="s">
        <v>85</v>
      </c>
      <c r="O265" t="s">
        <v>14</v>
      </c>
      <c r="Q265" t="s">
        <v>127</v>
      </c>
      <c r="R265" t="s">
        <v>14</v>
      </c>
      <c r="S265" s="1" t="s">
        <v>74</v>
      </c>
      <c r="T265" t="s">
        <v>74</v>
      </c>
      <c r="U265" t="str">
        <f>IF(V265="","",INDEX('Backing 4'!U:U,MATCH(V265,'Backing 4'!T:T,0)))</f>
        <v>Even</v>
      </c>
      <c r="V265" t="str">
        <f t="shared" si="12"/>
        <v>6 - Junior Officer &amp; Operations</v>
      </c>
      <c r="W265" t="str">
        <f>IF(X265="","",INDEX('Backing 4'!Z:Z,MATCH(X265,'Backing 4'!Y:Y,0)))</f>
        <v>Even</v>
      </c>
      <c r="X265" t="str">
        <f t="shared" si="13"/>
        <v>6 - Junior Officer</v>
      </c>
      <c r="Y265">
        <v>1</v>
      </c>
      <c r="Z265" t="str">
        <f>IF(F265="Y","",IF(AA265="Y",INDEX('Backing 2'!B:B,MATCH(E265,'Backing 2'!C:C,0)),E265))</f>
        <v>6 - Junior Officer</v>
      </c>
      <c r="AA265" t="s">
        <v>87</v>
      </c>
      <c r="AC265" t="s">
        <v>75</v>
      </c>
      <c r="AD265">
        <v>28</v>
      </c>
      <c r="AE265" t="s">
        <v>37</v>
      </c>
      <c r="AF265" t="s">
        <v>80</v>
      </c>
      <c r="AG265" t="s">
        <v>80</v>
      </c>
      <c r="AH265" s="3">
        <v>43556</v>
      </c>
      <c r="AI265">
        <v>1</v>
      </c>
      <c r="AJ265">
        <f t="shared" ca="1" si="14"/>
        <v>0.19465292794023625</v>
      </c>
    </row>
    <row r="266" spans="1:36">
      <c r="A266">
        <v>265</v>
      </c>
      <c r="B266" t="s">
        <v>7</v>
      </c>
      <c r="E266" t="s">
        <v>93</v>
      </c>
      <c r="F266" t="s">
        <v>87</v>
      </c>
      <c r="G266">
        <v>2</v>
      </c>
      <c r="H266" t="s">
        <v>88</v>
      </c>
      <c r="J266" t="s">
        <v>86</v>
      </c>
      <c r="K266" s="2">
        <v>0.5</v>
      </c>
      <c r="L266" t="s">
        <v>88</v>
      </c>
      <c r="N266" t="s">
        <v>85</v>
      </c>
      <c r="O266" t="s">
        <v>14</v>
      </c>
      <c r="Q266" t="s">
        <v>93</v>
      </c>
      <c r="R266" t="s">
        <v>14</v>
      </c>
      <c r="S266" s="1" t="s">
        <v>74</v>
      </c>
      <c r="T266" t="s">
        <v>74</v>
      </c>
      <c r="U266" t="str">
        <f>IF(V266="","",INDEX('Backing 4'!U:U,MATCH(V266,'Backing 4'!T:T,0)))</f>
        <v>Even</v>
      </c>
      <c r="V266" t="str">
        <f t="shared" si="12"/>
        <v>4 - Manager &amp; Operations</v>
      </c>
      <c r="W266" t="str">
        <f>IF(X266="","",INDEX('Backing 4'!Z:Z,MATCH(X266,'Backing 4'!Y:Y,0)))</f>
        <v>Even</v>
      </c>
      <c r="X266" t="str">
        <f t="shared" si="13"/>
        <v>4 - Manager</v>
      </c>
      <c r="Y266">
        <v>2</v>
      </c>
      <c r="Z266" t="str">
        <f>IF(F266="Y","",IF(AA266="Y",INDEX('Backing 2'!B:B,MATCH(E266,'Backing 2'!C:C,0)),E266))</f>
        <v>4 - Manager</v>
      </c>
      <c r="AA266" t="s">
        <v>87</v>
      </c>
      <c r="AB266">
        <v>3</v>
      </c>
      <c r="AC266" t="s">
        <v>77</v>
      </c>
      <c r="AD266">
        <v>41</v>
      </c>
      <c r="AE266" t="s">
        <v>25</v>
      </c>
      <c r="AF266" t="s">
        <v>25</v>
      </c>
      <c r="AG266" t="s">
        <v>25</v>
      </c>
      <c r="AH266" s="3">
        <v>41000</v>
      </c>
      <c r="AI266">
        <v>8</v>
      </c>
      <c r="AJ266">
        <f t="shared" ca="1" si="14"/>
        <v>0.36965778296257834</v>
      </c>
    </row>
    <row r="267" spans="1:36">
      <c r="A267">
        <v>266</v>
      </c>
      <c r="B267" t="s">
        <v>7</v>
      </c>
      <c r="E267" t="s">
        <v>127</v>
      </c>
      <c r="F267" t="s">
        <v>87</v>
      </c>
      <c r="G267">
        <v>3</v>
      </c>
      <c r="H267" t="s">
        <v>88</v>
      </c>
      <c r="J267" t="s">
        <v>86</v>
      </c>
      <c r="K267" s="2">
        <v>0.5</v>
      </c>
      <c r="L267" t="s">
        <v>88</v>
      </c>
      <c r="N267" t="s">
        <v>85</v>
      </c>
      <c r="O267" t="s">
        <v>14</v>
      </c>
      <c r="Q267" t="s">
        <v>127</v>
      </c>
      <c r="R267" t="s">
        <v>14</v>
      </c>
      <c r="S267" s="1">
        <v>0.8</v>
      </c>
      <c r="T267" t="s">
        <v>73</v>
      </c>
      <c r="U267" t="str">
        <f>IF(V267="","",INDEX('Backing 4'!U:U,MATCH(V267,'Backing 4'!T:T,0)))</f>
        <v>Even</v>
      </c>
      <c r="V267" t="str">
        <f t="shared" si="12"/>
        <v>5 - Senior Officer &amp; Operations</v>
      </c>
      <c r="W267" t="str">
        <f>IF(X267="","",INDEX('Backing 4'!Z:Z,MATCH(X267,'Backing 4'!Y:Y,0)))</f>
        <v>Even</v>
      </c>
      <c r="X267" t="str">
        <f t="shared" si="13"/>
        <v>5 - Senior Officer</v>
      </c>
      <c r="Y267">
        <v>2</v>
      </c>
      <c r="Z267" t="str">
        <f>IF(F267="Y","",IF(AA267="Y",INDEX('Backing 2'!B:B,MATCH(E267,'Backing 2'!C:C,0)),E267))</f>
        <v>5 - Senior Officer</v>
      </c>
      <c r="AA267" t="s">
        <v>87</v>
      </c>
      <c r="AB267">
        <v>2</v>
      </c>
      <c r="AC267" t="s">
        <v>76</v>
      </c>
      <c r="AD267">
        <v>32</v>
      </c>
      <c r="AE267" t="s">
        <v>25</v>
      </c>
      <c r="AF267" t="s">
        <v>25</v>
      </c>
      <c r="AG267" t="s">
        <v>25</v>
      </c>
      <c r="AH267" s="3">
        <v>43191</v>
      </c>
      <c r="AI267">
        <v>2</v>
      </c>
      <c r="AJ267">
        <f t="shared" ca="1" si="14"/>
        <v>0.73614843546547404</v>
      </c>
    </row>
    <row r="268" spans="1:36">
      <c r="A268">
        <v>267</v>
      </c>
      <c r="B268" t="s">
        <v>7</v>
      </c>
      <c r="E268" t="s">
        <v>127</v>
      </c>
      <c r="F268" t="s">
        <v>87</v>
      </c>
      <c r="G268">
        <v>2</v>
      </c>
      <c r="H268" t="s">
        <v>88</v>
      </c>
      <c r="J268" t="s">
        <v>86</v>
      </c>
      <c r="K268" s="2">
        <v>0.5</v>
      </c>
      <c r="L268" t="s">
        <v>88</v>
      </c>
      <c r="N268" t="s">
        <v>85</v>
      </c>
      <c r="O268" t="s">
        <v>12</v>
      </c>
      <c r="Q268" t="s">
        <v>127</v>
      </c>
      <c r="R268" t="s">
        <v>12</v>
      </c>
      <c r="S268" s="1" t="s">
        <v>74</v>
      </c>
      <c r="T268" t="s">
        <v>74</v>
      </c>
      <c r="U268" t="str">
        <f>IF(V268="","",INDEX('Backing 4'!U:U,MATCH(V268,'Backing 4'!T:T,0)))</f>
        <v>Inconclusive</v>
      </c>
      <c r="V268" t="str">
        <f t="shared" si="12"/>
        <v>5 - Senior Officer &amp; Finance</v>
      </c>
      <c r="W268" t="str">
        <f>IF(X268="","",INDEX('Backing 4'!Z:Z,MATCH(X268,'Backing 4'!Y:Y,0)))</f>
        <v>Even</v>
      </c>
      <c r="X268" t="str">
        <f t="shared" si="13"/>
        <v>5 - Senior Officer</v>
      </c>
      <c r="Y268">
        <v>1</v>
      </c>
      <c r="Z268" t="str">
        <f>IF(F268="Y","",IF(AA268="Y",INDEX('Backing 2'!B:B,MATCH(E268,'Backing 2'!C:C,0)),E268))</f>
        <v>6 - Junior Officer</v>
      </c>
      <c r="AA268" t="s">
        <v>85</v>
      </c>
      <c r="AB268">
        <v>1</v>
      </c>
      <c r="AC268" t="s">
        <v>75</v>
      </c>
      <c r="AD268">
        <v>29</v>
      </c>
      <c r="AE268" t="s">
        <v>25</v>
      </c>
      <c r="AF268" t="s">
        <v>25</v>
      </c>
      <c r="AG268" t="s">
        <v>25</v>
      </c>
      <c r="AH268" s="3">
        <v>42826</v>
      </c>
      <c r="AI268">
        <v>3</v>
      </c>
      <c r="AJ268">
        <f t="shared" ca="1" si="14"/>
        <v>0.97873738657116138</v>
      </c>
    </row>
    <row r="269" spans="1:36">
      <c r="A269">
        <v>268</v>
      </c>
      <c r="B269" t="s">
        <v>7</v>
      </c>
      <c r="E269" t="s">
        <v>92</v>
      </c>
      <c r="F269" t="s">
        <v>87</v>
      </c>
      <c r="G269">
        <v>3</v>
      </c>
      <c r="H269" t="s">
        <v>88</v>
      </c>
      <c r="J269" t="s">
        <v>86</v>
      </c>
      <c r="K269" s="2">
        <v>0.5</v>
      </c>
      <c r="L269" t="s">
        <v>88</v>
      </c>
      <c r="N269" t="s">
        <v>85</v>
      </c>
      <c r="O269" t="s">
        <v>14</v>
      </c>
      <c r="Q269" t="s">
        <v>92</v>
      </c>
      <c r="R269" t="s">
        <v>14</v>
      </c>
      <c r="S269" s="1" t="s">
        <v>74</v>
      </c>
      <c r="T269" t="s">
        <v>74</v>
      </c>
      <c r="U269" t="str">
        <f>IF(V269="","",INDEX('Backing 4'!U:U,MATCH(V269,'Backing 4'!T:T,0)))</f>
        <v>Even</v>
      </c>
      <c r="V269" t="str">
        <f t="shared" si="12"/>
        <v>6 - Junior Officer &amp; Operations</v>
      </c>
      <c r="W269" t="str">
        <f>IF(X269="","",INDEX('Backing 4'!Z:Z,MATCH(X269,'Backing 4'!Y:Y,0)))</f>
        <v>Even</v>
      </c>
      <c r="X269" t="str">
        <f t="shared" si="13"/>
        <v>6 - Junior Officer</v>
      </c>
      <c r="Y269">
        <v>3</v>
      </c>
      <c r="Z269" t="str">
        <f>IF(F269="Y","",IF(AA269="Y",INDEX('Backing 2'!B:B,MATCH(E269,'Backing 2'!C:C,0)),E269))</f>
        <v>6 - Junior Officer</v>
      </c>
      <c r="AA269" t="s">
        <v>87</v>
      </c>
      <c r="AB269">
        <v>3</v>
      </c>
      <c r="AC269" t="s">
        <v>75</v>
      </c>
      <c r="AD269">
        <v>23</v>
      </c>
      <c r="AE269" t="s">
        <v>37</v>
      </c>
      <c r="AF269" t="s">
        <v>80</v>
      </c>
      <c r="AG269" t="s">
        <v>80</v>
      </c>
      <c r="AH269" s="3">
        <v>42826</v>
      </c>
      <c r="AI269">
        <v>3</v>
      </c>
      <c r="AJ269">
        <f t="shared" ca="1" si="14"/>
        <v>0.57264271917340781</v>
      </c>
    </row>
    <row r="270" spans="1:36">
      <c r="A270">
        <v>269</v>
      </c>
      <c r="B270" t="s">
        <v>8</v>
      </c>
      <c r="E270" t="s">
        <v>127</v>
      </c>
      <c r="F270" t="s">
        <v>87</v>
      </c>
      <c r="G270">
        <v>3</v>
      </c>
      <c r="H270" t="s">
        <v>86</v>
      </c>
      <c r="J270" t="s">
        <v>86</v>
      </c>
      <c r="K270" s="2">
        <v>0.5</v>
      </c>
      <c r="L270" t="s">
        <v>88</v>
      </c>
      <c r="N270" t="s">
        <v>85</v>
      </c>
      <c r="O270" t="s">
        <v>17</v>
      </c>
      <c r="Q270" t="s">
        <v>93</v>
      </c>
      <c r="R270" t="s">
        <v>17</v>
      </c>
      <c r="S270" s="1" t="s">
        <v>74</v>
      </c>
      <c r="T270" t="s">
        <v>74</v>
      </c>
      <c r="U270" t="str">
        <f>IF(V270="","",INDEX('Backing 4'!U:U,MATCH(V270,'Backing 4'!T:T,0)))</f>
        <v>Inconclusive</v>
      </c>
      <c r="V270" t="str">
        <f t="shared" si="12"/>
        <v>5 - Senior Officer &amp; Strategy</v>
      </c>
      <c r="W270" t="str">
        <f>IF(X270="","",INDEX('Backing 4'!Z:Z,MATCH(X270,'Backing 4'!Y:Y,0)))</f>
        <v>Even</v>
      </c>
      <c r="X270" t="str">
        <f t="shared" si="13"/>
        <v>5 - Senior Officer</v>
      </c>
      <c r="Y270">
        <v>3</v>
      </c>
      <c r="Z270" t="str">
        <f>IF(F270="Y","",IF(AA270="Y",INDEX('Backing 2'!B:B,MATCH(E270,'Backing 2'!C:C,0)),E270))</f>
        <v>5 - Senior Officer</v>
      </c>
      <c r="AA270" t="s">
        <v>87</v>
      </c>
      <c r="AB270">
        <v>3</v>
      </c>
      <c r="AC270" t="s">
        <v>76</v>
      </c>
      <c r="AD270">
        <v>36</v>
      </c>
      <c r="AE270" t="s">
        <v>25</v>
      </c>
      <c r="AF270" t="s">
        <v>25</v>
      </c>
      <c r="AG270" t="s">
        <v>25</v>
      </c>
      <c r="AH270" s="3">
        <v>42826</v>
      </c>
      <c r="AI270">
        <v>3</v>
      </c>
      <c r="AJ270">
        <f t="shared" ca="1" si="14"/>
        <v>0.62273557544696856</v>
      </c>
    </row>
    <row r="271" spans="1:36">
      <c r="A271">
        <v>270</v>
      </c>
      <c r="B271" t="s">
        <v>7</v>
      </c>
      <c r="E271" t="s">
        <v>92</v>
      </c>
      <c r="F271" t="s">
        <v>87</v>
      </c>
      <c r="G271">
        <v>2</v>
      </c>
      <c r="H271" t="s">
        <v>88</v>
      </c>
      <c r="J271" t="s">
        <v>86</v>
      </c>
      <c r="K271" s="2">
        <v>0.5</v>
      </c>
      <c r="L271" t="s">
        <v>88</v>
      </c>
      <c r="N271" t="s">
        <v>85</v>
      </c>
      <c r="O271" t="s">
        <v>14</v>
      </c>
      <c r="Q271" t="s">
        <v>92</v>
      </c>
      <c r="R271" t="s">
        <v>14</v>
      </c>
      <c r="S271" s="1" t="s">
        <v>74</v>
      </c>
      <c r="T271" t="s">
        <v>74</v>
      </c>
      <c r="U271" t="str">
        <f>IF(V271="","",INDEX('Backing 4'!U:U,MATCH(V271,'Backing 4'!T:T,0)))</f>
        <v>Even</v>
      </c>
      <c r="V271" t="str">
        <f t="shared" si="12"/>
        <v>6 - Junior Officer &amp; Operations</v>
      </c>
      <c r="W271" t="str">
        <f>IF(X271="","",INDEX('Backing 4'!Z:Z,MATCH(X271,'Backing 4'!Y:Y,0)))</f>
        <v>Even</v>
      </c>
      <c r="X271" t="str">
        <f t="shared" si="13"/>
        <v>6 - Junior Officer</v>
      </c>
      <c r="Y271">
        <v>5</v>
      </c>
      <c r="Z271" t="str">
        <f>IF(F271="Y","",IF(AA271="Y",INDEX('Backing 2'!B:B,MATCH(E271,'Backing 2'!C:C,0)),E271))</f>
        <v>6 - Junior Officer</v>
      </c>
      <c r="AA271" t="s">
        <v>87</v>
      </c>
      <c r="AB271">
        <v>3</v>
      </c>
      <c r="AC271" t="s">
        <v>75</v>
      </c>
      <c r="AD271">
        <v>27</v>
      </c>
      <c r="AE271" t="s">
        <v>25</v>
      </c>
      <c r="AF271" t="s">
        <v>25</v>
      </c>
      <c r="AG271" t="s">
        <v>25</v>
      </c>
      <c r="AH271" s="3">
        <v>42095</v>
      </c>
      <c r="AI271">
        <v>5</v>
      </c>
      <c r="AJ271">
        <f t="shared" ca="1" si="14"/>
        <v>0.43627533325192225</v>
      </c>
    </row>
    <row r="272" spans="1:36">
      <c r="A272">
        <v>271</v>
      </c>
      <c r="B272" t="s">
        <v>7</v>
      </c>
      <c r="E272" t="s">
        <v>93</v>
      </c>
      <c r="F272" t="s">
        <v>87</v>
      </c>
      <c r="G272">
        <v>4</v>
      </c>
      <c r="H272" t="s">
        <v>88</v>
      </c>
      <c r="J272" t="s">
        <v>86</v>
      </c>
      <c r="K272" s="2">
        <v>0.5</v>
      </c>
      <c r="L272" t="s">
        <v>88</v>
      </c>
      <c r="N272" t="s">
        <v>85</v>
      </c>
      <c r="O272" t="s">
        <v>16</v>
      </c>
      <c r="Q272" t="s">
        <v>93</v>
      </c>
      <c r="R272" t="s">
        <v>16</v>
      </c>
      <c r="S272" s="1" t="s">
        <v>74</v>
      </c>
      <c r="T272" t="s">
        <v>74</v>
      </c>
      <c r="U272" t="str">
        <f>IF(V272="","",INDEX('Backing 4'!U:U,MATCH(V272,'Backing 4'!T:T,0)))</f>
        <v>Uneven - Men benefit</v>
      </c>
      <c r="V272" t="str">
        <f t="shared" si="12"/>
        <v>4 - Manager &amp; Sales &amp; Marketing</v>
      </c>
      <c r="W272" t="str">
        <f>IF(X272="","",INDEX('Backing 4'!Z:Z,MATCH(X272,'Backing 4'!Y:Y,0)))</f>
        <v>Even</v>
      </c>
      <c r="X272" t="str">
        <f t="shared" si="13"/>
        <v>4 - Manager</v>
      </c>
      <c r="Y272">
        <v>3</v>
      </c>
      <c r="Z272" t="str">
        <f>IF(F272="Y","",IF(AA272="Y",INDEX('Backing 2'!B:B,MATCH(E272,'Backing 2'!C:C,0)),E272))</f>
        <v>4 - Manager</v>
      </c>
      <c r="AA272" t="s">
        <v>87</v>
      </c>
      <c r="AB272">
        <v>3</v>
      </c>
      <c r="AC272" t="s">
        <v>77</v>
      </c>
      <c r="AD272">
        <v>41</v>
      </c>
      <c r="AE272" t="s">
        <v>25</v>
      </c>
      <c r="AF272" t="s">
        <v>25</v>
      </c>
      <c r="AG272" t="s">
        <v>25</v>
      </c>
      <c r="AH272" s="3">
        <v>40634</v>
      </c>
      <c r="AI272">
        <v>9</v>
      </c>
      <c r="AJ272">
        <f t="shared" ca="1" si="14"/>
        <v>0.49819720431795456</v>
      </c>
    </row>
    <row r="273" spans="1:36">
      <c r="A273">
        <v>272</v>
      </c>
      <c r="B273" t="s">
        <v>7</v>
      </c>
      <c r="E273" t="s">
        <v>95</v>
      </c>
      <c r="F273" t="s">
        <v>85</v>
      </c>
      <c r="H273" t="s">
        <v>88</v>
      </c>
      <c r="J273" t="s">
        <v>88</v>
      </c>
      <c r="K273" s="2">
        <v>0.5</v>
      </c>
      <c r="L273" t="s">
        <v>88</v>
      </c>
      <c r="N273" t="s">
        <v>87</v>
      </c>
      <c r="O273" t="s">
        <v>14</v>
      </c>
      <c r="Q273" t="s">
        <v>95</v>
      </c>
      <c r="R273" t="s">
        <v>14</v>
      </c>
      <c r="S273" s="1" t="s">
        <v>74</v>
      </c>
      <c r="T273" t="s">
        <v>74</v>
      </c>
      <c r="U273" t="str">
        <f>IF(V273="","",INDEX('Backing 4'!U:U,MATCH(V273,'Backing 4'!T:T,0)))</f>
        <v>Even</v>
      </c>
      <c r="V273" t="str">
        <f t="shared" si="12"/>
        <v>2 - Director &amp; Operations</v>
      </c>
      <c r="W273" t="s">
        <v>126</v>
      </c>
      <c r="X273" t="str">
        <f t="shared" si="13"/>
        <v>2 - Director</v>
      </c>
      <c r="Y273">
        <v>0</v>
      </c>
      <c r="Z273" t="str">
        <f>IF(F273="Y","",IF(AA273="Y",INDEX('Backing 2'!B:B,MATCH(E273,'Backing 2'!C:C,0)),E273))</f>
        <v/>
      </c>
      <c r="AA273" t="s">
        <v>87</v>
      </c>
      <c r="AC273" t="s">
        <v>76</v>
      </c>
      <c r="AD273">
        <v>39</v>
      </c>
      <c r="AE273" t="s">
        <v>25</v>
      </c>
      <c r="AF273" t="s">
        <v>25</v>
      </c>
      <c r="AG273" t="s">
        <v>25</v>
      </c>
      <c r="AH273" s="3">
        <v>43922</v>
      </c>
      <c r="AI273">
        <v>0</v>
      </c>
      <c r="AJ273">
        <f t="shared" ca="1" si="14"/>
        <v>0.7700157094679746</v>
      </c>
    </row>
    <row r="274" spans="1:36">
      <c r="A274">
        <v>273</v>
      </c>
      <c r="B274" t="s">
        <v>7</v>
      </c>
      <c r="E274" t="s">
        <v>92</v>
      </c>
      <c r="F274" t="s">
        <v>87</v>
      </c>
      <c r="G274">
        <v>3</v>
      </c>
      <c r="H274" t="s">
        <v>88</v>
      </c>
      <c r="J274" t="s">
        <v>86</v>
      </c>
      <c r="K274" s="2">
        <v>0.5</v>
      </c>
      <c r="L274" t="s">
        <v>88</v>
      </c>
      <c r="N274" t="s">
        <v>85</v>
      </c>
      <c r="O274" t="s">
        <v>15</v>
      </c>
      <c r="Q274" t="s">
        <v>92</v>
      </c>
      <c r="R274" t="s">
        <v>15</v>
      </c>
      <c r="S274" s="1" t="s">
        <v>74</v>
      </c>
      <c r="T274" t="s">
        <v>74</v>
      </c>
      <c r="U274" t="str">
        <f>IF(V274="","",INDEX('Backing 4'!U:U,MATCH(V274,'Backing 4'!T:T,0)))</f>
        <v>Even</v>
      </c>
      <c r="V274" t="str">
        <f t="shared" si="12"/>
        <v>6 - Junior Officer &amp; Internal Services</v>
      </c>
      <c r="W274" t="str">
        <f>IF(X274="","",INDEX('Backing 4'!Z:Z,MATCH(X274,'Backing 4'!Y:Y,0)))</f>
        <v>Even</v>
      </c>
      <c r="X274" t="str">
        <f t="shared" si="13"/>
        <v>6 - Junior Officer</v>
      </c>
      <c r="Y274">
        <v>4</v>
      </c>
      <c r="Z274" t="str">
        <f>IF(F274="Y","",IF(AA274="Y",INDEX('Backing 2'!B:B,MATCH(E274,'Backing 2'!C:C,0)),E274))</f>
        <v>6 - Junior Officer</v>
      </c>
      <c r="AA274" t="s">
        <v>87</v>
      </c>
      <c r="AB274">
        <v>3</v>
      </c>
      <c r="AC274" t="s">
        <v>75</v>
      </c>
      <c r="AD274">
        <v>24</v>
      </c>
      <c r="AE274" t="s">
        <v>25</v>
      </c>
      <c r="AF274" t="s">
        <v>25</v>
      </c>
      <c r="AG274" t="s">
        <v>25</v>
      </c>
      <c r="AH274" s="3">
        <v>42461</v>
      </c>
      <c r="AI274">
        <v>4</v>
      </c>
      <c r="AJ274">
        <f t="shared" ca="1" si="14"/>
        <v>0.23185944692955862</v>
      </c>
    </row>
    <row r="275" spans="1:36">
      <c r="A275">
        <v>274</v>
      </c>
      <c r="B275" t="s">
        <v>8</v>
      </c>
      <c r="E275" t="s">
        <v>92</v>
      </c>
      <c r="F275" t="s">
        <v>87</v>
      </c>
      <c r="G275">
        <v>2</v>
      </c>
      <c r="H275" t="s">
        <v>88</v>
      </c>
      <c r="J275" t="s">
        <v>86</v>
      </c>
      <c r="K275" s="2">
        <v>0.5</v>
      </c>
      <c r="L275" t="s">
        <v>88</v>
      </c>
      <c r="N275" t="s">
        <v>85</v>
      </c>
      <c r="O275" t="s">
        <v>14</v>
      </c>
      <c r="Q275" t="s">
        <v>92</v>
      </c>
      <c r="R275" t="s">
        <v>14</v>
      </c>
      <c r="S275" s="1" t="s">
        <v>74</v>
      </c>
      <c r="T275" t="s">
        <v>74</v>
      </c>
      <c r="U275" t="str">
        <f>IF(V275="","",INDEX('Backing 4'!U:U,MATCH(V275,'Backing 4'!T:T,0)))</f>
        <v>Even</v>
      </c>
      <c r="V275" t="str">
        <f t="shared" si="12"/>
        <v>6 - Junior Officer &amp; Operations</v>
      </c>
      <c r="W275" t="str">
        <f>IF(X275="","",INDEX('Backing 4'!Z:Z,MATCH(X275,'Backing 4'!Y:Y,0)))</f>
        <v>Even</v>
      </c>
      <c r="X275" t="str">
        <f t="shared" si="13"/>
        <v>6 - Junior Officer</v>
      </c>
      <c r="Y275">
        <v>2</v>
      </c>
      <c r="Z275" t="str">
        <f>IF(F275="Y","",IF(AA275="Y",INDEX('Backing 2'!B:B,MATCH(E275,'Backing 2'!C:C,0)),E275))</f>
        <v>6 - Junior Officer</v>
      </c>
      <c r="AA275" t="s">
        <v>87</v>
      </c>
      <c r="AB275">
        <v>3</v>
      </c>
      <c r="AC275" t="s">
        <v>135</v>
      </c>
      <c r="AD275">
        <v>19</v>
      </c>
      <c r="AE275" t="s">
        <v>25</v>
      </c>
      <c r="AF275" t="s">
        <v>25</v>
      </c>
      <c r="AG275" t="s">
        <v>25</v>
      </c>
      <c r="AH275" s="3">
        <v>43191</v>
      </c>
      <c r="AI275">
        <v>2</v>
      </c>
      <c r="AJ275">
        <f t="shared" ca="1" si="14"/>
        <v>0.26113790157146344</v>
      </c>
    </row>
    <row r="276" spans="1:36" hidden="1">
      <c r="A276">
        <v>275</v>
      </c>
      <c r="B276" t="s">
        <v>7</v>
      </c>
      <c r="E276" s="4" t="s">
        <v>95</v>
      </c>
      <c r="F276" t="s">
        <v>87</v>
      </c>
      <c r="G276">
        <v>3</v>
      </c>
      <c r="H276" t="s">
        <v>88</v>
      </c>
      <c r="J276" t="s">
        <v>88</v>
      </c>
      <c r="K276" s="2">
        <v>0.5</v>
      </c>
      <c r="L276" t="s">
        <v>86</v>
      </c>
      <c r="N276" t="s">
        <v>85</v>
      </c>
      <c r="O276" t="s">
        <v>14</v>
      </c>
      <c r="P276" t="s">
        <v>89</v>
      </c>
      <c r="R276" t="s">
        <v>14</v>
      </c>
      <c r="S276" s="1" t="s">
        <v>74</v>
      </c>
      <c r="T276" t="s">
        <v>74</v>
      </c>
      <c r="U276" t="str">
        <f>IF(V276="","",INDEX('Backing 4'!U:U,MATCH(V276,'Backing 4'!T:T,0)))</f>
        <v/>
      </c>
      <c r="V276" t="str">
        <f t="shared" si="12"/>
        <v/>
      </c>
      <c r="W276" t="str">
        <f>IF(X276="","",INDEX('Backing 4'!Z:Z,MATCH(X276,'Backing 4'!Y:Y,0)))</f>
        <v/>
      </c>
      <c r="X276" t="str">
        <f t="shared" si="13"/>
        <v/>
      </c>
      <c r="Y276">
        <v>5</v>
      </c>
      <c r="Z276" t="str">
        <f>IF(F276="Y","",IF(AA276="Y",INDEX('Backing 2'!B:B,MATCH(E276,'Backing 2'!C:C,0)),E276))</f>
        <v>2 - Director</v>
      </c>
      <c r="AA276" t="s">
        <v>87</v>
      </c>
      <c r="AC276" t="s">
        <v>77</v>
      </c>
      <c r="AD276">
        <v>41</v>
      </c>
      <c r="AE276" t="s">
        <v>37</v>
      </c>
      <c r="AF276" t="s">
        <v>80</v>
      </c>
      <c r="AG276" t="s">
        <v>80</v>
      </c>
      <c r="AH276" s="3">
        <v>42095</v>
      </c>
      <c r="AI276">
        <v>5</v>
      </c>
      <c r="AJ276">
        <f t="shared" ca="1" si="14"/>
        <v>0.90573605901644316</v>
      </c>
    </row>
    <row r="277" spans="1:36">
      <c r="A277">
        <v>276</v>
      </c>
      <c r="B277" t="s">
        <v>8</v>
      </c>
      <c r="E277" t="s">
        <v>92</v>
      </c>
      <c r="F277" t="s">
        <v>87</v>
      </c>
      <c r="G277">
        <v>1</v>
      </c>
      <c r="H277" t="s">
        <v>88</v>
      </c>
      <c r="J277" t="s">
        <v>86</v>
      </c>
      <c r="K277" s="2">
        <v>0.5</v>
      </c>
      <c r="L277" t="s">
        <v>88</v>
      </c>
      <c r="N277" t="s">
        <v>85</v>
      </c>
      <c r="O277" t="s">
        <v>16</v>
      </c>
      <c r="Q277" t="s">
        <v>92</v>
      </c>
      <c r="R277" t="s">
        <v>16</v>
      </c>
      <c r="S277" s="1" t="s">
        <v>74</v>
      </c>
      <c r="T277" t="s">
        <v>74</v>
      </c>
      <c r="U277" t="str">
        <f>IF(V277="","",INDEX('Backing 4'!U:U,MATCH(V277,'Backing 4'!T:T,0)))</f>
        <v>Even</v>
      </c>
      <c r="V277" t="str">
        <f t="shared" si="12"/>
        <v>6 - Junior Officer &amp; Sales &amp; Marketing</v>
      </c>
      <c r="W277" t="str">
        <f>IF(X277="","",INDEX('Backing 4'!Z:Z,MATCH(X277,'Backing 4'!Y:Y,0)))</f>
        <v>Even</v>
      </c>
      <c r="X277" t="str">
        <f t="shared" si="13"/>
        <v>6 - Junior Officer</v>
      </c>
      <c r="Y277">
        <v>3</v>
      </c>
      <c r="Z277" t="str">
        <f>IF(F277="Y","",IF(AA277="Y",INDEX('Backing 2'!B:B,MATCH(E277,'Backing 2'!C:C,0)),E277))</f>
        <v>6 - Junior Officer</v>
      </c>
      <c r="AA277" t="s">
        <v>87</v>
      </c>
      <c r="AB277">
        <v>2</v>
      </c>
      <c r="AC277" t="s">
        <v>135</v>
      </c>
      <c r="AD277">
        <v>19</v>
      </c>
      <c r="AE277" t="s">
        <v>37</v>
      </c>
      <c r="AF277" t="s">
        <v>80</v>
      </c>
      <c r="AG277" t="s">
        <v>80</v>
      </c>
      <c r="AH277" s="3">
        <v>42826</v>
      </c>
      <c r="AI277">
        <v>3</v>
      </c>
      <c r="AJ277">
        <f t="shared" ca="1" si="14"/>
        <v>0.58319383097705513</v>
      </c>
    </row>
    <row r="278" spans="1:36">
      <c r="A278">
        <v>277</v>
      </c>
      <c r="B278" t="s">
        <v>8</v>
      </c>
      <c r="E278" t="s">
        <v>92</v>
      </c>
      <c r="F278" t="s">
        <v>87</v>
      </c>
      <c r="G278">
        <v>3</v>
      </c>
      <c r="H278" t="s">
        <v>88</v>
      </c>
      <c r="J278" t="s">
        <v>86</v>
      </c>
      <c r="K278" s="2">
        <v>0.5</v>
      </c>
      <c r="L278" t="s">
        <v>88</v>
      </c>
      <c r="N278" t="s">
        <v>85</v>
      </c>
      <c r="O278" t="s">
        <v>14</v>
      </c>
      <c r="Q278" t="s">
        <v>92</v>
      </c>
      <c r="R278" t="s">
        <v>14</v>
      </c>
      <c r="S278" s="1" t="s">
        <v>74</v>
      </c>
      <c r="T278" t="s">
        <v>74</v>
      </c>
      <c r="U278" t="str">
        <f>IF(V278="","",INDEX('Backing 4'!U:U,MATCH(V278,'Backing 4'!T:T,0)))</f>
        <v>Even</v>
      </c>
      <c r="V278" t="str">
        <f t="shared" si="12"/>
        <v>6 - Junior Officer &amp; Operations</v>
      </c>
      <c r="W278" t="str">
        <f>IF(X278="","",INDEX('Backing 4'!Z:Z,MATCH(X278,'Backing 4'!Y:Y,0)))</f>
        <v>Even</v>
      </c>
      <c r="X278" t="str">
        <f t="shared" si="13"/>
        <v>6 - Junior Officer</v>
      </c>
      <c r="Y278">
        <v>3</v>
      </c>
      <c r="Z278" t="str">
        <f>IF(F278="Y","",IF(AA278="Y",INDEX('Backing 2'!B:B,MATCH(E278,'Backing 2'!C:C,0)),E278))</f>
        <v>6 - Junior Officer</v>
      </c>
      <c r="AA278" t="s">
        <v>87</v>
      </c>
      <c r="AB278">
        <v>2</v>
      </c>
      <c r="AC278" t="s">
        <v>75</v>
      </c>
      <c r="AD278">
        <v>23</v>
      </c>
      <c r="AE278" t="s">
        <v>37</v>
      </c>
      <c r="AF278" t="s">
        <v>80</v>
      </c>
      <c r="AG278" t="s">
        <v>80</v>
      </c>
      <c r="AH278" s="3">
        <v>42826</v>
      </c>
      <c r="AI278">
        <v>3</v>
      </c>
      <c r="AJ278">
        <f t="shared" ca="1" si="14"/>
        <v>0.73995797975895572</v>
      </c>
    </row>
    <row r="279" spans="1:36">
      <c r="A279">
        <v>278</v>
      </c>
      <c r="B279" t="s">
        <v>8</v>
      </c>
      <c r="E279" t="s">
        <v>94</v>
      </c>
      <c r="F279" t="s">
        <v>87</v>
      </c>
      <c r="G279">
        <v>2</v>
      </c>
      <c r="H279" t="s">
        <v>88</v>
      </c>
      <c r="J279" t="s">
        <v>86</v>
      </c>
      <c r="K279" s="2">
        <v>0.5</v>
      </c>
      <c r="L279" t="s">
        <v>88</v>
      </c>
      <c r="N279" t="s">
        <v>85</v>
      </c>
      <c r="O279" t="s">
        <v>16</v>
      </c>
      <c r="Q279" t="s">
        <v>94</v>
      </c>
      <c r="R279" t="s">
        <v>16</v>
      </c>
      <c r="S279" s="1" t="s">
        <v>74</v>
      </c>
      <c r="T279" t="s">
        <v>74</v>
      </c>
      <c r="U279" t="str">
        <f>IF(V279="","",INDEX('Backing 4'!U:U,MATCH(V279,'Backing 4'!T:T,0)))</f>
        <v>Uneven - Men benefit</v>
      </c>
      <c r="V279" t="str">
        <f t="shared" si="12"/>
        <v>3 - Senior Manager &amp; Sales &amp; Marketing</v>
      </c>
      <c r="W279" t="str">
        <f>IF(X279="","",INDEX('Backing 4'!Z:Z,MATCH(X279,'Backing 4'!Y:Y,0)))</f>
        <v>Uneven - Men benefit</v>
      </c>
      <c r="X279" t="str">
        <f t="shared" si="13"/>
        <v>3 - Senior Manager</v>
      </c>
      <c r="Y279">
        <v>4</v>
      </c>
      <c r="Z279" t="str">
        <f>IF(F279="Y","",IF(AA279="Y",INDEX('Backing 2'!B:B,MATCH(E279,'Backing 2'!C:C,0)),E279))</f>
        <v>3 - Senior Manager</v>
      </c>
      <c r="AA279" t="s">
        <v>87</v>
      </c>
      <c r="AB279">
        <v>3</v>
      </c>
      <c r="AC279" t="s">
        <v>76</v>
      </c>
      <c r="AD279">
        <v>39</v>
      </c>
      <c r="AE279" t="s">
        <v>25</v>
      </c>
      <c r="AF279" t="s">
        <v>25</v>
      </c>
      <c r="AG279" t="s">
        <v>25</v>
      </c>
      <c r="AH279" s="3">
        <v>42461</v>
      </c>
      <c r="AI279">
        <v>4</v>
      </c>
      <c r="AJ279">
        <f t="shared" ca="1" si="14"/>
        <v>0.39405629867492786</v>
      </c>
    </row>
    <row r="280" spans="1:36">
      <c r="A280">
        <v>279</v>
      </c>
      <c r="B280" t="s">
        <v>8</v>
      </c>
      <c r="E280" t="s">
        <v>92</v>
      </c>
      <c r="F280" t="s">
        <v>87</v>
      </c>
      <c r="G280">
        <v>2</v>
      </c>
      <c r="H280" t="s">
        <v>88</v>
      </c>
      <c r="J280" t="s">
        <v>86</v>
      </c>
      <c r="K280" s="2">
        <v>0.5</v>
      </c>
      <c r="L280" t="s">
        <v>88</v>
      </c>
      <c r="N280" t="s">
        <v>85</v>
      </c>
      <c r="O280" t="s">
        <v>16</v>
      </c>
      <c r="Q280" t="s">
        <v>92</v>
      </c>
      <c r="R280" t="s">
        <v>16</v>
      </c>
      <c r="S280" s="1" t="s">
        <v>74</v>
      </c>
      <c r="T280" t="s">
        <v>74</v>
      </c>
      <c r="U280" t="str">
        <f>IF(V280="","",INDEX('Backing 4'!U:U,MATCH(V280,'Backing 4'!T:T,0)))</f>
        <v>Even</v>
      </c>
      <c r="V280" t="str">
        <f t="shared" si="12"/>
        <v>6 - Junior Officer &amp; Sales &amp; Marketing</v>
      </c>
      <c r="W280" t="str">
        <f>IF(X280="","",INDEX('Backing 4'!Z:Z,MATCH(X280,'Backing 4'!Y:Y,0)))</f>
        <v>Even</v>
      </c>
      <c r="X280" t="str">
        <f t="shared" si="13"/>
        <v>6 - Junior Officer</v>
      </c>
      <c r="Y280">
        <v>4</v>
      </c>
      <c r="Z280" t="str">
        <f>IF(F280="Y","",IF(AA280="Y",INDEX('Backing 2'!B:B,MATCH(E280,'Backing 2'!C:C,0)),E280))</f>
        <v>6 - Junior Officer</v>
      </c>
      <c r="AA280" t="s">
        <v>87</v>
      </c>
      <c r="AB280">
        <v>3</v>
      </c>
      <c r="AC280" t="s">
        <v>75</v>
      </c>
      <c r="AD280">
        <v>24</v>
      </c>
      <c r="AE280" t="s">
        <v>25</v>
      </c>
      <c r="AF280" t="s">
        <v>25</v>
      </c>
      <c r="AG280" t="s">
        <v>25</v>
      </c>
      <c r="AH280" s="3">
        <v>42461</v>
      </c>
      <c r="AI280">
        <v>4</v>
      </c>
      <c r="AJ280">
        <f t="shared" ca="1" si="14"/>
        <v>0.61760660500358544</v>
      </c>
    </row>
    <row r="281" spans="1:36" hidden="1">
      <c r="A281">
        <v>280</v>
      </c>
      <c r="B281" t="s">
        <v>8</v>
      </c>
      <c r="E281" t="s">
        <v>96</v>
      </c>
      <c r="F281" t="s">
        <v>85</v>
      </c>
      <c r="H281" t="s">
        <v>88</v>
      </c>
      <c r="J281" t="s">
        <v>88</v>
      </c>
      <c r="K281" s="2">
        <v>0.5</v>
      </c>
      <c r="L281" t="s">
        <v>88</v>
      </c>
      <c r="N281" t="s">
        <v>87</v>
      </c>
      <c r="O281" t="s">
        <v>15</v>
      </c>
      <c r="Q281" t="s">
        <v>96</v>
      </c>
      <c r="R281" t="s">
        <v>15</v>
      </c>
      <c r="S281" s="1" t="s">
        <v>74</v>
      </c>
      <c r="T281" t="s">
        <v>74</v>
      </c>
      <c r="U281" t="str">
        <f>IF(V281="","",INDEX('Backing 4'!U:U,MATCH(V281,'Backing 4'!T:T,0)))</f>
        <v/>
      </c>
      <c r="V281" t="str">
        <f t="shared" si="12"/>
        <v/>
      </c>
      <c r="W281" t="str">
        <f>IF(X281="","",INDEX('Backing 4'!Z:Z,MATCH(X281,'Backing 4'!Y:Y,0)))</f>
        <v/>
      </c>
      <c r="X281" t="str">
        <f t="shared" si="13"/>
        <v/>
      </c>
      <c r="Y281">
        <v>0</v>
      </c>
      <c r="Z281" t="str">
        <f>IF(F281="Y","",IF(AA281="Y",INDEX('Backing 2'!B:B,MATCH(E281,'Backing 2'!C:C,0)),E281))</f>
        <v/>
      </c>
      <c r="AA281" t="s">
        <v>87</v>
      </c>
      <c r="AC281" t="s">
        <v>76</v>
      </c>
      <c r="AD281">
        <v>38</v>
      </c>
      <c r="AE281" t="s">
        <v>37</v>
      </c>
      <c r="AF281" t="s">
        <v>80</v>
      </c>
      <c r="AG281" t="s">
        <v>80</v>
      </c>
      <c r="AH281" s="3">
        <v>43922</v>
      </c>
      <c r="AI281">
        <v>0</v>
      </c>
      <c r="AJ281">
        <f t="shared" ca="1" si="14"/>
        <v>3.2565761003664817E-2</v>
      </c>
    </row>
    <row r="282" spans="1:36">
      <c r="A282">
        <v>281</v>
      </c>
      <c r="B282" t="s">
        <v>8</v>
      </c>
      <c r="E282" t="s">
        <v>92</v>
      </c>
      <c r="F282" t="s">
        <v>87</v>
      </c>
      <c r="G282">
        <v>2</v>
      </c>
      <c r="H282" t="s">
        <v>88</v>
      </c>
      <c r="J282" t="s">
        <v>86</v>
      </c>
      <c r="K282" s="2">
        <v>0.5</v>
      </c>
      <c r="L282" t="s">
        <v>88</v>
      </c>
      <c r="N282" t="s">
        <v>85</v>
      </c>
      <c r="O282" t="s">
        <v>14</v>
      </c>
      <c r="Q282" t="s">
        <v>92</v>
      </c>
      <c r="R282" t="s">
        <v>14</v>
      </c>
      <c r="S282" s="1" t="s">
        <v>74</v>
      </c>
      <c r="T282" t="s">
        <v>74</v>
      </c>
      <c r="U282" t="str">
        <f>IF(V282="","",INDEX('Backing 4'!U:U,MATCH(V282,'Backing 4'!T:T,0)))</f>
        <v>Even</v>
      </c>
      <c r="V282" t="str">
        <f t="shared" si="12"/>
        <v>6 - Junior Officer &amp; Operations</v>
      </c>
      <c r="W282" t="str">
        <f>IF(X282="","",INDEX('Backing 4'!Z:Z,MATCH(X282,'Backing 4'!Y:Y,0)))</f>
        <v>Even</v>
      </c>
      <c r="X282" t="str">
        <f t="shared" si="13"/>
        <v>6 - Junior Officer</v>
      </c>
      <c r="Y282">
        <v>3</v>
      </c>
      <c r="Z282" t="str">
        <f>IF(F282="Y","",IF(AA282="Y",INDEX('Backing 2'!B:B,MATCH(E282,'Backing 2'!C:C,0)),E282))</f>
        <v>6 - Junior Officer</v>
      </c>
      <c r="AA282" t="s">
        <v>87</v>
      </c>
      <c r="AB282">
        <v>3</v>
      </c>
      <c r="AC282" t="s">
        <v>75</v>
      </c>
      <c r="AD282">
        <v>24</v>
      </c>
      <c r="AE282" t="s">
        <v>32</v>
      </c>
      <c r="AF282" t="s">
        <v>80</v>
      </c>
      <c r="AG282" t="s">
        <v>80</v>
      </c>
      <c r="AH282" s="3">
        <v>42826</v>
      </c>
      <c r="AI282">
        <v>3</v>
      </c>
      <c r="AJ282">
        <f t="shared" ca="1" si="14"/>
        <v>0.41075558009471747</v>
      </c>
    </row>
    <row r="283" spans="1:36">
      <c r="A283">
        <v>282</v>
      </c>
      <c r="B283" t="s">
        <v>8</v>
      </c>
      <c r="E283" t="s">
        <v>95</v>
      </c>
      <c r="F283" t="s">
        <v>87</v>
      </c>
      <c r="G283">
        <v>2</v>
      </c>
      <c r="H283" t="s">
        <v>88</v>
      </c>
      <c r="J283" t="s">
        <v>86</v>
      </c>
      <c r="K283" s="2">
        <v>0.5</v>
      </c>
      <c r="L283" t="s">
        <v>88</v>
      </c>
      <c r="N283" t="s">
        <v>85</v>
      </c>
      <c r="O283" t="s">
        <v>15</v>
      </c>
      <c r="Q283" t="s">
        <v>95</v>
      </c>
      <c r="R283" t="s">
        <v>15</v>
      </c>
      <c r="S283" s="1" t="s">
        <v>74</v>
      </c>
      <c r="T283" t="s">
        <v>74</v>
      </c>
      <c r="U283" t="str">
        <f>IF(V283="","",INDEX('Backing 4'!U:U,MATCH(V283,'Backing 4'!T:T,0)))</f>
        <v>Inconclusive</v>
      </c>
      <c r="V283" t="str">
        <f t="shared" si="12"/>
        <v>2 - Director &amp; Internal Services</v>
      </c>
      <c r="W283" t="s">
        <v>126</v>
      </c>
      <c r="X283" t="str">
        <f t="shared" si="13"/>
        <v>2 - Director</v>
      </c>
      <c r="Y283">
        <v>3</v>
      </c>
      <c r="Z283" t="str">
        <f>IF(F283="Y","",IF(AA283="Y",INDEX('Backing 2'!B:B,MATCH(E283,'Backing 2'!C:C,0)),E283))</f>
        <v>2 - Director</v>
      </c>
      <c r="AA283" t="s">
        <v>87</v>
      </c>
      <c r="AB283">
        <v>3</v>
      </c>
      <c r="AC283" t="s">
        <v>77</v>
      </c>
      <c r="AD283">
        <v>44</v>
      </c>
      <c r="AE283" t="s">
        <v>37</v>
      </c>
      <c r="AF283" t="s">
        <v>80</v>
      </c>
      <c r="AG283" t="s">
        <v>80</v>
      </c>
      <c r="AH283" s="3">
        <v>40634</v>
      </c>
      <c r="AI283">
        <v>9</v>
      </c>
      <c r="AJ283">
        <f t="shared" ca="1" si="14"/>
        <v>0.76277294286461716</v>
      </c>
    </row>
    <row r="284" spans="1:36">
      <c r="A284">
        <v>283</v>
      </c>
      <c r="B284" t="s">
        <v>8</v>
      </c>
      <c r="E284" t="s">
        <v>92</v>
      </c>
      <c r="F284" t="s">
        <v>87</v>
      </c>
      <c r="G284">
        <v>2</v>
      </c>
      <c r="H284" t="s">
        <v>88</v>
      </c>
      <c r="J284" t="s">
        <v>86</v>
      </c>
      <c r="K284" s="2">
        <v>0.5</v>
      </c>
      <c r="L284" t="s">
        <v>88</v>
      </c>
      <c r="N284" t="s">
        <v>85</v>
      </c>
      <c r="O284" t="s">
        <v>14</v>
      </c>
      <c r="Q284" t="s">
        <v>92</v>
      </c>
      <c r="R284" t="s">
        <v>14</v>
      </c>
      <c r="S284" s="1" t="s">
        <v>74</v>
      </c>
      <c r="T284" t="s">
        <v>74</v>
      </c>
      <c r="U284" t="str">
        <f>IF(V284="","",INDEX('Backing 4'!U:U,MATCH(V284,'Backing 4'!T:T,0)))</f>
        <v>Even</v>
      </c>
      <c r="V284" t="str">
        <f t="shared" si="12"/>
        <v>6 - Junior Officer &amp; Operations</v>
      </c>
      <c r="W284" t="str">
        <f>IF(X284="","",INDEX('Backing 4'!Z:Z,MATCH(X284,'Backing 4'!Y:Y,0)))</f>
        <v>Even</v>
      </c>
      <c r="X284" t="str">
        <f t="shared" si="13"/>
        <v>6 - Junior Officer</v>
      </c>
      <c r="Y284">
        <v>2</v>
      </c>
      <c r="Z284" t="str">
        <f>IF(F284="Y","",IF(AA284="Y",INDEX('Backing 2'!B:B,MATCH(E284,'Backing 2'!C:C,0)),E284))</f>
        <v>6 - Junior Officer</v>
      </c>
      <c r="AA284" t="s">
        <v>87</v>
      </c>
      <c r="AB284">
        <v>3</v>
      </c>
      <c r="AC284" t="s">
        <v>75</v>
      </c>
      <c r="AD284">
        <v>25</v>
      </c>
      <c r="AE284" t="s">
        <v>25</v>
      </c>
      <c r="AF284" t="s">
        <v>25</v>
      </c>
      <c r="AG284" t="s">
        <v>25</v>
      </c>
      <c r="AH284" s="3">
        <v>43191</v>
      </c>
      <c r="AI284">
        <v>2</v>
      </c>
      <c r="AJ284">
        <f t="shared" ca="1" si="14"/>
        <v>0.28664349941885148</v>
      </c>
    </row>
    <row r="285" spans="1:36">
      <c r="A285">
        <v>284</v>
      </c>
      <c r="B285" t="s">
        <v>8</v>
      </c>
      <c r="E285" t="s">
        <v>92</v>
      </c>
      <c r="F285" t="s">
        <v>87</v>
      </c>
      <c r="G285">
        <v>3</v>
      </c>
      <c r="H285" t="s">
        <v>88</v>
      </c>
      <c r="J285" t="s">
        <v>86</v>
      </c>
      <c r="K285" s="2">
        <v>0.5</v>
      </c>
      <c r="L285" t="s">
        <v>88</v>
      </c>
      <c r="N285" t="s">
        <v>85</v>
      </c>
      <c r="O285" t="s">
        <v>14</v>
      </c>
      <c r="Q285" t="s">
        <v>92</v>
      </c>
      <c r="R285" t="s">
        <v>14</v>
      </c>
      <c r="S285" s="1" t="s">
        <v>74</v>
      </c>
      <c r="T285" t="s">
        <v>74</v>
      </c>
      <c r="U285" t="str">
        <f>IF(V285="","",INDEX('Backing 4'!U:U,MATCH(V285,'Backing 4'!T:T,0)))</f>
        <v>Even</v>
      </c>
      <c r="V285" t="str">
        <f t="shared" si="12"/>
        <v>6 - Junior Officer &amp; Operations</v>
      </c>
      <c r="W285" t="str">
        <f>IF(X285="","",INDEX('Backing 4'!Z:Z,MATCH(X285,'Backing 4'!Y:Y,0)))</f>
        <v>Even</v>
      </c>
      <c r="X285" t="str">
        <f t="shared" si="13"/>
        <v>6 - Junior Officer</v>
      </c>
      <c r="Y285">
        <v>3</v>
      </c>
      <c r="Z285" t="str">
        <f>IF(F285="Y","",IF(AA285="Y",INDEX('Backing 2'!B:B,MATCH(E285,'Backing 2'!C:C,0)),E285))</f>
        <v>6 - Junior Officer</v>
      </c>
      <c r="AA285" t="s">
        <v>87</v>
      </c>
      <c r="AB285">
        <v>2</v>
      </c>
      <c r="AC285" t="s">
        <v>75</v>
      </c>
      <c r="AD285">
        <v>21</v>
      </c>
      <c r="AE285" t="s">
        <v>37</v>
      </c>
      <c r="AF285" t="s">
        <v>80</v>
      </c>
      <c r="AG285" t="s">
        <v>80</v>
      </c>
      <c r="AH285" s="3">
        <v>42826</v>
      </c>
      <c r="AI285">
        <v>3</v>
      </c>
      <c r="AJ285">
        <f t="shared" ca="1" si="14"/>
        <v>0.37391481157225304</v>
      </c>
    </row>
    <row r="286" spans="1:36">
      <c r="A286">
        <v>285</v>
      </c>
      <c r="B286" t="s">
        <v>8</v>
      </c>
      <c r="E286" t="s">
        <v>92</v>
      </c>
      <c r="F286" t="s">
        <v>87</v>
      </c>
      <c r="G286">
        <v>3</v>
      </c>
      <c r="H286" t="s">
        <v>88</v>
      </c>
      <c r="J286" t="s">
        <v>86</v>
      </c>
      <c r="K286" s="2">
        <v>0.5</v>
      </c>
      <c r="L286" t="s">
        <v>88</v>
      </c>
      <c r="N286" t="s">
        <v>85</v>
      </c>
      <c r="O286" t="s">
        <v>16</v>
      </c>
      <c r="Q286" t="s">
        <v>92</v>
      </c>
      <c r="R286" t="s">
        <v>16</v>
      </c>
      <c r="S286" s="1" t="s">
        <v>74</v>
      </c>
      <c r="T286" t="s">
        <v>74</v>
      </c>
      <c r="U286" t="str">
        <f>IF(V286="","",INDEX('Backing 4'!U:U,MATCH(V286,'Backing 4'!T:T,0)))</f>
        <v>Even</v>
      </c>
      <c r="V286" t="str">
        <f t="shared" si="12"/>
        <v>6 - Junior Officer &amp; Sales &amp; Marketing</v>
      </c>
      <c r="W286" t="str">
        <f>IF(X286="","",INDEX('Backing 4'!Z:Z,MATCH(X286,'Backing 4'!Y:Y,0)))</f>
        <v>Even</v>
      </c>
      <c r="X286" t="str">
        <f t="shared" si="13"/>
        <v>6 - Junior Officer</v>
      </c>
      <c r="Y286">
        <v>2</v>
      </c>
      <c r="Z286" t="str">
        <f>IF(F286="Y","",IF(AA286="Y",INDEX('Backing 2'!B:B,MATCH(E286,'Backing 2'!C:C,0)),E286))</f>
        <v>6 - Junior Officer</v>
      </c>
      <c r="AA286" t="s">
        <v>87</v>
      </c>
      <c r="AB286">
        <v>3</v>
      </c>
      <c r="AC286" t="s">
        <v>75</v>
      </c>
      <c r="AD286">
        <v>22</v>
      </c>
      <c r="AE286" t="s">
        <v>25</v>
      </c>
      <c r="AF286" t="s">
        <v>25</v>
      </c>
      <c r="AG286" t="s">
        <v>25</v>
      </c>
      <c r="AH286" s="3">
        <v>43191</v>
      </c>
      <c r="AI286">
        <v>2</v>
      </c>
      <c r="AJ286">
        <f t="shared" ca="1" si="14"/>
        <v>0.20946309147960029</v>
      </c>
    </row>
    <row r="287" spans="1:36">
      <c r="A287">
        <v>286</v>
      </c>
      <c r="B287" t="s">
        <v>8</v>
      </c>
      <c r="E287" t="s">
        <v>93</v>
      </c>
      <c r="F287" t="s">
        <v>87</v>
      </c>
      <c r="G287">
        <v>3</v>
      </c>
      <c r="H287" t="s">
        <v>88</v>
      </c>
      <c r="J287" t="s">
        <v>86</v>
      </c>
      <c r="K287" s="2">
        <v>0.5</v>
      </c>
      <c r="L287" t="s">
        <v>88</v>
      </c>
      <c r="N287" t="s">
        <v>85</v>
      </c>
      <c r="O287" t="s">
        <v>14</v>
      </c>
      <c r="Q287" t="s">
        <v>93</v>
      </c>
      <c r="R287" t="s">
        <v>14</v>
      </c>
      <c r="S287" s="1" t="s">
        <v>74</v>
      </c>
      <c r="T287" t="s">
        <v>74</v>
      </c>
      <c r="U287" t="str">
        <f>IF(V287="","",INDEX('Backing 4'!U:U,MATCH(V287,'Backing 4'!T:T,0)))</f>
        <v>Even</v>
      </c>
      <c r="V287" t="str">
        <f t="shared" si="12"/>
        <v>4 - Manager &amp; Operations</v>
      </c>
      <c r="W287" t="str">
        <f>IF(X287="","",INDEX('Backing 4'!Z:Z,MATCH(X287,'Backing 4'!Y:Y,0)))</f>
        <v>Even</v>
      </c>
      <c r="X287" t="str">
        <f t="shared" si="13"/>
        <v>4 - Manager</v>
      </c>
      <c r="Y287">
        <v>1</v>
      </c>
      <c r="Z287" t="str">
        <f>IF(F287="Y","",IF(AA287="Y",INDEX('Backing 2'!B:B,MATCH(E287,'Backing 2'!C:C,0)),E287))</f>
        <v>5 - Senior Officer</v>
      </c>
      <c r="AA287" t="s">
        <v>85</v>
      </c>
      <c r="AB287">
        <v>2</v>
      </c>
      <c r="AC287" t="s">
        <v>76</v>
      </c>
      <c r="AD287">
        <v>30</v>
      </c>
      <c r="AE287" t="s">
        <v>36</v>
      </c>
      <c r="AF287" t="s">
        <v>80</v>
      </c>
      <c r="AG287" t="s">
        <v>80</v>
      </c>
      <c r="AH287" s="3">
        <v>43191</v>
      </c>
      <c r="AI287">
        <v>2</v>
      </c>
      <c r="AJ287">
        <f t="shared" ca="1" si="14"/>
        <v>0.9486320943397093</v>
      </c>
    </row>
    <row r="288" spans="1:36">
      <c r="A288">
        <v>287</v>
      </c>
      <c r="B288" t="s">
        <v>7</v>
      </c>
      <c r="E288" t="s">
        <v>92</v>
      </c>
      <c r="F288" t="s">
        <v>85</v>
      </c>
      <c r="H288" t="s">
        <v>88</v>
      </c>
      <c r="J288" t="s">
        <v>88</v>
      </c>
      <c r="K288" s="2">
        <v>0.5</v>
      </c>
      <c r="L288" t="s">
        <v>88</v>
      </c>
      <c r="N288" t="s">
        <v>87</v>
      </c>
      <c r="O288" t="s">
        <v>15</v>
      </c>
      <c r="Q288" t="s">
        <v>92</v>
      </c>
      <c r="R288" t="s">
        <v>15</v>
      </c>
      <c r="S288" s="1">
        <v>0.7</v>
      </c>
      <c r="T288" t="s">
        <v>73</v>
      </c>
      <c r="U288" t="str">
        <f>IF(V288="","",INDEX('Backing 4'!U:U,MATCH(V288,'Backing 4'!T:T,0)))</f>
        <v>Even</v>
      </c>
      <c r="V288" t="str">
        <f t="shared" si="12"/>
        <v>6 - Junior Officer &amp; Internal Services</v>
      </c>
      <c r="W288" t="str">
        <f>IF(X288="","",INDEX('Backing 4'!Z:Z,MATCH(X288,'Backing 4'!Y:Y,0)))</f>
        <v>Even</v>
      </c>
      <c r="X288" t="str">
        <f t="shared" si="13"/>
        <v>6 - Junior Officer</v>
      </c>
      <c r="Y288">
        <v>0</v>
      </c>
      <c r="Z288" t="str">
        <f>IF(F288="Y","",IF(AA288="Y",INDEX('Backing 2'!B:B,MATCH(E288,'Backing 2'!C:C,0)),E288))</f>
        <v/>
      </c>
      <c r="AA288" t="s">
        <v>87</v>
      </c>
      <c r="AC288" t="s">
        <v>75</v>
      </c>
      <c r="AD288">
        <v>22</v>
      </c>
      <c r="AE288" t="s">
        <v>37</v>
      </c>
      <c r="AF288" t="s">
        <v>80</v>
      </c>
      <c r="AG288" t="s">
        <v>80</v>
      </c>
      <c r="AH288" s="3">
        <v>43922</v>
      </c>
      <c r="AI288">
        <v>0</v>
      </c>
      <c r="AJ288">
        <f t="shared" ca="1" si="14"/>
        <v>0.58522783757070795</v>
      </c>
    </row>
    <row r="289" spans="1:36">
      <c r="A289">
        <v>288</v>
      </c>
      <c r="B289" t="s">
        <v>8</v>
      </c>
      <c r="E289" t="s">
        <v>127</v>
      </c>
      <c r="F289" t="s">
        <v>87</v>
      </c>
      <c r="G289">
        <v>2</v>
      </c>
      <c r="H289" t="s">
        <v>88</v>
      </c>
      <c r="J289" t="s">
        <v>86</v>
      </c>
      <c r="K289" s="2">
        <v>0.5</v>
      </c>
      <c r="L289" t="s">
        <v>88</v>
      </c>
      <c r="N289" t="s">
        <v>85</v>
      </c>
      <c r="O289" t="s">
        <v>16</v>
      </c>
      <c r="Q289" t="s">
        <v>127</v>
      </c>
      <c r="R289" t="s">
        <v>16</v>
      </c>
      <c r="S289" s="1" t="s">
        <v>74</v>
      </c>
      <c r="T289" t="s">
        <v>74</v>
      </c>
      <c r="U289" t="str">
        <f>IF(V289="","",INDEX('Backing 4'!U:U,MATCH(V289,'Backing 4'!T:T,0)))</f>
        <v>Even</v>
      </c>
      <c r="V289" t="str">
        <f t="shared" si="12"/>
        <v>5 - Senior Officer &amp; Sales &amp; Marketing</v>
      </c>
      <c r="W289" t="str">
        <f>IF(X289="","",INDEX('Backing 4'!Z:Z,MATCH(X289,'Backing 4'!Y:Y,0)))</f>
        <v>Even</v>
      </c>
      <c r="X289" t="str">
        <f t="shared" si="13"/>
        <v>5 - Senior Officer</v>
      </c>
      <c r="Y289">
        <v>3</v>
      </c>
      <c r="Z289" t="str">
        <f>IF(F289="Y","",IF(AA289="Y",INDEX('Backing 2'!B:B,MATCH(E289,'Backing 2'!C:C,0)),E289))</f>
        <v>5 - Senior Officer</v>
      </c>
      <c r="AA289" t="s">
        <v>87</v>
      </c>
      <c r="AB289">
        <v>2</v>
      </c>
      <c r="AC289" t="s">
        <v>75</v>
      </c>
      <c r="AD289">
        <v>25</v>
      </c>
      <c r="AE289" t="s">
        <v>36</v>
      </c>
      <c r="AF289" t="s">
        <v>80</v>
      </c>
      <c r="AG289" t="s">
        <v>80</v>
      </c>
      <c r="AH289" s="3">
        <v>42461</v>
      </c>
      <c r="AI289">
        <v>4</v>
      </c>
      <c r="AJ289">
        <f t="shared" ca="1" si="14"/>
        <v>0.89279198275967853</v>
      </c>
    </row>
    <row r="290" spans="1:36">
      <c r="A290">
        <v>289</v>
      </c>
      <c r="B290" t="s">
        <v>7</v>
      </c>
      <c r="E290" t="s">
        <v>127</v>
      </c>
      <c r="F290" t="s">
        <v>87</v>
      </c>
      <c r="G290">
        <v>3</v>
      </c>
      <c r="H290" t="s">
        <v>88</v>
      </c>
      <c r="J290" t="s">
        <v>86</v>
      </c>
      <c r="K290" s="2">
        <v>0.5</v>
      </c>
      <c r="L290" t="s">
        <v>88</v>
      </c>
      <c r="N290" t="s">
        <v>85</v>
      </c>
      <c r="O290" t="s">
        <v>16</v>
      </c>
      <c r="Q290" t="s">
        <v>127</v>
      </c>
      <c r="R290" t="s">
        <v>16</v>
      </c>
      <c r="S290" s="1" t="s">
        <v>74</v>
      </c>
      <c r="T290" t="s">
        <v>74</v>
      </c>
      <c r="U290" t="str">
        <f>IF(V290="","",INDEX('Backing 4'!U:U,MATCH(V290,'Backing 4'!T:T,0)))</f>
        <v>Even</v>
      </c>
      <c r="V290" t="str">
        <f t="shared" si="12"/>
        <v>5 - Senior Officer &amp; Sales &amp; Marketing</v>
      </c>
      <c r="W290" t="str">
        <f>IF(X290="","",INDEX('Backing 4'!Z:Z,MATCH(X290,'Backing 4'!Y:Y,0)))</f>
        <v>Even</v>
      </c>
      <c r="X290" t="str">
        <f t="shared" si="13"/>
        <v>5 - Senior Officer</v>
      </c>
      <c r="Y290">
        <v>3</v>
      </c>
      <c r="Z290" t="str">
        <f>IF(F290="Y","",IF(AA290="Y",INDEX('Backing 2'!B:B,MATCH(E290,'Backing 2'!C:C,0)),E290))</f>
        <v>5 - Senior Officer</v>
      </c>
      <c r="AA290" t="s">
        <v>87</v>
      </c>
      <c r="AB290">
        <v>2</v>
      </c>
      <c r="AC290" t="s">
        <v>76</v>
      </c>
      <c r="AD290">
        <v>33</v>
      </c>
      <c r="AE290" t="s">
        <v>32</v>
      </c>
      <c r="AF290" t="s">
        <v>80</v>
      </c>
      <c r="AG290" t="s">
        <v>80</v>
      </c>
      <c r="AH290" s="3">
        <v>42461</v>
      </c>
      <c r="AI290">
        <v>4</v>
      </c>
      <c r="AJ290">
        <f t="shared" ca="1" si="14"/>
        <v>0.95303876270535826</v>
      </c>
    </row>
    <row r="291" spans="1:36">
      <c r="A291">
        <v>290</v>
      </c>
      <c r="B291" t="s">
        <v>7</v>
      </c>
      <c r="E291" t="s">
        <v>92</v>
      </c>
      <c r="F291" t="s">
        <v>87</v>
      </c>
      <c r="G291">
        <v>2</v>
      </c>
      <c r="H291" t="s">
        <v>88</v>
      </c>
      <c r="J291" t="s">
        <v>86</v>
      </c>
      <c r="K291" s="2">
        <v>0.5</v>
      </c>
      <c r="L291" t="s">
        <v>88</v>
      </c>
      <c r="N291" t="s">
        <v>85</v>
      </c>
      <c r="O291" t="s">
        <v>14</v>
      </c>
      <c r="Q291" t="s">
        <v>92</v>
      </c>
      <c r="R291" t="s">
        <v>14</v>
      </c>
      <c r="S291" s="1" t="s">
        <v>74</v>
      </c>
      <c r="T291" t="s">
        <v>74</v>
      </c>
      <c r="U291" t="str">
        <f>IF(V291="","",INDEX('Backing 4'!U:U,MATCH(V291,'Backing 4'!T:T,0)))</f>
        <v>Even</v>
      </c>
      <c r="V291" t="str">
        <f t="shared" si="12"/>
        <v>6 - Junior Officer &amp; Operations</v>
      </c>
      <c r="W291" t="str">
        <f>IF(X291="","",INDEX('Backing 4'!Z:Z,MATCH(X291,'Backing 4'!Y:Y,0)))</f>
        <v>Even</v>
      </c>
      <c r="X291" t="str">
        <f t="shared" si="13"/>
        <v>6 - Junior Officer</v>
      </c>
      <c r="Y291">
        <v>2</v>
      </c>
      <c r="Z291" t="str">
        <f>IF(F291="Y","",IF(AA291="Y",INDEX('Backing 2'!B:B,MATCH(E291,'Backing 2'!C:C,0)),E291))</f>
        <v>6 - Junior Officer</v>
      </c>
      <c r="AA291" t="s">
        <v>87</v>
      </c>
      <c r="AB291">
        <v>2</v>
      </c>
      <c r="AC291" t="s">
        <v>75</v>
      </c>
      <c r="AD291">
        <v>26</v>
      </c>
      <c r="AE291" t="s">
        <v>37</v>
      </c>
      <c r="AF291" t="s">
        <v>80</v>
      </c>
      <c r="AG291" t="s">
        <v>80</v>
      </c>
      <c r="AH291" s="3">
        <v>43191</v>
      </c>
      <c r="AI291">
        <v>2</v>
      </c>
      <c r="AJ291">
        <f t="shared" ca="1" si="14"/>
        <v>0.79595170137674054</v>
      </c>
    </row>
    <row r="292" spans="1:36">
      <c r="A292">
        <v>291</v>
      </c>
      <c r="B292" t="s">
        <v>7</v>
      </c>
      <c r="E292" t="s">
        <v>93</v>
      </c>
      <c r="F292" t="s">
        <v>87</v>
      </c>
      <c r="G292">
        <v>2</v>
      </c>
      <c r="H292" t="s">
        <v>88</v>
      </c>
      <c r="J292" t="s">
        <v>86</v>
      </c>
      <c r="K292" s="2">
        <v>0.5</v>
      </c>
      <c r="L292" t="s">
        <v>88</v>
      </c>
      <c r="N292" t="s">
        <v>85</v>
      </c>
      <c r="O292" t="s">
        <v>16</v>
      </c>
      <c r="Q292" t="s">
        <v>93</v>
      </c>
      <c r="R292" t="s">
        <v>16</v>
      </c>
      <c r="S292" s="1" t="s">
        <v>74</v>
      </c>
      <c r="T292" t="s">
        <v>74</v>
      </c>
      <c r="U292" t="str">
        <f>IF(V292="","",INDEX('Backing 4'!U:U,MATCH(V292,'Backing 4'!T:T,0)))</f>
        <v>Uneven - Men benefit</v>
      </c>
      <c r="V292" t="str">
        <f t="shared" si="12"/>
        <v>4 - Manager &amp; Sales &amp; Marketing</v>
      </c>
      <c r="W292" t="str">
        <f>IF(X292="","",INDEX('Backing 4'!Z:Z,MATCH(X292,'Backing 4'!Y:Y,0)))</f>
        <v>Even</v>
      </c>
      <c r="X292" t="str">
        <f t="shared" si="13"/>
        <v>4 - Manager</v>
      </c>
      <c r="Y292">
        <v>3</v>
      </c>
      <c r="Z292" t="str">
        <f>IF(F292="Y","",IF(AA292="Y",INDEX('Backing 2'!B:B,MATCH(E292,'Backing 2'!C:C,0)),E292))</f>
        <v>4 - Manager</v>
      </c>
      <c r="AA292" t="s">
        <v>87</v>
      </c>
      <c r="AB292">
        <v>3</v>
      </c>
      <c r="AC292" t="s">
        <v>76</v>
      </c>
      <c r="AD292">
        <v>38</v>
      </c>
      <c r="AE292" t="s">
        <v>39</v>
      </c>
      <c r="AF292" t="s">
        <v>80</v>
      </c>
      <c r="AG292" t="s">
        <v>80</v>
      </c>
      <c r="AH292" s="3">
        <v>41730</v>
      </c>
      <c r="AI292">
        <v>6</v>
      </c>
      <c r="AJ292">
        <f t="shared" ca="1" si="14"/>
        <v>0.45335398460109677</v>
      </c>
    </row>
    <row r="293" spans="1:36">
      <c r="A293">
        <v>292</v>
      </c>
      <c r="B293" t="s">
        <v>8</v>
      </c>
      <c r="E293" t="s">
        <v>92</v>
      </c>
      <c r="F293" t="s">
        <v>87</v>
      </c>
      <c r="G293">
        <v>3</v>
      </c>
      <c r="H293" t="s">
        <v>88</v>
      </c>
      <c r="J293" t="s">
        <v>86</v>
      </c>
      <c r="K293" s="2">
        <v>0.5</v>
      </c>
      <c r="L293" t="s">
        <v>88</v>
      </c>
      <c r="N293" t="s">
        <v>85</v>
      </c>
      <c r="O293" t="s">
        <v>16</v>
      </c>
      <c r="Q293" t="s">
        <v>92</v>
      </c>
      <c r="R293" t="s">
        <v>16</v>
      </c>
      <c r="S293" s="1" t="s">
        <v>74</v>
      </c>
      <c r="T293" t="s">
        <v>74</v>
      </c>
      <c r="U293" t="str">
        <f>IF(V293="","",INDEX('Backing 4'!U:U,MATCH(V293,'Backing 4'!T:T,0)))</f>
        <v>Even</v>
      </c>
      <c r="V293" t="str">
        <f t="shared" si="12"/>
        <v>6 - Junior Officer &amp; Sales &amp; Marketing</v>
      </c>
      <c r="W293" t="str">
        <f>IF(X293="","",INDEX('Backing 4'!Z:Z,MATCH(X293,'Backing 4'!Y:Y,0)))</f>
        <v>Even</v>
      </c>
      <c r="X293" t="str">
        <f t="shared" si="13"/>
        <v>6 - Junior Officer</v>
      </c>
      <c r="Y293">
        <v>2</v>
      </c>
      <c r="Z293" t="str">
        <f>IF(F293="Y","",IF(AA293="Y",INDEX('Backing 2'!B:B,MATCH(E293,'Backing 2'!C:C,0)),E293))</f>
        <v>6 - Junior Officer</v>
      </c>
      <c r="AA293" t="s">
        <v>87</v>
      </c>
      <c r="AB293">
        <v>3</v>
      </c>
      <c r="AC293" t="s">
        <v>75</v>
      </c>
      <c r="AD293">
        <v>22</v>
      </c>
      <c r="AE293" t="s">
        <v>37</v>
      </c>
      <c r="AF293" t="s">
        <v>80</v>
      </c>
      <c r="AG293" t="s">
        <v>80</v>
      </c>
      <c r="AH293" s="3">
        <v>43191</v>
      </c>
      <c r="AI293">
        <v>2</v>
      </c>
      <c r="AJ293">
        <f t="shared" ca="1" si="14"/>
        <v>0.32384990880697673</v>
      </c>
    </row>
    <row r="294" spans="1:36">
      <c r="A294">
        <v>293</v>
      </c>
      <c r="B294" t="s">
        <v>7</v>
      </c>
      <c r="E294" t="s">
        <v>92</v>
      </c>
      <c r="F294" t="s">
        <v>87</v>
      </c>
      <c r="G294">
        <v>2</v>
      </c>
      <c r="H294" t="s">
        <v>86</v>
      </c>
      <c r="J294" t="s">
        <v>86</v>
      </c>
      <c r="K294" s="2">
        <v>0.5</v>
      </c>
      <c r="L294" t="s">
        <v>88</v>
      </c>
      <c r="N294" t="s">
        <v>85</v>
      </c>
      <c r="O294" t="s">
        <v>15</v>
      </c>
      <c r="Q294" t="s">
        <v>127</v>
      </c>
      <c r="R294" t="s">
        <v>15</v>
      </c>
      <c r="S294" s="1">
        <v>0.6</v>
      </c>
      <c r="T294" t="s">
        <v>73</v>
      </c>
      <c r="U294" t="str">
        <f>IF(V294="","",INDEX('Backing 4'!U:U,MATCH(V294,'Backing 4'!T:T,0)))</f>
        <v>Even</v>
      </c>
      <c r="V294" t="str">
        <f t="shared" si="12"/>
        <v>6 - Junior Officer &amp; Internal Services</v>
      </c>
      <c r="W294" t="str">
        <f>IF(X294="","",INDEX('Backing 4'!Z:Z,MATCH(X294,'Backing 4'!Y:Y,0)))</f>
        <v>Even</v>
      </c>
      <c r="X294" t="str">
        <f t="shared" si="13"/>
        <v>6 - Junior Officer</v>
      </c>
      <c r="Y294">
        <v>2</v>
      </c>
      <c r="Z294" t="str">
        <f>IF(F294="Y","",IF(AA294="Y",INDEX('Backing 2'!B:B,MATCH(E294,'Backing 2'!C:C,0)),E294))</f>
        <v>6 - Junior Officer</v>
      </c>
      <c r="AA294" t="s">
        <v>87</v>
      </c>
      <c r="AB294">
        <v>2</v>
      </c>
      <c r="AC294" t="s">
        <v>76</v>
      </c>
      <c r="AD294">
        <v>33</v>
      </c>
      <c r="AE294" t="s">
        <v>37</v>
      </c>
      <c r="AF294" t="s">
        <v>80</v>
      </c>
      <c r="AG294" t="s">
        <v>80</v>
      </c>
      <c r="AH294" s="3">
        <v>43191</v>
      </c>
      <c r="AI294">
        <v>2</v>
      </c>
      <c r="AJ294">
        <f t="shared" ca="1" si="14"/>
        <v>0.96652597544948315</v>
      </c>
    </row>
    <row r="295" spans="1:36">
      <c r="A295">
        <v>294</v>
      </c>
      <c r="B295" t="s">
        <v>7</v>
      </c>
      <c r="E295" t="s">
        <v>93</v>
      </c>
      <c r="F295" t="s">
        <v>85</v>
      </c>
      <c r="H295" t="s">
        <v>88</v>
      </c>
      <c r="J295" t="s">
        <v>88</v>
      </c>
      <c r="K295" s="2">
        <v>0.5</v>
      </c>
      <c r="L295" t="s">
        <v>88</v>
      </c>
      <c r="N295" t="s">
        <v>87</v>
      </c>
      <c r="O295" t="s">
        <v>14</v>
      </c>
      <c r="Q295" t="s">
        <v>93</v>
      </c>
      <c r="R295" t="s">
        <v>14</v>
      </c>
      <c r="S295" s="1" t="s">
        <v>74</v>
      </c>
      <c r="T295" t="s">
        <v>74</v>
      </c>
      <c r="U295" t="str">
        <f>IF(V295="","",INDEX('Backing 4'!U:U,MATCH(V295,'Backing 4'!T:T,0)))</f>
        <v>Even</v>
      </c>
      <c r="V295" t="str">
        <f t="shared" si="12"/>
        <v>4 - Manager &amp; Operations</v>
      </c>
      <c r="W295" t="str">
        <f>IF(X295="","",INDEX('Backing 4'!Z:Z,MATCH(X295,'Backing 4'!Y:Y,0)))</f>
        <v>Even</v>
      </c>
      <c r="X295" t="str">
        <f t="shared" si="13"/>
        <v>4 - Manager</v>
      </c>
      <c r="Y295">
        <v>0</v>
      </c>
      <c r="Z295" t="str">
        <f>IF(F295="Y","",IF(AA295="Y",INDEX('Backing 2'!B:B,MATCH(E295,'Backing 2'!C:C,0)),E295))</f>
        <v/>
      </c>
      <c r="AA295" t="s">
        <v>87</v>
      </c>
      <c r="AC295" t="s">
        <v>76</v>
      </c>
      <c r="AD295">
        <v>34</v>
      </c>
      <c r="AE295" t="s">
        <v>25</v>
      </c>
      <c r="AF295" t="s">
        <v>25</v>
      </c>
      <c r="AG295" t="s">
        <v>25</v>
      </c>
      <c r="AH295" s="3">
        <v>43922</v>
      </c>
      <c r="AI295">
        <v>0</v>
      </c>
      <c r="AJ295">
        <f t="shared" ca="1" si="14"/>
        <v>0.12640021920677402</v>
      </c>
    </row>
    <row r="296" spans="1:36">
      <c r="A296">
        <v>295</v>
      </c>
      <c r="B296" t="s">
        <v>7</v>
      </c>
      <c r="E296" t="s">
        <v>127</v>
      </c>
      <c r="F296" t="s">
        <v>87</v>
      </c>
      <c r="G296">
        <v>2</v>
      </c>
      <c r="H296" t="s">
        <v>88</v>
      </c>
      <c r="J296" t="s">
        <v>86</v>
      </c>
      <c r="K296" s="2">
        <v>0.5</v>
      </c>
      <c r="L296" t="s">
        <v>88</v>
      </c>
      <c r="N296" t="s">
        <v>85</v>
      </c>
      <c r="O296" t="s">
        <v>14</v>
      </c>
      <c r="Q296" t="s">
        <v>127</v>
      </c>
      <c r="R296" t="s">
        <v>14</v>
      </c>
      <c r="S296" s="1" t="s">
        <v>74</v>
      </c>
      <c r="T296" t="s">
        <v>74</v>
      </c>
      <c r="U296" t="str">
        <f>IF(V296="","",INDEX('Backing 4'!U:U,MATCH(V296,'Backing 4'!T:T,0)))</f>
        <v>Even</v>
      </c>
      <c r="V296" t="str">
        <f t="shared" si="12"/>
        <v>5 - Senior Officer &amp; Operations</v>
      </c>
      <c r="W296" t="str">
        <f>IF(X296="","",INDEX('Backing 4'!Z:Z,MATCH(X296,'Backing 4'!Y:Y,0)))</f>
        <v>Even</v>
      </c>
      <c r="X296" t="str">
        <f t="shared" si="13"/>
        <v>5 - Senior Officer</v>
      </c>
      <c r="Y296">
        <v>3</v>
      </c>
      <c r="Z296" t="str">
        <f>IF(F296="Y","",IF(AA296="Y",INDEX('Backing 2'!B:B,MATCH(E296,'Backing 2'!C:C,0)),E296))</f>
        <v>5 - Senior Officer</v>
      </c>
      <c r="AA296" t="s">
        <v>87</v>
      </c>
      <c r="AB296">
        <v>3</v>
      </c>
      <c r="AC296" t="s">
        <v>75</v>
      </c>
      <c r="AD296">
        <v>28</v>
      </c>
      <c r="AE296" t="s">
        <v>25</v>
      </c>
      <c r="AF296" t="s">
        <v>25</v>
      </c>
      <c r="AG296" t="s">
        <v>25</v>
      </c>
      <c r="AH296" s="3">
        <v>41000</v>
      </c>
      <c r="AI296">
        <v>8</v>
      </c>
      <c r="AJ296">
        <f t="shared" ca="1" si="14"/>
        <v>0.34967110803356516</v>
      </c>
    </row>
    <row r="297" spans="1:36">
      <c r="A297">
        <v>296</v>
      </c>
      <c r="B297" t="s">
        <v>8</v>
      </c>
      <c r="E297" t="s">
        <v>92</v>
      </c>
      <c r="F297" t="s">
        <v>87</v>
      </c>
      <c r="G297">
        <v>3</v>
      </c>
      <c r="H297" t="s">
        <v>88</v>
      </c>
      <c r="J297" t="s">
        <v>86</v>
      </c>
      <c r="K297" s="2">
        <v>0.5</v>
      </c>
      <c r="L297" t="s">
        <v>88</v>
      </c>
      <c r="N297" t="s">
        <v>85</v>
      </c>
      <c r="O297" t="s">
        <v>16</v>
      </c>
      <c r="Q297" t="s">
        <v>92</v>
      </c>
      <c r="R297" t="s">
        <v>16</v>
      </c>
      <c r="S297" s="1" t="s">
        <v>74</v>
      </c>
      <c r="T297" t="s">
        <v>74</v>
      </c>
      <c r="U297" t="str">
        <f>IF(V297="","",INDEX('Backing 4'!U:U,MATCH(V297,'Backing 4'!T:T,0)))</f>
        <v>Even</v>
      </c>
      <c r="V297" t="str">
        <f t="shared" si="12"/>
        <v>6 - Junior Officer &amp; Sales &amp; Marketing</v>
      </c>
      <c r="W297" t="str">
        <f>IF(X297="","",INDEX('Backing 4'!Z:Z,MATCH(X297,'Backing 4'!Y:Y,0)))</f>
        <v>Even</v>
      </c>
      <c r="X297" t="str">
        <f t="shared" si="13"/>
        <v>6 - Junior Officer</v>
      </c>
      <c r="Y297">
        <v>2</v>
      </c>
      <c r="Z297" t="str">
        <f>IF(F297="Y","",IF(AA297="Y",INDEX('Backing 2'!B:B,MATCH(E297,'Backing 2'!C:C,0)),E297))</f>
        <v>6 - Junior Officer</v>
      </c>
      <c r="AA297" t="s">
        <v>87</v>
      </c>
      <c r="AB297">
        <v>3</v>
      </c>
      <c r="AC297" t="s">
        <v>75</v>
      </c>
      <c r="AD297">
        <v>25</v>
      </c>
      <c r="AE297" t="s">
        <v>38</v>
      </c>
      <c r="AF297" t="s">
        <v>80</v>
      </c>
      <c r="AG297" t="s">
        <v>80</v>
      </c>
      <c r="AH297" s="3">
        <v>43191</v>
      </c>
      <c r="AI297">
        <v>2</v>
      </c>
      <c r="AJ297">
        <f t="shared" ca="1" si="14"/>
        <v>0.36681891685498291</v>
      </c>
    </row>
    <row r="298" spans="1:36">
      <c r="A298">
        <v>297</v>
      </c>
      <c r="B298" t="s">
        <v>8</v>
      </c>
      <c r="E298" t="s">
        <v>92</v>
      </c>
      <c r="F298" t="s">
        <v>87</v>
      </c>
      <c r="G298">
        <v>3</v>
      </c>
      <c r="H298" t="s">
        <v>88</v>
      </c>
      <c r="J298" t="s">
        <v>86</v>
      </c>
      <c r="K298" s="2">
        <v>0.5</v>
      </c>
      <c r="L298" t="s">
        <v>88</v>
      </c>
      <c r="N298" t="s">
        <v>85</v>
      </c>
      <c r="O298" t="s">
        <v>16</v>
      </c>
      <c r="Q298" t="s">
        <v>92</v>
      </c>
      <c r="R298" t="s">
        <v>16</v>
      </c>
      <c r="S298" s="1" t="s">
        <v>74</v>
      </c>
      <c r="T298" t="s">
        <v>74</v>
      </c>
      <c r="U298" t="str">
        <f>IF(V298="","",INDEX('Backing 4'!U:U,MATCH(V298,'Backing 4'!T:T,0)))</f>
        <v>Even</v>
      </c>
      <c r="V298" t="str">
        <f t="shared" si="12"/>
        <v>6 - Junior Officer &amp; Sales &amp; Marketing</v>
      </c>
      <c r="W298" t="str">
        <f>IF(X298="","",INDEX('Backing 4'!Z:Z,MATCH(X298,'Backing 4'!Y:Y,0)))</f>
        <v>Even</v>
      </c>
      <c r="X298" t="str">
        <f t="shared" si="13"/>
        <v>6 - Junior Officer</v>
      </c>
      <c r="Y298">
        <v>2</v>
      </c>
      <c r="Z298" t="str">
        <f>IF(F298="Y","",IF(AA298="Y",INDEX('Backing 2'!B:B,MATCH(E298,'Backing 2'!C:C,0)),E298))</f>
        <v>6 - Junior Officer</v>
      </c>
      <c r="AA298" t="s">
        <v>87</v>
      </c>
      <c r="AB298">
        <v>3</v>
      </c>
      <c r="AC298" t="s">
        <v>75</v>
      </c>
      <c r="AD298">
        <v>24</v>
      </c>
      <c r="AE298" t="s">
        <v>25</v>
      </c>
      <c r="AF298" t="s">
        <v>25</v>
      </c>
      <c r="AG298" t="s">
        <v>25</v>
      </c>
      <c r="AH298" s="3">
        <v>43191</v>
      </c>
      <c r="AI298">
        <v>2</v>
      </c>
      <c r="AJ298">
        <f t="shared" ca="1" si="14"/>
        <v>0.96745362618929254</v>
      </c>
    </row>
    <row r="299" spans="1:36">
      <c r="A299">
        <v>298</v>
      </c>
      <c r="B299" t="s">
        <v>7</v>
      </c>
      <c r="E299" t="s">
        <v>94</v>
      </c>
      <c r="F299" t="s">
        <v>87</v>
      </c>
      <c r="G299">
        <v>4</v>
      </c>
      <c r="H299" t="s">
        <v>88</v>
      </c>
      <c r="J299" t="s">
        <v>86</v>
      </c>
      <c r="K299" s="2">
        <v>0.5</v>
      </c>
      <c r="L299" t="s">
        <v>88</v>
      </c>
      <c r="N299" t="s">
        <v>85</v>
      </c>
      <c r="O299" t="s">
        <v>14</v>
      </c>
      <c r="Q299" t="s">
        <v>94</v>
      </c>
      <c r="R299" t="s">
        <v>14</v>
      </c>
      <c r="S299" s="1" t="s">
        <v>74</v>
      </c>
      <c r="T299" t="s">
        <v>74</v>
      </c>
      <c r="U299" t="str">
        <f>IF(V299="","",INDEX('Backing 4'!U:U,MATCH(V299,'Backing 4'!T:T,0)))</f>
        <v>Even</v>
      </c>
      <c r="V299" t="str">
        <f t="shared" si="12"/>
        <v>3 - Senior Manager &amp; Operations</v>
      </c>
      <c r="W299" t="str">
        <f>IF(X299="","",INDEX('Backing 4'!Z:Z,MATCH(X299,'Backing 4'!Y:Y,0)))</f>
        <v>Uneven - Men benefit</v>
      </c>
      <c r="X299" t="str">
        <f t="shared" si="13"/>
        <v>3 - Senior Manager</v>
      </c>
      <c r="Y299">
        <v>2</v>
      </c>
      <c r="Z299" t="str">
        <f>IF(F299="Y","",IF(AA299="Y",INDEX('Backing 2'!B:B,MATCH(E299,'Backing 2'!C:C,0)),E299))</f>
        <v>3 - Senior Manager</v>
      </c>
      <c r="AA299" t="s">
        <v>87</v>
      </c>
      <c r="AB299">
        <v>3</v>
      </c>
      <c r="AC299" t="s">
        <v>77</v>
      </c>
      <c r="AD299">
        <v>41</v>
      </c>
      <c r="AE299" t="s">
        <v>25</v>
      </c>
      <c r="AF299" t="s">
        <v>25</v>
      </c>
      <c r="AG299" t="s">
        <v>25</v>
      </c>
      <c r="AH299" s="3">
        <v>40634</v>
      </c>
      <c r="AI299">
        <v>9</v>
      </c>
      <c r="AJ299">
        <f t="shared" ca="1" si="14"/>
        <v>0.5166568782864992</v>
      </c>
    </row>
    <row r="300" spans="1:36">
      <c r="A300">
        <v>299</v>
      </c>
      <c r="B300" t="s">
        <v>8</v>
      </c>
      <c r="E300" t="s">
        <v>92</v>
      </c>
      <c r="F300" t="s">
        <v>87</v>
      </c>
      <c r="G300">
        <v>3</v>
      </c>
      <c r="H300" t="s">
        <v>86</v>
      </c>
      <c r="J300" t="s">
        <v>86</v>
      </c>
      <c r="K300" s="2">
        <v>0.5</v>
      </c>
      <c r="L300" t="s">
        <v>88</v>
      </c>
      <c r="N300" t="s">
        <v>85</v>
      </c>
      <c r="O300" t="s">
        <v>16</v>
      </c>
      <c r="Q300" t="s">
        <v>127</v>
      </c>
      <c r="R300" t="s">
        <v>16</v>
      </c>
      <c r="S300" s="1" t="s">
        <v>74</v>
      </c>
      <c r="T300" t="s">
        <v>74</v>
      </c>
      <c r="U300" t="str">
        <f>IF(V300="","",INDEX('Backing 4'!U:U,MATCH(V300,'Backing 4'!T:T,0)))</f>
        <v>Even</v>
      </c>
      <c r="V300" t="str">
        <f t="shared" si="12"/>
        <v>6 - Junior Officer &amp; Sales &amp; Marketing</v>
      </c>
      <c r="W300" t="str">
        <f>IF(X300="","",INDEX('Backing 4'!Z:Z,MATCH(X300,'Backing 4'!Y:Y,0)))</f>
        <v>Even</v>
      </c>
      <c r="X300" t="str">
        <f t="shared" si="13"/>
        <v>6 - Junior Officer</v>
      </c>
      <c r="Y300">
        <v>3</v>
      </c>
      <c r="Z300" t="str">
        <f>IF(F300="Y","",IF(AA300="Y",INDEX('Backing 2'!B:B,MATCH(E300,'Backing 2'!C:C,0)),E300))</f>
        <v>6 - Junior Officer</v>
      </c>
      <c r="AA300" t="s">
        <v>87</v>
      </c>
      <c r="AB300">
        <v>2</v>
      </c>
      <c r="AC300" t="s">
        <v>75</v>
      </c>
      <c r="AD300">
        <v>24</v>
      </c>
      <c r="AE300" t="s">
        <v>25</v>
      </c>
      <c r="AF300" t="s">
        <v>25</v>
      </c>
      <c r="AG300" t="s">
        <v>25</v>
      </c>
      <c r="AH300" s="3">
        <v>42826</v>
      </c>
      <c r="AI300">
        <v>3</v>
      </c>
      <c r="AJ300">
        <f t="shared" ca="1" si="14"/>
        <v>9.9606450747032005E-2</v>
      </c>
    </row>
    <row r="301" spans="1:36">
      <c r="A301">
        <v>300</v>
      </c>
      <c r="B301" t="s">
        <v>8</v>
      </c>
      <c r="E301" t="s">
        <v>93</v>
      </c>
      <c r="F301" t="s">
        <v>87</v>
      </c>
      <c r="G301">
        <v>3</v>
      </c>
      <c r="H301" t="s">
        <v>88</v>
      </c>
      <c r="J301" t="s">
        <v>86</v>
      </c>
      <c r="K301" s="2">
        <v>0.5</v>
      </c>
      <c r="L301" t="s">
        <v>88</v>
      </c>
      <c r="N301" t="s">
        <v>85</v>
      </c>
      <c r="O301" t="s">
        <v>14</v>
      </c>
      <c r="Q301" t="s">
        <v>93</v>
      </c>
      <c r="R301" t="s">
        <v>14</v>
      </c>
      <c r="S301" s="1" t="s">
        <v>74</v>
      </c>
      <c r="T301" t="s">
        <v>74</v>
      </c>
      <c r="U301" t="str">
        <f>IF(V301="","",INDEX('Backing 4'!U:U,MATCH(V301,'Backing 4'!T:T,0)))</f>
        <v>Even</v>
      </c>
      <c r="V301" t="str">
        <f t="shared" si="12"/>
        <v>4 - Manager &amp; Operations</v>
      </c>
      <c r="W301" t="str">
        <f>IF(X301="","",INDEX('Backing 4'!Z:Z,MATCH(X301,'Backing 4'!Y:Y,0)))</f>
        <v>Even</v>
      </c>
      <c r="X301" t="str">
        <f t="shared" si="13"/>
        <v>4 - Manager</v>
      </c>
      <c r="Y301">
        <v>2</v>
      </c>
      <c r="Z301" t="str">
        <f>IF(F301="Y","",IF(AA301="Y",INDEX('Backing 2'!B:B,MATCH(E301,'Backing 2'!C:C,0)),E301))</f>
        <v>4 - Manager</v>
      </c>
      <c r="AA301" t="s">
        <v>87</v>
      </c>
      <c r="AB301">
        <v>3</v>
      </c>
      <c r="AC301" t="s">
        <v>76</v>
      </c>
      <c r="AD301">
        <v>32</v>
      </c>
      <c r="AE301" t="s">
        <v>37</v>
      </c>
      <c r="AF301" t="s">
        <v>80</v>
      </c>
      <c r="AG301" t="s">
        <v>80</v>
      </c>
      <c r="AH301" s="3">
        <v>42461</v>
      </c>
      <c r="AI301">
        <v>4</v>
      </c>
      <c r="AJ301">
        <f t="shared" ca="1" si="14"/>
        <v>0.69204677246399016</v>
      </c>
    </row>
    <row r="302" spans="1:36">
      <c r="A302">
        <v>301</v>
      </c>
      <c r="B302" t="s">
        <v>7</v>
      </c>
      <c r="E302" t="s">
        <v>92</v>
      </c>
      <c r="F302" t="s">
        <v>87</v>
      </c>
      <c r="G302">
        <v>3</v>
      </c>
      <c r="H302" t="s">
        <v>88</v>
      </c>
      <c r="J302" t="s">
        <v>86</v>
      </c>
      <c r="K302" s="2">
        <v>0.5</v>
      </c>
      <c r="L302" t="s">
        <v>88</v>
      </c>
      <c r="N302" t="s">
        <v>85</v>
      </c>
      <c r="O302" t="s">
        <v>14</v>
      </c>
      <c r="Q302" t="s">
        <v>92</v>
      </c>
      <c r="R302" t="s">
        <v>14</v>
      </c>
      <c r="S302" s="1" t="s">
        <v>74</v>
      </c>
      <c r="T302" t="s">
        <v>74</v>
      </c>
      <c r="U302" t="str">
        <f>IF(V302="","",INDEX('Backing 4'!U:U,MATCH(V302,'Backing 4'!T:T,0)))</f>
        <v>Even</v>
      </c>
      <c r="V302" t="str">
        <f t="shared" si="12"/>
        <v>6 - Junior Officer &amp; Operations</v>
      </c>
      <c r="W302" t="str">
        <f>IF(X302="","",INDEX('Backing 4'!Z:Z,MATCH(X302,'Backing 4'!Y:Y,0)))</f>
        <v>Even</v>
      </c>
      <c r="X302" t="str">
        <f t="shared" si="13"/>
        <v>6 - Junior Officer</v>
      </c>
      <c r="Y302">
        <v>2</v>
      </c>
      <c r="Z302" t="str">
        <f>IF(F302="Y","",IF(AA302="Y",INDEX('Backing 2'!B:B,MATCH(E302,'Backing 2'!C:C,0)),E302))</f>
        <v>6 - Junior Officer</v>
      </c>
      <c r="AA302" t="s">
        <v>87</v>
      </c>
      <c r="AB302">
        <v>3</v>
      </c>
      <c r="AC302" t="s">
        <v>75</v>
      </c>
      <c r="AD302">
        <v>25</v>
      </c>
      <c r="AE302" t="s">
        <v>25</v>
      </c>
      <c r="AF302" t="s">
        <v>25</v>
      </c>
      <c r="AG302" t="s">
        <v>25</v>
      </c>
      <c r="AH302" s="3">
        <v>43191</v>
      </c>
      <c r="AI302">
        <v>2</v>
      </c>
      <c r="AJ302">
        <f t="shared" ca="1" si="14"/>
        <v>0.6362394007872878</v>
      </c>
    </row>
    <row r="303" spans="1:36">
      <c r="A303">
        <v>302</v>
      </c>
      <c r="B303" t="s">
        <v>7</v>
      </c>
      <c r="E303" t="s">
        <v>92</v>
      </c>
      <c r="F303" t="s">
        <v>87</v>
      </c>
      <c r="G303">
        <v>2</v>
      </c>
      <c r="H303" t="s">
        <v>88</v>
      </c>
      <c r="J303" t="s">
        <v>86</v>
      </c>
      <c r="K303" s="2">
        <v>0.5</v>
      </c>
      <c r="L303" t="s">
        <v>88</v>
      </c>
      <c r="N303" t="s">
        <v>85</v>
      </c>
      <c r="O303" t="s">
        <v>15</v>
      </c>
      <c r="Q303" t="s">
        <v>92</v>
      </c>
      <c r="R303" t="s">
        <v>15</v>
      </c>
      <c r="S303" s="1" t="s">
        <v>74</v>
      </c>
      <c r="T303" t="s">
        <v>74</v>
      </c>
      <c r="U303" t="str">
        <f>IF(V303="","",INDEX('Backing 4'!U:U,MATCH(V303,'Backing 4'!T:T,0)))</f>
        <v>Even</v>
      </c>
      <c r="V303" t="str">
        <f t="shared" si="12"/>
        <v>6 - Junior Officer &amp; Internal Services</v>
      </c>
      <c r="W303" t="str">
        <f>IF(X303="","",INDEX('Backing 4'!Z:Z,MATCH(X303,'Backing 4'!Y:Y,0)))</f>
        <v>Even</v>
      </c>
      <c r="X303" t="str">
        <f t="shared" si="13"/>
        <v>6 - Junior Officer</v>
      </c>
      <c r="Y303">
        <v>2</v>
      </c>
      <c r="Z303" t="str">
        <f>IF(F303="Y","",IF(AA303="Y",INDEX('Backing 2'!B:B,MATCH(E303,'Backing 2'!C:C,0)),E303))</f>
        <v>6 - Junior Officer</v>
      </c>
      <c r="AA303" t="s">
        <v>87</v>
      </c>
      <c r="AB303">
        <v>3</v>
      </c>
      <c r="AC303" t="s">
        <v>75</v>
      </c>
      <c r="AD303">
        <v>26</v>
      </c>
      <c r="AE303" t="s">
        <v>25</v>
      </c>
      <c r="AF303" t="s">
        <v>25</v>
      </c>
      <c r="AG303" t="s">
        <v>25</v>
      </c>
      <c r="AH303" s="3">
        <v>43191</v>
      </c>
      <c r="AI303">
        <v>2</v>
      </c>
      <c r="AJ303">
        <f t="shared" ca="1" si="14"/>
        <v>0.85753937300173</v>
      </c>
    </row>
    <row r="304" spans="1:36">
      <c r="A304">
        <v>303</v>
      </c>
      <c r="B304" t="s">
        <v>8</v>
      </c>
      <c r="E304" t="s">
        <v>93</v>
      </c>
      <c r="F304" t="s">
        <v>85</v>
      </c>
      <c r="H304" t="s">
        <v>88</v>
      </c>
      <c r="J304" t="s">
        <v>88</v>
      </c>
      <c r="K304" s="2">
        <v>0.5</v>
      </c>
      <c r="L304" t="s">
        <v>88</v>
      </c>
      <c r="N304" t="s">
        <v>87</v>
      </c>
      <c r="O304" t="s">
        <v>14</v>
      </c>
      <c r="Q304" t="s">
        <v>93</v>
      </c>
      <c r="R304" t="s">
        <v>14</v>
      </c>
      <c r="S304" s="1" t="s">
        <v>74</v>
      </c>
      <c r="T304" t="s">
        <v>74</v>
      </c>
      <c r="U304" t="str">
        <f>IF(V304="","",INDEX('Backing 4'!U:U,MATCH(V304,'Backing 4'!T:T,0)))</f>
        <v>Even</v>
      </c>
      <c r="V304" t="str">
        <f t="shared" si="12"/>
        <v>4 - Manager &amp; Operations</v>
      </c>
      <c r="W304" t="str">
        <f>IF(X304="","",INDEX('Backing 4'!Z:Z,MATCH(X304,'Backing 4'!Y:Y,0)))</f>
        <v>Even</v>
      </c>
      <c r="X304" t="str">
        <f t="shared" si="13"/>
        <v>4 - Manager</v>
      </c>
      <c r="Y304">
        <v>0</v>
      </c>
      <c r="Z304" t="str">
        <f>IF(F304="Y","",IF(AA304="Y",INDEX('Backing 2'!B:B,MATCH(E304,'Backing 2'!C:C,0)),E304))</f>
        <v/>
      </c>
      <c r="AA304" t="s">
        <v>87</v>
      </c>
      <c r="AC304" t="s">
        <v>76</v>
      </c>
      <c r="AD304">
        <v>34</v>
      </c>
      <c r="AE304" t="s">
        <v>25</v>
      </c>
      <c r="AF304" t="s">
        <v>25</v>
      </c>
      <c r="AG304" t="s">
        <v>25</v>
      </c>
      <c r="AH304" s="3">
        <v>43922</v>
      </c>
      <c r="AI304">
        <v>0</v>
      </c>
      <c r="AJ304">
        <f t="shared" ca="1" si="14"/>
        <v>0.31308958123902064</v>
      </c>
    </row>
    <row r="305" spans="1:36">
      <c r="A305">
        <v>304</v>
      </c>
      <c r="B305" t="s">
        <v>7</v>
      </c>
      <c r="E305" t="s">
        <v>94</v>
      </c>
      <c r="F305" t="s">
        <v>87</v>
      </c>
      <c r="G305">
        <v>2</v>
      </c>
      <c r="H305" t="s">
        <v>88</v>
      </c>
      <c r="J305" t="s">
        <v>86</v>
      </c>
      <c r="K305" s="2">
        <v>0.5</v>
      </c>
      <c r="L305" t="s">
        <v>88</v>
      </c>
      <c r="N305" t="s">
        <v>85</v>
      </c>
      <c r="O305" t="s">
        <v>14</v>
      </c>
      <c r="Q305" t="s">
        <v>94</v>
      </c>
      <c r="R305" t="s">
        <v>14</v>
      </c>
      <c r="S305" s="1" t="s">
        <v>74</v>
      </c>
      <c r="T305" t="s">
        <v>74</v>
      </c>
      <c r="U305" t="str">
        <f>IF(V305="","",INDEX('Backing 4'!U:U,MATCH(V305,'Backing 4'!T:T,0)))</f>
        <v>Even</v>
      </c>
      <c r="V305" t="str">
        <f t="shared" si="12"/>
        <v>3 - Senior Manager &amp; Operations</v>
      </c>
      <c r="W305" t="str">
        <f>IF(X305="","",INDEX('Backing 4'!Z:Z,MATCH(X305,'Backing 4'!Y:Y,0)))</f>
        <v>Uneven - Men benefit</v>
      </c>
      <c r="X305" t="str">
        <f t="shared" si="13"/>
        <v>3 - Senior Manager</v>
      </c>
      <c r="Y305">
        <v>4</v>
      </c>
      <c r="Z305" t="str">
        <f>IF(F305="Y","",IF(AA305="Y",INDEX('Backing 2'!B:B,MATCH(E305,'Backing 2'!C:C,0)),E305))</f>
        <v>3 - Senior Manager</v>
      </c>
      <c r="AA305" t="s">
        <v>87</v>
      </c>
      <c r="AB305">
        <v>3</v>
      </c>
      <c r="AC305" t="s">
        <v>78</v>
      </c>
      <c r="AD305">
        <v>50</v>
      </c>
      <c r="AE305" t="s">
        <v>45</v>
      </c>
      <c r="AF305" t="s">
        <v>80</v>
      </c>
      <c r="AG305" t="s">
        <v>80</v>
      </c>
      <c r="AH305" s="3">
        <v>41000</v>
      </c>
      <c r="AI305">
        <v>8</v>
      </c>
      <c r="AJ305">
        <f t="shared" ca="1" si="14"/>
        <v>0.86158341310142339</v>
      </c>
    </row>
    <row r="306" spans="1:36">
      <c r="A306">
        <v>305</v>
      </c>
      <c r="B306" t="s">
        <v>8</v>
      </c>
      <c r="E306" t="s">
        <v>92</v>
      </c>
      <c r="F306" t="s">
        <v>87</v>
      </c>
      <c r="G306">
        <v>2</v>
      </c>
      <c r="H306" t="s">
        <v>86</v>
      </c>
      <c r="J306" t="s">
        <v>86</v>
      </c>
      <c r="K306" s="2">
        <v>0.5</v>
      </c>
      <c r="L306" t="s">
        <v>88</v>
      </c>
      <c r="N306" t="s">
        <v>85</v>
      </c>
      <c r="O306" t="s">
        <v>16</v>
      </c>
      <c r="Q306" t="s">
        <v>127</v>
      </c>
      <c r="R306" t="s">
        <v>16</v>
      </c>
      <c r="S306" s="1" t="s">
        <v>74</v>
      </c>
      <c r="T306" t="s">
        <v>74</v>
      </c>
      <c r="U306" t="str">
        <f>IF(V306="","",INDEX('Backing 4'!U:U,MATCH(V306,'Backing 4'!T:T,0)))</f>
        <v>Even</v>
      </c>
      <c r="V306" t="str">
        <f t="shared" si="12"/>
        <v>6 - Junior Officer &amp; Sales &amp; Marketing</v>
      </c>
      <c r="W306" t="str">
        <f>IF(X306="","",INDEX('Backing 4'!Z:Z,MATCH(X306,'Backing 4'!Y:Y,0)))</f>
        <v>Even</v>
      </c>
      <c r="X306" t="str">
        <f t="shared" si="13"/>
        <v>6 - Junior Officer</v>
      </c>
      <c r="Y306">
        <v>2</v>
      </c>
      <c r="Z306" t="str">
        <f>IF(F306="Y","",IF(AA306="Y",INDEX('Backing 2'!B:B,MATCH(E306,'Backing 2'!C:C,0)),E306))</f>
        <v>6 - Junior Officer</v>
      </c>
      <c r="AA306" t="s">
        <v>87</v>
      </c>
      <c r="AB306">
        <v>3</v>
      </c>
      <c r="AC306" t="s">
        <v>75</v>
      </c>
      <c r="AD306">
        <v>28</v>
      </c>
      <c r="AE306" t="s">
        <v>32</v>
      </c>
      <c r="AF306" t="s">
        <v>80</v>
      </c>
      <c r="AG306" t="s">
        <v>80</v>
      </c>
      <c r="AH306" s="3">
        <v>43191</v>
      </c>
      <c r="AI306">
        <v>2</v>
      </c>
      <c r="AJ306">
        <f t="shared" ca="1" si="14"/>
        <v>0.41486315833946319</v>
      </c>
    </row>
    <row r="307" spans="1:36">
      <c r="A307">
        <v>306</v>
      </c>
      <c r="B307" t="s">
        <v>7</v>
      </c>
      <c r="E307" t="s">
        <v>92</v>
      </c>
      <c r="F307" t="s">
        <v>87</v>
      </c>
      <c r="G307">
        <v>3</v>
      </c>
      <c r="H307" t="s">
        <v>88</v>
      </c>
      <c r="J307" t="s">
        <v>86</v>
      </c>
      <c r="K307" s="2">
        <v>0.5</v>
      </c>
      <c r="L307" t="s">
        <v>88</v>
      </c>
      <c r="N307" t="s">
        <v>85</v>
      </c>
      <c r="O307" t="s">
        <v>14</v>
      </c>
      <c r="Q307" t="s">
        <v>92</v>
      </c>
      <c r="R307" t="s">
        <v>14</v>
      </c>
      <c r="S307" s="1" t="s">
        <v>74</v>
      </c>
      <c r="T307" t="s">
        <v>74</v>
      </c>
      <c r="U307" t="str">
        <f>IF(V307="","",INDEX('Backing 4'!U:U,MATCH(V307,'Backing 4'!T:T,0)))</f>
        <v>Even</v>
      </c>
      <c r="V307" t="str">
        <f t="shared" si="12"/>
        <v>6 - Junior Officer &amp; Operations</v>
      </c>
      <c r="W307" t="str">
        <f>IF(X307="","",INDEX('Backing 4'!Z:Z,MATCH(X307,'Backing 4'!Y:Y,0)))</f>
        <v>Even</v>
      </c>
      <c r="X307" t="str">
        <f t="shared" si="13"/>
        <v>6 - Junior Officer</v>
      </c>
      <c r="Y307">
        <v>1</v>
      </c>
      <c r="Z307" t="str">
        <f>IF(F307="Y","",IF(AA307="Y",INDEX('Backing 2'!B:B,MATCH(E307,'Backing 2'!C:C,0)),E307))</f>
        <v>6 - Junior Officer</v>
      </c>
      <c r="AA307" t="s">
        <v>87</v>
      </c>
      <c r="AC307" t="s">
        <v>75</v>
      </c>
      <c r="AD307">
        <v>26</v>
      </c>
      <c r="AE307" t="s">
        <v>25</v>
      </c>
      <c r="AF307" t="s">
        <v>25</v>
      </c>
      <c r="AG307" t="s">
        <v>25</v>
      </c>
      <c r="AH307" s="3">
        <v>43556</v>
      </c>
      <c r="AI307">
        <v>1</v>
      </c>
      <c r="AJ307">
        <f t="shared" ca="1" si="14"/>
        <v>0.70781968013515362</v>
      </c>
    </row>
    <row r="308" spans="1:36">
      <c r="A308">
        <v>307</v>
      </c>
      <c r="B308" t="s">
        <v>8</v>
      </c>
      <c r="E308" t="s">
        <v>92</v>
      </c>
      <c r="F308" t="s">
        <v>87</v>
      </c>
      <c r="G308">
        <v>3</v>
      </c>
      <c r="H308" t="s">
        <v>88</v>
      </c>
      <c r="J308" t="s">
        <v>86</v>
      </c>
      <c r="K308" s="2">
        <v>0.5</v>
      </c>
      <c r="L308" t="s">
        <v>88</v>
      </c>
      <c r="N308" t="s">
        <v>85</v>
      </c>
      <c r="O308" t="s">
        <v>14</v>
      </c>
      <c r="Q308" t="s">
        <v>92</v>
      </c>
      <c r="R308" t="s">
        <v>14</v>
      </c>
      <c r="S308" s="1" t="s">
        <v>74</v>
      </c>
      <c r="T308" t="s">
        <v>74</v>
      </c>
      <c r="U308" t="str">
        <f>IF(V308="","",INDEX('Backing 4'!U:U,MATCH(V308,'Backing 4'!T:T,0)))</f>
        <v>Even</v>
      </c>
      <c r="V308" t="str">
        <f t="shared" si="12"/>
        <v>6 - Junior Officer &amp; Operations</v>
      </c>
      <c r="W308" t="str">
        <f>IF(X308="","",INDEX('Backing 4'!Z:Z,MATCH(X308,'Backing 4'!Y:Y,0)))</f>
        <v>Even</v>
      </c>
      <c r="X308" t="str">
        <f t="shared" si="13"/>
        <v>6 - Junior Officer</v>
      </c>
      <c r="Y308">
        <v>1</v>
      </c>
      <c r="Z308" t="str">
        <f>IF(F308="Y","",IF(AA308="Y",INDEX('Backing 2'!B:B,MATCH(E308,'Backing 2'!C:C,0)),E308))</f>
        <v>6 - Junior Officer</v>
      </c>
      <c r="AA308" t="s">
        <v>87</v>
      </c>
      <c r="AC308" t="s">
        <v>75</v>
      </c>
      <c r="AD308">
        <v>25</v>
      </c>
      <c r="AE308" t="s">
        <v>25</v>
      </c>
      <c r="AF308" t="s">
        <v>25</v>
      </c>
      <c r="AG308" t="s">
        <v>25</v>
      </c>
      <c r="AH308" s="3">
        <v>43556</v>
      </c>
      <c r="AI308">
        <v>1</v>
      </c>
      <c r="AJ308">
        <f t="shared" ca="1" si="14"/>
        <v>0.57535294860130126</v>
      </c>
    </row>
    <row r="309" spans="1:36">
      <c r="A309">
        <v>308</v>
      </c>
      <c r="B309" t="s">
        <v>7</v>
      </c>
      <c r="E309" t="s">
        <v>127</v>
      </c>
      <c r="F309" t="s">
        <v>85</v>
      </c>
      <c r="H309" t="s">
        <v>88</v>
      </c>
      <c r="J309" t="s">
        <v>88</v>
      </c>
      <c r="K309" s="2">
        <v>0.5</v>
      </c>
      <c r="L309" t="s">
        <v>88</v>
      </c>
      <c r="N309" t="s">
        <v>87</v>
      </c>
      <c r="O309" t="s">
        <v>16</v>
      </c>
      <c r="Q309" t="s">
        <v>127</v>
      </c>
      <c r="R309" t="s">
        <v>16</v>
      </c>
      <c r="S309" s="1" t="s">
        <v>74</v>
      </c>
      <c r="T309" t="s">
        <v>74</v>
      </c>
      <c r="U309" t="str">
        <f>IF(V309="","",INDEX('Backing 4'!U:U,MATCH(V309,'Backing 4'!T:T,0)))</f>
        <v>Even</v>
      </c>
      <c r="V309" t="str">
        <f t="shared" si="12"/>
        <v>5 - Senior Officer &amp; Sales &amp; Marketing</v>
      </c>
      <c r="W309" t="str">
        <f>IF(X309="","",INDEX('Backing 4'!Z:Z,MATCH(X309,'Backing 4'!Y:Y,0)))</f>
        <v>Even</v>
      </c>
      <c r="X309" t="str">
        <f t="shared" si="13"/>
        <v>5 - Senior Officer</v>
      </c>
      <c r="Y309">
        <v>0</v>
      </c>
      <c r="Z309" t="str">
        <f>IF(F309="Y","",IF(AA309="Y",INDEX('Backing 2'!B:B,MATCH(E309,'Backing 2'!C:C,0)),E309))</f>
        <v/>
      </c>
      <c r="AA309" t="s">
        <v>87</v>
      </c>
      <c r="AC309" t="s">
        <v>76</v>
      </c>
      <c r="AD309">
        <v>30</v>
      </c>
      <c r="AE309" t="s">
        <v>25</v>
      </c>
      <c r="AF309" t="s">
        <v>25</v>
      </c>
      <c r="AG309" t="s">
        <v>25</v>
      </c>
      <c r="AH309" s="3">
        <v>43922</v>
      </c>
      <c r="AI309">
        <v>0</v>
      </c>
      <c r="AJ309">
        <f t="shared" ca="1" si="14"/>
        <v>0.95232935717553102</v>
      </c>
    </row>
    <row r="310" spans="1:36" hidden="1">
      <c r="A310">
        <v>309</v>
      </c>
      <c r="B310" t="s">
        <v>8</v>
      </c>
      <c r="E310" s="4" t="s">
        <v>93</v>
      </c>
      <c r="F310" t="s">
        <v>87</v>
      </c>
      <c r="G310">
        <v>3</v>
      </c>
      <c r="H310" t="s">
        <v>88</v>
      </c>
      <c r="J310" t="s">
        <v>88</v>
      </c>
      <c r="K310" s="2">
        <v>0.5</v>
      </c>
      <c r="L310" t="s">
        <v>86</v>
      </c>
      <c r="N310" t="s">
        <v>85</v>
      </c>
      <c r="O310" t="s">
        <v>16</v>
      </c>
      <c r="P310" t="s">
        <v>89</v>
      </c>
      <c r="R310" t="s">
        <v>16</v>
      </c>
      <c r="S310" s="1" t="s">
        <v>74</v>
      </c>
      <c r="T310" t="s">
        <v>74</v>
      </c>
      <c r="U310" t="str">
        <f>IF(V310="","",INDEX('Backing 4'!U:U,MATCH(V310,'Backing 4'!T:T,0)))</f>
        <v/>
      </c>
      <c r="V310" t="str">
        <f t="shared" si="12"/>
        <v/>
      </c>
      <c r="W310" t="str">
        <f>IF(X310="","",INDEX('Backing 4'!Z:Z,MATCH(X310,'Backing 4'!Y:Y,0)))</f>
        <v/>
      </c>
      <c r="X310" t="str">
        <f t="shared" si="13"/>
        <v/>
      </c>
      <c r="Y310">
        <v>3</v>
      </c>
      <c r="Z310" t="str">
        <f>IF(F310="Y","",IF(AA310="Y",INDEX('Backing 2'!B:B,MATCH(E310,'Backing 2'!C:C,0)),E310))</f>
        <v>4 - Manager</v>
      </c>
      <c r="AA310" t="s">
        <v>87</v>
      </c>
      <c r="AB310">
        <v>4</v>
      </c>
      <c r="AC310" t="s">
        <v>77</v>
      </c>
      <c r="AD310">
        <v>46</v>
      </c>
      <c r="AE310" t="s">
        <v>25</v>
      </c>
      <c r="AF310" t="s">
        <v>25</v>
      </c>
      <c r="AG310" t="s">
        <v>25</v>
      </c>
      <c r="AH310" s="3">
        <v>41365</v>
      </c>
      <c r="AI310">
        <v>7</v>
      </c>
      <c r="AJ310">
        <f t="shared" ca="1" si="14"/>
        <v>0.93898927172870839</v>
      </c>
    </row>
    <row r="311" spans="1:36">
      <c r="A311">
        <v>310</v>
      </c>
      <c r="B311" t="s">
        <v>7</v>
      </c>
      <c r="E311" t="s">
        <v>93</v>
      </c>
      <c r="F311" t="s">
        <v>85</v>
      </c>
      <c r="H311" t="s">
        <v>88</v>
      </c>
      <c r="J311" t="s">
        <v>88</v>
      </c>
      <c r="K311" s="2">
        <v>0.5</v>
      </c>
      <c r="L311" t="s">
        <v>88</v>
      </c>
      <c r="N311" t="s">
        <v>87</v>
      </c>
      <c r="O311" t="s">
        <v>14</v>
      </c>
      <c r="Q311" t="s">
        <v>93</v>
      </c>
      <c r="R311" t="s">
        <v>14</v>
      </c>
      <c r="S311" s="1" t="s">
        <v>74</v>
      </c>
      <c r="T311" t="s">
        <v>74</v>
      </c>
      <c r="U311" t="str">
        <f>IF(V311="","",INDEX('Backing 4'!U:U,MATCH(V311,'Backing 4'!T:T,0)))</f>
        <v>Even</v>
      </c>
      <c r="V311" t="str">
        <f t="shared" si="12"/>
        <v>4 - Manager &amp; Operations</v>
      </c>
      <c r="W311" t="str">
        <f>IF(X311="","",INDEX('Backing 4'!Z:Z,MATCH(X311,'Backing 4'!Y:Y,0)))</f>
        <v>Even</v>
      </c>
      <c r="X311" t="str">
        <f t="shared" si="13"/>
        <v>4 - Manager</v>
      </c>
      <c r="Y311">
        <v>0</v>
      </c>
      <c r="Z311" t="str">
        <f>IF(F311="Y","",IF(AA311="Y",INDEX('Backing 2'!B:B,MATCH(E311,'Backing 2'!C:C,0)),E311))</f>
        <v/>
      </c>
      <c r="AA311" t="s">
        <v>87</v>
      </c>
      <c r="AC311" t="s">
        <v>76</v>
      </c>
      <c r="AD311">
        <v>37</v>
      </c>
      <c r="AE311" t="s">
        <v>36</v>
      </c>
      <c r="AF311" t="s">
        <v>80</v>
      </c>
      <c r="AG311" t="s">
        <v>80</v>
      </c>
      <c r="AH311" s="3">
        <v>43922</v>
      </c>
      <c r="AI311">
        <v>0</v>
      </c>
      <c r="AJ311">
        <f t="shared" ca="1" si="14"/>
        <v>0.34751048583699529</v>
      </c>
    </row>
    <row r="312" spans="1:36">
      <c r="A312">
        <v>311</v>
      </c>
      <c r="B312" t="s">
        <v>7</v>
      </c>
      <c r="E312" t="s">
        <v>92</v>
      </c>
      <c r="F312" t="s">
        <v>87</v>
      </c>
      <c r="G312">
        <v>2</v>
      </c>
      <c r="H312" t="s">
        <v>88</v>
      </c>
      <c r="J312" t="s">
        <v>86</v>
      </c>
      <c r="K312" s="2">
        <v>0.5</v>
      </c>
      <c r="L312" t="s">
        <v>88</v>
      </c>
      <c r="N312" t="s">
        <v>85</v>
      </c>
      <c r="O312" t="s">
        <v>14</v>
      </c>
      <c r="Q312" t="s">
        <v>92</v>
      </c>
      <c r="R312" t="s">
        <v>14</v>
      </c>
      <c r="S312" s="1" t="s">
        <v>74</v>
      </c>
      <c r="T312" t="s">
        <v>74</v>
      </c>
      <c r="U312" t="str">
        <f>IF(V312="","",INDEX('Backing 4'!U:U,MATCH(V312,'Backing 4'!T:T,0)))</f>
        <v>Even</v>
      </c>
      <c r="V312" t="str">
        <f t="shared" si="12"/>
        <v>6 - Junior Officer &amp; Operations</v>
      </c>
      <c r="W312" t="str">
        <f>IF(X312="","",INDEX('Backing 4'!Z:Z,MATCH(X312,'Backing 4'!Y:Y,0)))</f>
        <v>Even</v>
      </c>
      <c r="X312" t="str">
        <f t="shared" si="13"/>
        <v>6 - Junior Officer</v>
      </c>
      <c r="Y312">
        <v>3</v>
      </c>
      <c r="Z312" t="str">
        <f>IF(F312="Y","",IF(AA312="Y",INDEX('Backing 2'!B:B,MATCH(E312,'Backing 2'!C:C,0)),E312))</f>
        <v>6 - Junior Officer</v>
      </c>
      <c r="AA312" t="s">
        <v>87</v>
      </c>
      <c r="AB312">
        <v>4</v>
      </c>
      <c r="AC312" t="s">
        <v>75</v>
      </c>
      <c r="AD312">
        <v>22</v>
      </c>
      <c r="AE312" t="s">
        <v>32</v>
      </c>
      <c r="AF312" t="s">
        <v>80</v>
      </c>
      <c r="AG312" t="s">
        <v>80</v>
      </c>
      <c r="AH312" s="3">
        <v>42826</v>
      </c>
      <c r="AI312">
        <v>3</v>
      </c>
      <c r="AJ312">
        <f t="shared" ca="1" si="14"/>
        <v>0.40071340208614048</v>
      </c>
    </row>
    <row r="313" spans="1:36">
      <c r="A313">
        <v>312</v>
      </c>
      <c r="B313" t="s">
        <v>7</v>
      </c>
      <c r="E313" t="s">
        <v>127</v>
      </c>
      <c r="F313" t="s">
        <v>87</v>
      </c>
      <c r="G313">
        <v>2</v>
      </c>
      <c r="H313" t="s">
        <v>88</v>
      </c>
      <c r="J313" t="s">
        <v>86</v>
      </c>
      <c r="K313" s="2">
        <v>0.5</v>
      </c>
      <c r="L313" t="s">
        <v>88</v>
      </c>
      <c r="N313" t="s">
        <v>85</v>
      </c>
      <c r="O313" t="s">
        <v>14</v>
      </c>
      <c r="Q313" t="s">
        <v>127</v>
      </c>
      <c r="R313" t="s">
        <v>14</v>
      </c>
      <c r="S313" s="1" t="s">
        <v>74</v>
      </c>
      <c r="T313" t="s">
        <v>74</v>
      </c>
      <c r="U313" t="str">
        <f>IF(V313="","",INDEX('Backing 4'!U:U,MATCH(V313,'Backing 4'!T:T,0)))</f>
        <v>Even</v>
      </c>
      <c r="V313" t="str">
        <f t="shared" si="12"/>
        <v>5 - Senior Officer &amp; Operations</v>
      </c>
      <c r="W313" t="str">
        <f>IF(X313="","",INDEX('Backing 4'!Z:Z,MATCH(X313,'Backing 4'!Y:Y,0)))</f>
        <v>Even</v>
      </c>
      <c r="X313" t="str">
        <f t="shared" si="13"/>
        <v>5 - Senior Officer</v>
      </c>
      <c r="Y313">
        <v>4</v>
      </c>
      <c r="Z313" t="str">
        <f>IF(F313="Y","",IF(AA313="Y",INDEX('Backing 2'!B:B,MATCH(E313,'Backing 2'!C:C,0)),E313))</f>
        <v>5 - Senior Officer</v>
      </c>
      <c r="AA313" t="s">
        <v>87</v>
      </c>
      <c r="AB313">
        <v>3</v>
      </c>
      <c r="AC313" t="s">
        <v>76</v>
      </c>
      <c r="AD313">
        <v>34</v>
      </c>
      <c r="AE313" t="s">
        <v>36</v>
      </c>
      <c r="AF313" t="s">
        <v>80</v>
      </c>
      <c r="AG313" t="s">
        <v>80</v>
      </c>
      <c r="AH313" s="3">
        <v>41000</v>
      </c>
      <c r="AI313">
        <v>8</v>
      </c>
      <c r="AJ313">
        <f t="shared" ca="1" si="14"/>
        <v>3.4009221293853642E-2</v>
      </c>
    </row>
    <row r="314" spans="1:36">
      <c r="A314">
        <v>313</v>
      </c>
      <c r="B314" t="s">
        <v>8</v>
      </c>
      <c r="E314" t="s">
        <v>92</v>
      </c>
      <c r="F314" t="s">
        <v>87</v>
      </c>
      <c r="G314">
        <v>2</v>
      </c>
      <c r="H314" t="s">
        <v>88</v>
      </c>
      <c r="J314" t="s">
        <v>86</v>
      </c>
      <c r="K314" s="2">
        <v>0.5</v>
      </c>
      <c r="L314" t="s">
        <v>88</v>
      </c>
      <c r="N314" t="s">
        <v>85</v>
      </c>
      <c r="O314" t="s">
        <v>14</v>
      </c>
      <c r="Q314" t="s">
        <v>92</v>
      </c>
      <c r="R314" t="s">
        <v>14</v>
      </c>
      <c r="S314" s="1" t="s">
        <v>74</v>
      </c>
      <c r="T314" t="s">
        <v>74</v>
      </c>
      <c r="U314" t="str">
        <f>IF(V314="","",INDEX('Backing 4'!U:U,MATCH(V314,'Backing 4'!T:T,0)))</f>
        <v>Even</v>
      </c>
      <c r="V314" t="str">
        <f t="shared" si="12"/>
        <v>6 - Junior Officer &amp; Operations</v>
      </c>
      <c r="W314" t="str">
        <f>IF(X314="","",INDEX('Backing 4'!Z:Z,MATCH(X314,'Backing 4'!Y:Y,0)))</f>
        <v>Even</v>
      </c>
      <c r="X314" t="str">
        <f t="shared" si="13"/>
        <v>6 - Junior Officer</v>
      </c>
      <c r="Y314">
        <v>2</v>
      </c>
      <c r="Z314" t="str">
        <f>IF(F314="Y","",IF(AA314="Y",INDEX('Backing 2'!B:B,MATCH(E314,'Backing 2'!C:C,0)),E314))</f>
        <v>6 - Junior Officer</v>
      </c>
      <c r="AA314" t="s">
        <v>87</v>
      </c>
      <c r="AB314">
        <v>3</v>
      </c>
      <c r="AC314" t="s">
        <v>75</v>
      </c>
      <c r="AD314">
        <v>22</v>
      </c>
      <c r="AE314" t="s">
        <v>37</v>
      </c>
      <c r="AF314" t="s">
        <v>80</v>
      </c>
      <c r="AG314" t="s">
        <v>80</v>
      </c>
      <c r="AH314" s="3">
        <v>43191</v>
      </c>
      <c r="AI314">
        <v>2</v>
      </c>
      <c r="AJ314">
        <f t="shared" ca="1" si="14"/>
        <v>0.31243620645760095</v>
      </c>
    </row>
    <row r="315" spans="1:36">
      <c r="A315">
        <v>314</v>
      </c>
      <c r="B315" t="s">
        <v>7</v>
      </c>
      <c r="E315" t="s">
        <v>92</v>
      </c>
      <c r="F315" t="s">
        <v>85</v>
      </c>
      <c r="H315" t="s">
        <v>88</v>
      </c>
      <c r="J315" t="s">
        <v>88</v>
      </c>
      <c r="K315" s="2">
        <v>0.5</v>
      </c>
      <c r="L315" t="s">
        <v>88</v>
      </c>
      <c r="N315" t="s">
        <v>87</v>
      </c>
      <c r="O315" t="s">
        <v>14</v>
      </c>
      <c r="Q315" t="s">
        <v>92</v>
      </c>
      <c r="R315" t="s">
        <v>14</v>
      </c>
      <c r="S315" s="1" t="s">
        <v>74</v>
      </c>
      <c r="T315" t="s">
        <v>74</v>
      </c>
      <c r="U315" t="str">
        <f>IF(V315="","",INDEX('Backing 4'!U:U,MATCH(V315,'Backing 4'!T:T,0)))</f>
        <v>Even</v>
      </c>
      <c r="V315" t="str">
        <f t="shared" si="12"/>
        <v>6 - Junior Officer &amp; Operations</v>
      </c>
      <c r="W315" t="str">
        <f>IF(X315="","",INDEX('Backing 4'!Z:Z,MATCH(X315,'Backing 4'!Y:Y,0)))</f>
        <v>Even</v>
      </c>
      <c r="X315" t="str">
        <f t="shared" si="13"/>
        <v>6 - Junior Officer</v>
      </c>
      <c r="Y315">
        <v>0</v>
      </c>
      <c r="Z315" t="str">
        <f>IF(F315="Y","",IF(AA315="Y",INDEX('Backing 2'!B:B,MATCH(E315,'Backing 2'!C:C,0)),E315))</f>
        <v/>
      </c>
      <c r="AA315" t="s">
        <v>87</v>
      </c>
      <c r="AC315" t="s">
        <v>75</v>
      </c>
      <c r="AD315">
        <v>24</v>
      </c>
      <c r="AE315" t="s">
        <v>37</v>
      </c>
      <c r="AF315" t="s">
        <v>80</v>
      </c>
      <c r="AG315" t="s">
        <v>80</v>
      </c>
      <c r="AH315" s="3">
        <v>43922</v>
      </c>
      <c r="AI315">
        <v>0</v>
      </c>
      <c r="AJ315">
        <f t="shared" ca="1" si="14"/>
        <v>0.46402328318146779</v>
      </c>
    </row>
    <row r="316" spans="1:36">
      <c r="A316">
        <v>315</v>
      </c>
      <c r="B316" t="s">
        <v>7</v>
      </c>
      <c r="E316" t="s">
        <v>92</v>
      </c>
      <c r="F316" t="s">
        <v>85</v>
      </c>
      <c r="H316" t="s">
        <v>88</v>
      </c>
      <c r="J316" t="s">
        <v>88</v>
      </c>
      <c r="K316" s="2">
        <v>0.5</v>
      </c>
      <c r="L316" t="s">
        <v>88</v>
      </c>
      <c r="N316" t="s">
        <v>87</v>
      </c>
      <c r="O316" t="s">
        <v>14</v>
      </c>
      <c r="Q316" t="s">
        <v>92</v>
      </c>
      <c r="R316" t="s">
        <v>14</v>
      </c>
      <c r="S316" s="1">
        <v>0.7</v>
      </c>
      <c r="T316" t="s">
        <v>73</v>
      </c>
      <c r="U316" t="str">
        <f>IF(V316="","",INDEX('Backing 4'!U:U,MATCH(V316,'Backing 4'!T:T,0)))</f>
        <v>Even</v>
      </c>
      <c r="V316" t="str">
        <f t="shared" si="12"/>
        <v>6 - Junior Officer &amp; Operations</v>
      </c>
      <c r="W316" t="str">
        <f>IF(X316="","",INDEX('Backing 4'!Z:Z,MATCH(X316,'Backing 4'!Y:Y,0)))</f>
        <v>Even</v>
      </c>
      <c r="X316" t="str">
        <f t="shared" si="13"/>
        <v>6 - Junior Officer</v>
      </c>
      <c r="Y316">
        <v>0</v>
      </c>
      <c r="Z316" t="str">
        <f>IF(F316="Y","",IF(AA316="Y",INDEX('Backing 2'!B:B,MATCH(E316,'Backing 2'!C:C,0)),E316))</f>
        <v/>
      </c>
      <c r="AA316" t="s">
        <v>87</v>
      </c>
      <c r="AC316" t="s">
        <v>75</v>
      </c>
      <c r="AD316">
        <v>26</v>
      </c>
      <c r="AE316" t="s">
        <v>25</v>
      </c>
      <c r="AF316" t="s">
        <v>25</v>
      </c>
      <c r="AG316" t="s">
        <v>25</v>
      </c>
      <c r="AH316" s="3">
        <v>43922</v>
      </c>
      <c r="AI316">
        <v>0</v>
      </c>
      <c r="AJ316">
        <f t="shared" ca="1" si="14"/>
        <v>2.8754991463561419E-2</v>
      </c>
    </row>
    <row r="317" spans="1:36" hidden="1">
      <c r="A317">
        <v>316</v>
      </c>
      <c r="B317" t="s">
        <v>8</v>
      </c>
      <c r="E317" t="s">
        <v>96</v>
      </c>
      <c r="F317" t="s">
        <v>87</v>
      </c>
      <c r="H317" t="s">
        <v>88</v>
      </c>
      <c r="J317" t="s">
        <v>88</v>
      </c>
      <c r="K317" s="2">
        <v>0.5</v>
      </c>
      <c r="L317" t="s">
        <v>88</v>
      </c>
      <c r="N317" t="s">
        <v>85</v>
      </c>
      <c r="O317" t="s">
        <v>14</v>
      </c>
      <c r="Q317" t="s">
        <v>96</v>
      </c>
      <c r="R317" t="s">
        <v>14</v>
      </c>
      <c r="S317" s="1" t="s">
        <v>74</v>
      </c>
      <c r="T317" t="s">
        <v>74</v>
      </c>
      <c r="U317" t="str">
        <f>IF(V317="","",INDEX('Backing 4'!U:U,MATCH(V317,'Backing 4'!T:T,0)))</f>
        <v/>
      </c>
      <c r="V317" t="str">
        <f t="shared" si="12"/>
        <v/>
      </c>
      <c r="W317" t="str">
        <f>IF(X317="","",INDEX('Backing 4'!Z:Z,MATCH(X317,'Backing 4'!Y:Y,0)))</f>
        <v/>
      </c>
      <c r="X317" t="str">
        <f t="shared" si="13"/>
        <v/>
      </c>
      <c r="Y317">
        <v>1</v>
      </c>
      <c r="Z317" t="str">
        <f>IF(F317="Y","",IF(AA317="Y",INDEX('Backing 2'!B:B,MATCH(E317,'Backing 2'!C:C,0)),E317))</f>
        <v>2 - Director</v>
      </c>
      <c r="AA317" t="s">
        <v>85</v>
      </c>
      <c r="AB317">
        <v>2</v>
      </c>
      <c r="AC317" t="s">
        <v>77</v>
      </c>
      <c r="AD317">
        <v>48</v>
      </c>
      <c r="AE317" t="s">
        <v>37</v>
      </c>
      <c r="AF317" t="s">
        <v>80</v>
      </c>
      <c r="AG317" t="s">
        <v>80</v>
      </c>
      <c r="AH317" s="3">
        <v>41365</v>
      </c>
      <c r="AI317">
        <v>7</v>
      </c>
      <c r="AJ317">
        <f t="shared" ca="1" si="14"/>
        <v>0.55516226434490468</v>
      </c>
    </row>
    <row r="318" spans="1:36">
      <c r="A318">
        <v>317</v>
      </c>
      <c r="B318" t="s">
        <v>7</v>
      </c>
      <c r="E318" t="s">
        <v>92</v>
      </c>
      <c r="F318" t="s">
        <v>87</v>
      </c>
      <c r="G318">
        <v>1</v>
      </c>
      <c r="H318" t="s">
        <v>86</v>
      </c>
      <c r="J318" t="s">
        <v>86</v>
      </c>
      <c r="K318" s="2">
        <v>0.5</v>
      </c>
      <c r="L318" t="s">
        <v>88</v>
      </c>
      <c r="N318" t="s">
        <v>85</v>
      </c>
      <c r="O318" t="s">
        <v>14</v>
      </c>
      <c r="Q318" t="s">
        <v>127</v>
      </c>
      <c r="R318" t="s">
        <v>14</v>
      </c>
      <c r="S318" s="1" t="s">
        <v>74</v>
      </c>
      <c r="T318" t="s">
        <v>74</v>
      </c>
      <c r="U318" t="str">
        <f>IF(V318="","",INDEX('Backing 4'!U:U,MATCH(V318,'Backing 4'!T:T,0)))</f>
        <v>Even</v>
      </c>
      <c r="V318" t="str">
        <f t="shared" si="12"/>
        <v>6 - Junior Officer &amp; Operations</v>
      </c>
      <c r="W318" t="str">
        <f>IF(X318="","",INDEX('Backing 4'!Z:Z,MATCH(X318,'Backing 4'!Y:Y,0)))</f>
        <v>Even</v>
      </c>
      <c r="X318" t="str">
        <f t="shared" si="13"/>
        <v>6 - Junior Officer</v>
      </c>
      <c r="Y318">
        <v>5</v>
      </c>
      <c r="Z318" t="str">
        <f>IF(F318="Y","",IF(AA318="Y",INDEX('Backing 2'!B:B,MATCH(E318,'Backing 2'!C:C,0)),E318))</f>
        <v>6 - Junior Officer</v>
      </c>
      <c r="AA318" t="s">
        <v>87</v>
      </c>
      <c r="AB318">
        <v>3</v>
      </c>
      <c r="AC318" t="s">
        <v>75</v>
      </c>
      <c r="AD318">
        <v>28</v>
      </c>
      <c r="AE318" t="s">
        <v>25</v>
      </c>
      <c r="AF318" t="s">
        <v>25</v>
      </c>
      <c r="AG318" t="s">
        <v>25</v>
      </c>
      <c r="AH318" s="3">
        <v>42095</v>
      </c>
      <c r="AI318">
        <v>5</v>
      </c>
      <c r="AJ318">
        <f t="shared" ca="1" si="14"/>
        <v>0.57398660078910291</v>
      </c>
    </row>
    <row r="319" spans="1:36">
      <c r="A319">
        <v>318</v>
      </c>
      <c r="B319" t="s">
        <v>7</v>
      </c>
      <c r="E319" t="s">
        <v>94</v>
      </c>
      <c r="F319" t="s">
        <v>85</v>
      </c>
      <c r="H319" t="s">
        <v>88</v>
      </c>
      <c r="J319" t="s">
        <v>88</v>
      </c>
      <c r="K319" s="2">
        <v>0.5</v>
      </c>
      <c r="L319" t="s">
        <v>88</v>
      </c>
      <c r="N319" t="s">
        <v>87</v>
      </c>
      <c r="O319" t="s">
        <v>14</v>
      </c>
      <c r="Q319" t="s">
        <v>94</v>
      </c>
      <c r="R319" t="s">
        <v>14</v>
      </c>
      <c r="S319" s="1" t="s">
        <v>74</v>
      </c>
      <c r="T319" t="s">
        <v>74</v>
      </c>
      <c r="U319" t="str">
        <f>IF(V319="","",INDEX('Backing 4'!U:U,MATCH(V319,'Backing 4'!T:T,0)))</f>
        <v>Even</v>
      </c>
      <c r="V319" t="str">
        <f t="shared" si="12"/>
        <v>3 - Senior Manager &amp; Operations</v>
      </c>
      <c r="W319" t="str">
        <f>IF(X319="","",INDEX('Backing 4'!Z:Z,MATCH(X319,'Backing 4'!Y:Y,0)))</f>
        <v>Uneven - Men benefit</v>
      </c>
      <c r="X319" t="str">
        <f t="shared" si="13"/>
        <v>3 - Senior Manager</v>
      </c>
      <c r="Y319">
        <v>0</v>
      </c>
      <c r="Z319" t="str">
        <f>IF(F319="Y","",IF(AA319="Y",INDEX('Backing 2'!B:B,MATCH(E319,'Backing 2'!C:C,0)),E319))</f>
        <v/>
      </c>
      <c r="AA319" t="s">
        <v>87</v>
      </c>
      <c r="AC319" t="s">
        <v>77</v>
      </c>
      <c r="AD319">
        <v>43</v>
      </c>
      <c r="AE319" t="s">
        <v>36</v>
      </c>
      <c r="AF319" t="s">
        <v>80</v>
      </c>
      <c r="AG319" t="s">
        <v>80</v>
      </c>
      <c r="AH319" s="3">
        <v>43922</v>
      </c>
      <c r="AI319">
        <v>0</v>
      </c>
      <c r="AJ319">
        <f t="shared" ca="1" si="14"/>
        <v>0.57576571639228158</v>
      </c>
    </row>
    <row r="320" spans="1:36">
      <c r="A320">
        <v>319</v>
      </c>
      <c r="B320" t="s">
        <v>8</v>
      </c>
      <c r="E320" t="s">
        <v>92</v>
      </c>
      <c r="F320" t="s">
        <v>87</v>
      </c>
      <c r="G320">
        <v>1</v>
      </c>
      <c r="H320" t="s">
        <v>86</v>
      </c>
      <c r="J320" t="s">
        <v>86</v>
      </c>
      <c r="K320" s="2">
        <v>0.5</v>
      </c>
      <c r="L320" t="s">
        <v>88</v>
      </c>
      <c r="N320" t="s">
        <v>85</v>
      </c>
      <c r="O320" t="s">
        <v>14</v>
      </c>
      <c r="Q320" t="s">
        <v>127</v>
      </c>
      <c r="R320" t="s">
        <v>14</v>
      </c>
      <c r="S320" s="1" t="s">
        <v>74</v>
      </c>
      <c r="T320" t="s">
        <v>74</v>
      </c>
      <c r="U320" t="str">
        <f>IF(V320="","",INDEX('Backing 4'!U:U,MATCH(V320,'Backing 4'!T:T,0)))</f>
        <v>Even</v>
      </c>
      <c r="V320" t="str">
        <f t="shared" si="12"/>
        <v>6 - Junior Officer &amp; Operations</v>
      </c>
      <c r="W320" t="str">
        <f>IF(X320="","",INDEX('Backing 4'!Z:Z,MATCH(X320,'Backing 4'!Y:Y,0)))</f>
        <v>Even</v>
      </c>
      <c r="X320" t="str">
        <f t="shared" si="13"/>
        <v>6 - Junior Officer</v>
      </c>
      <c r="Y320">
        <v>2</v>
      </c>
      <c r="Z320" t="str">
        <f>IF(F320="Y","",IF(AA320="Y",INDEX('Backing 2'!B:B,MATCH(E320,'Backing 2'!C:C,0)),E320))</f>
        <v>6 - Junior Officer</v>
      </c>
      <c r="AA320" t="s">
        <v>87</v>
      </c>
      <c r="AB320">
        <v>2</v>
      </c>
      <c r="AC320" t="s">
        <v>75</v>
      </c>
      <c r="AD320">
        <v>27</v>
      </c>
      <c r="AE320" t="s">
        <v>36</v>
      </c>
      <c r="AF320" t="s">
        <v>80</v>
      </c>
      <c r="AG320" t="s">
        <v>80</v>
      </c>
      <c r="AH320" s="3">
        <v>43191</v>
      </c>
      <c r="AI320">
        <v>2</v>
      </c>
      <c r="AJ320">
        <f t="shared" ca="1" si="14"/>
        <v>8.0006479683867759E-2</v>
      </c>
    </row>
    <row r="321" spans="1:36">
      <c r="A321">
        <v>320</v>
      </c>
      <c r="B321" t="s">
        <v>7</v>
      </c>
      <c r="E321" t="s">
        <v>127</v>
      </c>
      <c r="F321" t="s">
        <v>85</v>
      </c>
      <c r="H321" t="s">
        <v>88</v>
      </c>
      <c r="J321" t="s">
        <v>88</v>
      </c>
      <c r="K321" s="2">
        <v>0.5</v>
      </c>
      <c r="L321" t="s">
        <v>88</v>
      </c>
      <c r="N321" t="s">
        <v>87</v>
      </c>
      <c r="O321" t="s">
        <v>16</v>
      </c>
      <c r="Q321" t="s">
        <v>127</v>
      </c>
      <c r="R321" t="s">
        <v>16</v>
      </c>
      <c r="S321" s="1" t="s">
        <v>74</v>
      </c>
      <c r="T321" t="s">
        <v>74</v>
      </c>
      <c r="U321" t="str">
        <f>IF(V321="","",INDEX('Backing 4'!U:U,MATCH(V321,'Backing 4'!T:T,0)))</f>
        <v>Even</v>
      </c>
      <c r="V321" t="str">
        <f t="shared" si="12"/>
        <v>5 - Senior Officer &amp; Sales &amp; Marketing</v>
      </c>
      <c r="W321" t="str">
        <f>IF(X321="","",INDEX('Backing 4'!Z:Z,MATCH(X321,'Backing 4'!Y:Y,0)))</f>
        <v>Even</v>
      </c>
      <c r="X321" t="str">
        <f t="shared" si="13"/>
        <v>5 - Senior Officer</v>
      </c>
      <c r="Y321">
        <v>0</v>
      </c>
      <c r="Z321" t="str">
        <f>IF(F321="Y","",IF(AA321="Y",INDEX('Backing 2'!B:B,MATCH(E321,'Backing 2'!C:C,0)),E321))</f>
        <v/>
      </c>
      <c r="AA321" t="s">
        <v>87</v>
      </c>
      <c r="AC321" t="s">
        <v>76</v>
      </c>
      <c r="AD321">
        <v>31</v>
      </c>
      <c r="AE321" t="s">
        <v>25</v>
      </c>
      <c r="AF321" t="s">
        <v>25</v>
      </c>
      <c r="AG321" t="s">
        <v>25</v>
      </c>
      <c r="AH321" s="3">
        <v>43922</v>
      </c>
      <c r="AI321">
        <v>0</v>
      </c>
      <c r="AJ321">
        <f t="shared" ca="1" si="14"/>
        <v>0.24767459471964359</v>
      </c>
    </row>
    <row r="322" spans="1:36">
      <c r="A322">
        <v>321</v>
      </c>
      <c r="B322" t="s">
        <v>8</v>
      </c>
      <c r="E322" t="s">
        <v>94</v>
      </c>
      <c r="F322" t="s">
        <v>87</v>
      </c>
      <c r="G322">
        <v>3</v>
      </c>
      <c r="H322" t="s">
        <v>88</v>
      </c>
      <c r="J322" t="s">
        <v>86</v>
      </c>
      <c r="K322" s="2">
        <v>0.5</v>
      </c>
      <c r="L322" t="s">
        <v>88</v>
      </c>
      <c r="N322" t="s">
        <v>85</v>
      </c>
      <c r="O322" t="s">
        <v>14</v>
      </c>
      <c r="Q322" t="s">
        <v>94</v>
      </c>
      <c r="R322" t="s">
        <v>14</v>
      </c>
      <c r="S322" s="1" t="s">
        <v>74</v>
      </c>
      <c r="T322" t="s">
        <v>74</v>
      </c>
      <c r="U322" t="str">
        <f>IF(V322="","",INDEX('Backing 4'!U:U,MATCH(V322,'Backing 4'!T:T,0)))</f>
        <v>Even</v>
      </c>
      <c r="V322" t="str">
        <f t="shared" ref="V322:V385" si="15">IF(Q322="","",IF(E322="1 - Executive","",E322&amp;" &amp; "&amp;R322))</f>
        <v>3 - Senior Manager &amp; Operations</v>
      </c>
      <c r="W322" t="str">
        <f>IF(X322="","",INDEX('Backing 4'!Z:Z,MATCH(X322,'Backing 4'!Y:Y,0)))</f>
        <v>Uneven - Men benefit</v>
      </c>
      <c r="X322" t="str">
        <f t="shared" ref="X322:X385" si="16">IF(Q322="","",IF(E322="1 - Executive","",E322))</f>
        <v>3 - Senior Manager</v>
      </c>
      <c r="Y322">
        <v>3</v>
      </c>
      <c r="Z322" t="str">
        <f>IF(F322="Y","",IF(AA322="Y",INDEX('Backing 2'!B:B,MATCH(E322,'Backing 2'!C:C,0)),E322))</f>
        <v>3 - Senior Manager</v>
      </c>
      <c r="AA322" t="s">
        <v>87</v>
      </c>
      <c r="AB322">
        <v>3</v>
      </c>
      <c r="AC322" t="s">
        <v>76</v>
      </c>
      <c r="AD322">
        <v>38</v>
      </c>
      <c r="AE322" t="s">
        <v>25</v>
      </c>
      <c r="AF322" t="s">
        <v>25</v>
      </c>
      <c r="AG322" t="s">
        <v>25</v>
      </c>
      <c r="AH322" s="3">
        <v>40634</v>
      </c>
      <c r="AI322">
        <v>9</v>
      </c>
      <c r="AJ322">
        <f t="shared" ref="AJ322:AJ385" ca="1" si="17">RAND()</f>
        <v>8.4084825718087619E-2</v>
      </c>
    </row>
    <row r="323" spans="1:36">
      <c r="A323">
        <v>322</v>
      </c>
      <c r="B323" t="s">
        <v>7</v>
      </c>
      <c r="E323" t="s">
        <v>94</v>
      </c>
      <c r="F323" t="s">
        <v>87</v>
      </c>
      <c r="G323">
        <v>3</v>
      </c>
      <c r="H323" t="s">
        <v>88</v>
      </c>
      <c r="J323" t="s">
        <v>86</v>
      </c>
      <c r="K323" s="2">
        <v>0.5</v>
      </c>
      <c r="L323" t="s">
        <v>88</v>
      </c>
      <c r="N323" t="s">
        <v>85</v>
      </c>
      <c r="O323" t="s">
        <v>15</v>
      </c>
      <c r="Q323" t="s">
        <v>94</v>
      </c>
      <c r="R323" t="s">
        <v>15</v>
      </c>
      <c r="S323" s="1" t="s">
        <v>74</v>
      </c>
      <c r="T323" t="s">
        <v>74</v>
      </c>
      <c r="U323" t="str">
        <f>IF(V323="","",INDEX('Backing 4'!U:U,MATCH(V323,'Backing 4'!T:T,0)))</f>
        <v>Uneven - Men benefit</v>
      </c>
      <c r="V323" t="str">
        <f t="shared" si="15"/>
        <v>3 - Senior Manager &amp; Internal Services</v>
      </c>
      <c r="W323" t="str">
        <f>IF(X323="","",INDEX('Backing 4'!Z:Z,MATCH(X323,'Backing 4'!Y:Y,0)))</f>
        <v>Uneven - Men benefit</v>
      </c>
      <c r="X323" t="str">
        <f t="shared" si="16"/>
        <v>3 - Senior Manager</v>
      </c>
      <c r="Y323">
        <v>3</v>
      </c>
      <c r="Z323" t="str">
        <f>IF(F323="Y","",IF(AA323="Y",INDEX('Backing 2'!B:B,MATCH(E323,'Backing 2'!C:C,0)),E323))</f>
        <v>3 - Senior Manager</v>
      </c>
      <c r="AA323" t="s">
        <v>87</v>
      </c>
      <c r="AB323">
        <v>3</v>
      </c>
      <c r="AC323" t="s">
        <v>77</v>
      </c>
      <c r="AD323">
        <v>43</v>
      </c>
      <c r="AE323" t="s">
        <v>25</v>
      </c>
      <c r="AF323" t="s">
        <v>25</v>
      </c>
      <c r="AG323" t="s">
        <v>25</v>
      </c>
      <c r="AH323" s="3">
        <v>42461</v>
      </c>
      <c r="AI323">
        <v>4</v>
      </c>
      <c r="AJ323">
        <f t="shared" ca="1" si="17"/>
        <v>0.48346078226431788</v>
      </c>
    </row>
    <row r="324" spans="1:36">
      <c r="A324">
        <v>323</v>
      </c>
      <c r="B324" t="s">
        <v>8</v>
      </c>
      <c r="E324" t="s">
        <v>127</v>
      </c>
      <c r="F324" t="s">
        <v>87</v>
      </c>
      <c r="G324">
        <v>2</v>
      </c>
      <c r="H324" t="s">
        <v>88</v>
      </c>
      <c r="J324" t="s">
        <v>86</v>
      </c>
      <c r="K324" s="2">
        <v>0.5</v>
      </c>
      <c r="L324" t="s">
        <v>88</v>
      </c>
      <c r="N324" t="s">
        <v>85</v>
      </c>
      <c r="O324" t="s">
        <v>16</v>
      </c>
      <c r="Q324" t="s">
        <v>127</v>
      </c>
      <c r="R324" t="s">
        <v>16</v>
      </c>
      <c r="S324" s="1" t="s">
        <v>74</v>
      </c>
      <c r="T324" t="s">
        <v>74</v>
      </c>
      <c r="U324" t="str">
        <f>IF(V324="","",INDEX('Backing 4'!U:U,MATCH(V324,'Backing 4'!T:T,0)))</f>
        <v>Even</v>
      </c>
      <c r="V324" t="str">
        <f t="shared" si="15"/>
        <v>5 - Senior Officer &amp; Sales &amp; Marketing</v>
      </c>
      <c r="W324" t="str">
        <f>IF(X324="","",INDEX('Backing 4'!Z:Z,MATCH(X324,'Backing 4'!Y:Y,0)))</f>
        <v>Even</v>
      </c>
      <c r="X324" t="str">
        <f t="shared" si="16"/>
        <v>5 - Senior Officer</v>
      </c>
      <c r="Y324">
        <v>3</v>
      </c>
      <c r="Z324" t="str">
        <f>IF(F324="Y","",IF(AA324="Y",INDEX('Backing 2'!B:B,MATCH(E324,'Backing 2'!C:C,0)),E324))</f>
        <v>5 - Senior Officer</v>
      </c>
      <c r="AA324" t="s">
        <v>87</v>
      </c>
      <c r="AC324" t="s">
        <v>75</v>
      </c>
      <c r="AD324">
        <v>24</v>
      </c>
      <c r="AE324" t="s">
        <v>25</v>
      </c>
      <c r="AF324" t="s">
        <v>25</v>
      </c>
      <c r="AG324" t="s">
        <v>25</v>
      </c>
      <c r="AH324" s="3">
        <v>42826</v>
      </c>
      <c r="AI324">
        <v>3</v>
      </c>
      <c r="AJ324">
        <f t="shared" ca="1" si="17"/>
        <v>3.3846010049333519E-2</v>
      </c>
    </row>
    <row r="325" spans="1:36">
      <c r="A325">
        <v>324</v>
      </c>
      <c r="B325" t="s">
        <v>8</v>
      </c>
      <c r="E325" t="s">
        <v>94</v>
      </c>
      <c r="F325" t="s">
        <v>87</v>
      </c>
      <c r="G325">
        <v>2</v>
      </c>
      <c r="H325" t="s">
        <v>86</v>
      </c>
      <c r="J325" t="s">
        <v>86</v>
      </c>
      <c r="K325" s="2">
        <v>0.5</v>
      </c>
      <c r="L325" t="s">
        <v>88</v>
      </c>
      <c r="N325" t="s">
        <v>85</v>
      </c>
      <c r="O325" t="s">
        <v>15</v>
      </c>
      <c r="Q325" t="s">
        <v>95</v>
      </c>
      <c r="R325" t="s">
        <v>15</v>
      </c>
      <c r="S325" s="1" t="s">
        <v>74</v>
      </c>
      <c r="T325" t="s">
        <v>74</v>
      </c>
      <c r="U325" t="str">
        <f>IF(V325="","",INDEX('Backing 4'!U:U,MATCH(V325,'Backing 4'!T:T,0)))</f>
        <v>Uneven - Men benefit</v>
      </c>
      <c r="V325" t="str">
        <f t="shared" si="15"/>
        <v>3 - Senior Manager &amp; Internal Services</v>
      </c>
      <c r="W325" t="str">
        <f>IF(X325="","",INDEX('Backing 4'!Z:Z,MATCH(X325,'Backing 4'!Y:Y,0)))</f>
        <v>Uneven - Men benefit</v>
      </c>
      <c r="X325" t="str">
        <f t="shared" si="16"/>
        <v>3 - Senior Manager</v>
      </c>
      <c r="Y325">
        <v>1</v>
      </c>
      <c r="Z325" t="str">
        <f>IF(F325="Y","",IF(AA325="Y",INDEX('Backing 2'!B:B,MATCH(E325,'Backing 2'!C:C,0)),E325))</f>
        <v>4 - Manager</v>
      </c>
      <c r="AA325" t="s">
        <v>85</v>
      </c>
      <c r="AB325">
        <v>1</v>
      </c>
      <c r="AC325" t="s">
        <v>76</v>
      </c>
      <c r="AD325">
        <v>35</v>
      </c>
      <c r="AE325" t="s">
        <v>25</v>
      </c>
      <c r="AF325" t="s">
        <v>25</v>
      </c>
      <c r="AG325" t="s">
        <v>25</v>
      </c>
      <c r="AH325" s="3">
        <v>41365</v>
      </c>
      <c r="AI325">
        <v>7</v>
      </c>
      <c r="AJ325">
        <f t="shared" ca="1" si="17"/>
        <v>0.46284368579645663</v>
      </c>
    </row>
    <row r="326" spans="1:36">
      <c r="A326">
        <v>325</v>
      </c>
      <c r="B326" t="s">
        <v>7</v>
      </c>
      <c r="E326" t="s">
        <v>127</v>
      </c>
      <c r="F326" t="s">
        <v>87</v>
      </c>
      <c r="G326">
        <v>2</v>
      </c>
      <c r="H326" t="s">
        <v>88</v>
      </c>
      <c r="J326" t="s">
        <v>86</v>
      </c>
      <c r="K326" s="2">
        <v>0.5</v>
      </c>
      <c r="L326" t="s">
        <v>88</v>
      </c>
      <c r="N326" t="s">
        <v>85</v>
      </c>
      <c r="O326" t="s">
        <v>14</v>
      </c>
      <c r="Q326" t="s">
        <v>127</v>
      </c>
      <c r="R326" t="s">
        <v>14</v>
      </c>
      <c r="S326" s="1">
        <v>0.6</v>
      </c>
      <c r="T326" t="s">
        <v>73</v>
      </c>
      <c r="U326" t="str">
        <f>IF(V326="","",INDEX('Backing 4'!U:U,MATCH(V326,'Backing 4'!T:T,0)))</f>
        <v>Even</v>
      </c>
      <c r="V326" t="str">
        <f t="shared" si="15"/>
        <v>5 - Senior Officer &amp; Operations</v>
      </c>
      <c r="W326" t="str">
        <f>IF(X326="","",INDEX('Backing 4'!Z:Z,MATCH(X326,'Backing 4'!Y:Y,0)))</f>
        <v>Even</v>
      </c>
      <c r="X326" t="str">
        <f t="shared" si="16"/>
        <v>5 - Senior Officer</v>
      </c>
      <c r="Y326">
        <v>2</v>
      </c>
      <c r="Z326" t="str">
        <f>IF(F326="Y","",IF(AA326="Y",INDEX('Backing 2'!B:B,MATCH(E326,'Backing 2'!C:C,0)),E326))</f>
        <v>5 - Senior Officer</v>
      </c>
      <c r="AA326" t="s">
        <v>87</v>
      </c>
      <c r="AB326">
        <v>4</v>
      </c>
      <c r="AC326" t="s">
        <v>76</v>
      </c>
      <c r="AD326">
        <v>30</v>
      </c>
      <c r="AE326" t="s">
        <v>25</v>
      </c>
      <c r="AF326" t="s">
        <v>25</v>
      </c>
      <c r="AG326" t="s">
        <v>25</v>
      </c>
      <c r="AH326" s="3">
        <v>42461</v>
      </c>
      <c r="AI326">
        <v>4</v>
      </c>
      <c r="AJ326">
        <f t="shared" ca="1" si="17"/>
        <v>0.64114244554458233</v>
      </c>
    </row>
    <row r="327" spans="1:36">
      <c r="A327">
        <v>326</v>
      </c>
      <c r="B327" t="s">
        <v>8</v>
      </c>
      <c r="E327" t="s">
        <v>95</v>
      </c>
      <c r="F327" t="s">
        <v>87</v>
      </c>
      <c r="G327">
        <v>2</v>
      </c>
      <c r="H327" t="s">
        <v>88</v>
      </c>
      <c r="J327" t="s">
        <v>86</v>
      </c>
      <c r="K327" s="2">
        <v>0.5</v>
      </c>
      <c r="L327" t="s">
        <v>88</v>
      </c>
      <c r="N327" t="s">
        <v>85</v>
      </c>
      <c r="O327" t="s">
        <v>16</v>
      </c>
      <c r="Q327" t="s">
        <v>95</v>
      </c>
      <c r="R327" t="s">
        <v>16</v>
      </c>
      <c r="S327" s="1" t="s">
        <v>74</v>
      </c>
      <c r="T327" t="s">
        <v>74</v>
      </c>
      <c r="U327" t="str">
        <f>IF(V327="","",INDEX('Backing 4'!U:U,MATCH(V327,'Backing 4'!T:T,0)))</f>
        <v>Inconclusive</v>
      </c>
      <c r="V327" t="str">
        <f t="shared" si="15"/>
        <v>2 - Director &amp; Sales &amp; Marketing</v>
      </c>
      <c r="W327" t="s">
        <v>126</v>
      </c>
      <c r="X327" t="str">
        <f t="shared" si="16"/>
        <v>2 - Director</v>
      </c>
      <c r="Y327">
        <v>3</v>
      </c>
      <c r="Z327" t="str">
        <f>IF(F327="Y","",IF(AA327="Y",INDEX('Backing 2'!B:B,MATCH(E327,'Backing 2'!C:C,0)),E327))</f>
        <v>2 - Director</v>
      </c>
      <c r="AA327" t="s">
        <v>87</v>
      </c>
      <c r="AB327">
        <v>3</v>
      </c>
      <c r="AC327" t="s">
        <v>76</v>
      </c>
      <c r="AD327">
        <v>37</v>
      </c>
      <c r="AE327" t="s">
        <v>37</v>
      </c>
      <c r="AF327" t="s">
        <v>80</v>
      </c>
      <c r="AG327" t="s">
        <v>80</v>
      </c>
      <c r="AH327" s="3">
        <v>42095</v>
      </c>
      <c r="AI327">
        <v>5</v>
      </c>
      <c r="AJ327">
        <f t="shared" ca="1" si="17"/>
        <v>0.1914224018113897</v>
      </c>
    </row>
    <row r="328" spans="1:36">
      <c r="A328">
        <v>327</v>
      </c>
      <c r="B328" t="s">
        <v>8</v>
      </c>
      <c r="E328" t="s">
        <v>93</v>
      </c>
      <c r="F328" t="s">
        <v>87</v>
      </c>
      <c r="G328">
        <v>3</v>
      </c>
      <c r="H328" t="s">
        <v>88</v>
      </c>
      <c r="J328" t="s">
        <v>86</v>
      </c>
      <c r="K328" s="2">
        <v>0.5</v>
      </c>
      <c r="L328" t="s">
        <v>88</v>
      </c>
      <c r="N328" t="s">
        <v>85</v>
      </c>
      <c r="O328" t="s">
        <v>16</v>
      </c>
      <c r="Q328" t="s">
        <v>93</v>
      </c>
      <c r="R328" t="s">
        <v>16</v>
      </c>
      <c r="S328" s="1" t="s">
        <v>74</v>
      </c>
      <c r="T328" t="s">
        <v>74</v>
      </c>
      <c r="U328" t="str">
        <f>IF(V328="","",INDEX('Backing 4'!U:U,MATCH(V328,'Backing 4'!T:T,0)))</f>
        <v>Uneven - Men benefit</v>
      </c>
      <c r="V328" t="str">
        <f t="shared" si="15"/>
        <v>4 - Manager &amp; Sales &amp; Marketing</v>
      </c>
      <c r="W328" t="str">
        <f>IF(X328="","",INDEX('Backing 4'!Z:Z,MATCH(X328,'Backing 4'!Y:Y,0)))</f>
        <v>Even</v>
      </c>
      <c r="X328" t="str">
        <f t="shared" si="16"/>
        <v>4 - Manager</v>
      </c>
      <c r="Y328">
        <v>1</v>
      </c>
      <c r="Z328" t="str">
        <f>IF(F328="Y","",IF(AA328="Y",INDEX('Backing 2'!B:B,MATCH(E328,'Backing 2'!C:C,0)),E328))</f>
        <v>5 - Senior Officer</v>
      </c>
      <c r="AA328" t="s">
        <v>85</v>
      </c>
      <c r="AB328">
        <v>1</v>
      </c>
      <c r="AC328" t="s">
        <v>77</v>
      </c>
      <c r="AD328">
        <v>40</v>
      </c>
      <c r="AE328" t="s">
        <v>25</v>
      </c>
      <c r="AF328" t="s">
        <v>25</v>
      </c>
      <c r="AG328" t="s">
        <v>25</v>
      </c>
      <c r="AH328" s="3">
        <v>41730</v>
      </c>
      <c r="AI328">
        <v>6</v>
      </c>
      <c r="AJ328">
        <f t="shared" ca="1" si="17"/>
        <v>0.93080207874824439</v>
      </c>
    </row>
    <row r="329" spans="1:36">
      <c r="A329">
        <v>328</v>
      </c>
      <c r="B329" t="s">
        <v>7</v>
      </c>
      <c r="E329" t="s">
        <v>127</v>
      </c>
      <c r="F329" t="s">
        <v>87</v>
      </c>
      <c r="G329">
        <v>3</v>
      </c>
      <c r="H329" t="s">
        <v>88</v>
      </c>
      <c r="J329" t="s">
        <v>86</v>
      </c>
      <c r="K329" s="2">
        <v>0.5</v>
      </c>
      <c r="L329" t="s">
        <v>88</v>
      </c>
      <c r="N329" t="s">
        <v>85</v>
      </c>
      <c r="O329" t="s">
        <v>14</v>
      </c>
      <c r="Q329" t="s">
        <v>127</v>
      </c>
      <c r="R329" t="s">
        <v>14</v>
      </c>
      <c r="S329" s="1" t="s">
        <v>74</v>
      </c>
      <c r="T329" t="s">
        <v>74</v>
      </c>
      <c r="U329" t="str">
        <f>IF(V329="","",INDEX('Backing 4'!U:U,MATCH(V329,'Backing 4'!T:T,0)))</f>
        <v>Even</v>
      </c>
      <c r="V329" t="str">
        <f t="shared" si="15"/>
        <v>5 - Senior Officer &amp; Operations</v>
      </c>
      <c r="W329" t="str">
        <f>IF(X329="","",INDEX('Backing 4'!Z:Z,MATCH(X329,'Backing 4'!Y:Y,0)))</f>
        <v>Even</v>
      </c>
      <c r="X329" t="str">
        <f t="shared" si="16"/>
        <v>5 - Senior Officer</v>
      </c>
      <c r="Y329">
        <v>3</v>
      </c>
      <c r="Z329" t="str">
        <f>IF(F329="Y","",IF(AA329="Y",INDEX('Backing 2'!B:B,MATCH(E329,'Backing 2'!C:C,0)),E329))</f>
        <v>5 - Senior Officer</v>
      </c>
      <c r="AA329" t="s">
        <v>87</v>
      </c>
      <c r="AB329">
        <v>2</v>
      </c>
      <c r="AC329" t="s">
        <v>76</v>
      </c>
      <c r="AD329">
        <v>30</v>
      </c>
      <c r="AE329" t="s">
        <v>36</v>
      </c>
      <c r="AF329" t="s">
        <v>80</v>
      </c>
      <c r="AG329" t="s">
        <v>80</v>
      </c>
      <c r="AH329" s="3">
        <v>41730</v>
      </c>
      <c r="AI329">
        <v>6</v>
      </c>
      <c r="AJ329">
        <f t="shared" ca="1" si="17"/>
        <v>0.27487015974758611</v>
      </c>
    </row>
    <row r="330" spans="1:36" hidden="1">
      <c r="A330">
        <v>329</v>
      </c>
      <c r="B330" t="s">
        <v>7</v>
      </c>
      <c r="E330" t="s">
        <v>93</v>
      </c>
      <c r="F330" t="s">
        <v>87</v>
      </c>
      <c r="H330" t="s">
        <v>88</v>
      </c>
      <c r="J330" t="s">
        <v>88</v>
      </c>
      <c r="K330" s="2">
        <v>0.5</v>
      </c>
      <c r="L330" t="s">
        <v>86</v>
      </c>
      <c r="N330" t="s">
        <v>85</v>
      </c>
      <c r="O330" t="s">
        <v>16</v>
      </c>
      <c r="P330" t="s">
        <v>89</v>
      </c>
      <c r="R330" t="s">
        <v>16</v>
      </c>
      <c r="S330" s="1" t="s">
        <v>74</v>
      </c>
      <c r="T330" t="s">
        <v>74</v>
      </c>
      <c r="U330" t="str">
        <f>IF(V330="","",INDEX('Backing 4'!U:U,MATCH(V330,'Backing 4'!T:T,0)))</f>
        <v/>
      </c>
      <c r="V330" t="str">
        <f t="shared" si="15"/>
        <v/>
      </c>
      <c r="W330" t="str">
        <f>IF(X330="","",INDEX('Backing 4'!Z:Z,MATCH(X330,'Backing 4'!Y:Y,0)))</f>
        <v/>
      </c>
      <c r="X330" t="str">
        <f t="shared" si="16"/>
        <v/>
      </c>
      <c r="Y330">
        <v>2</v>
      </c>
      <c r="Z330" t="str">
        <f>IF(F330="Y","",IF(AA330="Y",INDEX('Backing 2'!B:B,MATCH(E330,'Backing 2'!C:C,0)),E330))</f>
        <v>4 - Manager</v>
      </c>
      <c r="AA330" t="s">
        <v>87</v>
      </c>
      <c r="AB330">
        <v>2</v>
      </c>
      <c r="AC330" t="s">
        <v>77</v>
      </c>
      <c r="AD330">
        <v>45</v>
      </c>
      <c r="AE330" t="s">
        <v>32</v>
      </c>
      <c r="AF330" t="s">
        <v>80</v>
      </c>
      <c r="AG330" t="s">
        <v>80</v>
      </c>
      <c r="AH330" s="3">
        <v>41365</v>
      </c>
      <c r="AI330">
        <v>7</v>
      </c>
      <c r="AJ330">
        <f t="shared" ca="1" si="17"/>
        <v>0.43916580543588857</v>
      </c>
    </row>
    <row r="331" spans="1:36" hidden="1">
      <c r="A331">
        <v>330</v>
      </c>
      <c r="B331" t="s">
        <v>7</v>
      </c>
      <c r="E331" s="4" t="s">
        <v>93</v>
      </c>
      <c r="F331" t="s">
        <v>87</v>
      </c>
      <c r="G331">
        <v>3</v>
      </c>
      <c r="H331" t="s">
        <v>88</v>
      </c>
      <c r="J331" t="s">
        <v>88</v>
      </c>
      <c r="K331" s="2">
        <v>0.5</v>
      </c>
      <c r="L331" t="s">
        <v>86</v>
      </c>
      <c r="N331" t="s">
        <v>85</v>
      </c>
      <c r="O331" t="s">
        <v>14</v>
      </c>
      <c r="P331" t="s">
        <v>89</v>
      </c>
      <c r="R331" t="s">
        <v>14</v>
      </c>
      <c r="S331" s="1">
        <v>0.9</v>
      </c>
      <c r="T331" t="s">
        <v>73</v>
      </c>
      <c r="U331" t="str">
        <f>IF(V331="","",INDEX('Backing 4'!U:U,MATCH(V331,'Backing 4'!T:T,0)))</f>
        <v/>
      </c>
      <c r="V331" t="str">
        <f t="shared" si="15"/>
        <v/>
      </c>
      <c r="W331" t="str">
        <f>IF(X331="","",INDEX('Backing 4'!Z:Z,MATCH(X331,'Backing 4'!Y:Y,0)))</f>
        <v/>
      </c>
      <c r="X331" t="str">
        <f t="shared" si="16"/>
        <v/>
      </c>
      <c r="Y331">
        <v>3</v>
      </c>
      <c r="Z331" t="str">
        <f>IF(F331="Y","",IF(AA331="Y",INDEX('Backing 2'!B:B,MATCH(E331,'Backing 2'!C:C,0)),E331))</f>
        <v>4 - Manager</v>
      </c>
      <c r="AA331" t="s">
        <v>87</v>
      </c>
      <c r="AB331">
        <v>3</v>
      </c>
      <c r="AC331" t="s">
        <v>78</v>
      </c>
      <c r="AD331">
        <v>51</v>
      </c>
      <c r="AE331" t="s">
        <v>25</v>
      </c>
      <c r="AF331" t="s">
        <v>25</v>
      </c>
      <c r="AG331" t="s">
        <v>25</v>
      </c>
      <c r="AH331" s="3">
        <v>42095</v>
      </c>
      <c r="AI331">
        <v>5</v>
      </c>
      <c r="AJ331">
        <f t="shared" ca="1" si="17"/>
        <v>0.95619856901288958</v>
      </c>
    </row>
    <row r="332" spans="1:36">
      <c r="A332">
        <v>331</v>
      </c>
      <c r="B332" t="s">
        <v>7</v>
      </c>
      <c r="E332" t="s">
        <v>92</v>
      </c>
      <c r="F332" t="s">
        <v>87</v>
      </c>
      <c r="G332">
        <v>2</v>
      </c>
      <c r="H332" t="s">
        <v>88</v>
      </c>
      <c r="J332" t="s">
        <v>86</v>
      </c>
      <c r="K332" s="2">
        <v>0.5</v>
      </c>
      <c r="L332" t="s">
        <v>88</v>
      </c>
      <c r="N332" t="s">
        <v>85</v>
      </c>
      <c r="O332" t="s">
        <v>16</v>
      </c>
      <c r="Q332" t="s">
        <v>92</v>
      </c>
      <c r="R332" t="s">
        <v>16</v>
      </c>
      <c r="S332" s="1" t="s">
        <v>74</v>
      </c>
      <c r="T332" t="s">
        <v>74</v>
      </c>
      <c r="U332" t="str">
        <f>IF(V332="","",INDEX('Backing 4'!U:U,MATCH(V332,'Backing 4'!T:T,0)))</f>
        <v>Even</v>
      </c>
      <c r="V332" t="str">
        <f t="shared" si="15"/>
        <v>6 - Junior Officer &amp; Sales &amp; Marketing</v>
      </c>
      <c r="W332" t="str">
        <f>IF(X332="","",INDEX('Backing 4'!Z:Z,MATCH(X332,'Backing 4'!Y:Y,0)))</f>
        <v>Even</v>
      </c>
      <c r="X332" t="str">
        <f t="shared" si="16"/>
        <v>6 - Junior Officer</v>
      </c>
      <c r="Y332">
        <v>3</v>
      </c>
      <c r="Z332" t="str">
        <f>IF(F332="Y","",IF(AA332="Y",INDEX('Backing 2'!B:B,MATCH(E332,'Backing 2'!C:C,0)),E332))</f>
        <v>6 - Junior Officer</v>
      </c>
      <c r="AA332" t="s">
        <v>87</v>
      </c>
      <c r="AB332">
        <v>3</v>
      </c>
      <c r="AC332" t="s">
        <v>75</v>
      </c>
      <c r="AD332">
        <v>24</v>
      </c>
      <c r="AE332" t="s">
        <v>25</v>
      </c>
      <c r="AF332" t="s">
        <v>25</v>
      </c>
      <c r="AG332" t="s">
        <v>25</v>
      </c>
      <c r="AH332" s="3">
        <v>42826</v>
      </c>
      <c r="AI332">
        <v>3</v>
      </c>
      <c r="AJ332">
        <f t="shared" ca="1" si="17"/>
        <v>8.0860117243487739E-2</v>
      </c>
    </row>
    <row r="333" spans="1:36">
      <c r="A333">
        <v>332</v>
      </c>
      <c r="B333" t="s">
        <v>8</v>
      </c>
      <c r="E333" t="s">
        <v>92</v>
      </c>
      <c r="F333" t="s">
        <v>87</v>
      </c>
      <c r="G333">
        <v>2</v>
      </c>
      <c r="H333" t="s">
        <v>88</v>
      </c>
      <c r="J333" t="s">
        <v>86</v>
      </c>
      <c r="K333" s="2">
        <v>0.5</v>
      </c>
      <c r="L333" t="s">
        <v>88</v>
      </c>
      <c r="N333" t="s">
        <v>85</v>
      </c>
      <c r="O333" t="s">
        <v>14</v>
      </c>
      <c r="Q333" t="s">
        <v>92</v>
      </c>
      <c r="R333" t="s">
        <v>14</v>
      </c>
      <c r="S333" s="1" t="s">
        <v>74</v>
      </c>
      <c r="T333" t="s">
        <v>74</v>
      </c>
      <c r="U333" t="str">
        <f>IF(V333="","",INDEX('Backing 4'!U:U,MATCH(V333,'Backing 4'!T:T,0)))</f>
        <v>Even</v>
      </c>
      <c r="V333" t="str">
        <f t="shared" si="15"/>
        <v>6 - Junior Officer &amp; Operations</v>
      </c>
      <c r="W333" t="str">
        <f>IF(X333="","",INDEX('Backing 4'!Z:Z,MATCH(X333,'Backing 4'!Y:Y,0)))</f>
        <v>Even</v>
      </c>
      <c r="X333" t="str">
        <f t="shared" si="16"/>
        <v>6 - Junior Officer</v>
      </c>
      <c r="Y333">
        <v>2</v>
      </c>
      <c r="Z333" t="str">
        <f>IF(F333="Y","",IF(AA333="Y",INDEX('Backing 2'!B:B,MATCH(E333,'Backing 2'!C:C,0)),E333))</f>
        <v>6 - Junior Officer</v>
      </c>
      <c r="AA333" t="s">
        <v>87</v>
      </c>
      <c r="AB333">
        <v>3</v>
      </c>
      <c r="AC333" t="s">
        <v>75</v>
      </c>
      <c r="AD333">
        <v>21</v>
      </c>
      <c r="AE333" t="s">
        <v>25</v>
      </c>
      <c r="AF333" t="s">
        <v>25</v>
      </c>
      <c r="AG333" t="s">
        <v>25</v>
      </c>
      <c r="AH333" s="3">
        <v>43191</v>
      </c>
      <c r="AI333">
        <v>2</v>
      </c>
      <c r="AJ333">
        <f t="shared" ca="1" si="17"/>
        <v>0.26185786298015878</v>
      </c>
    </row>
    <row r="334" spans="1:36">
      <c r="A334">
        <v>333</v>
      </c>
      <c r="B334" t="s">
        <v>8</v>
      </c>
      <c r="E334" t="s">
        <v>92</v>
      </c>
      <c r="F334" t="s">
        <v>87</v>
      </c>
      <c r="G334">
        <v>3</v>
      </c>
      <c r="H334" t="s">
        <v>88</v>
      </c>
      <c r="J334" t="s">
        <v>86</v>
      </c>
      <c r="K334" s="2">
        <v>0.5</v>
      </c>
      <c r="L334" t="s">
        <v>88</v>
      </c>
      <c r="N334" t="s">
        <v>85</v>
      </c>
      <c r="O334" t="s">
        <v>16</v>
      </c>
      <c r="Q334" t="s">
        <v>92</v>
      </c>
      <c r="R334" t="s">
        <v>16</v>
      </c>
      <c r="S334" s="1" t="s">
        <v>74</v>
      </c>
      <c r="T334" t="s">
        <v>74</v>
      </c>
      <c r="U334" t="str">
        <f>IF(V334="","",INDEX('Backing 4'!U:U,MATCH(V334,'Backing 4'!T:T,0)))</f>
        <v>Even</v>
      </c>
      <c r="V334" t="str">
        <f t="shared" si="15"/>
        <v>6 - Junior Officer &amp; Sales &amp; Marketing</v>
      </c>
      <c r="W334" t="str">
        <f>IF(X334="","",INDEX('Backing 4'!Z:Z,MATCH(X334,'Backing 4'!Y:Y,0)))</f>
        <v>Even</v>
      </c>
      <c r="X334" t="str">
        <f t="shared" si="16"/>
        <v>6 - Junior Officer</v>
      </c>
      <c r="Y334">
        <v>1</v>
      </c>
      <c r="Z334" t="str">
        <f>IF(F334="Y","",IF(AA334="Y",INDEX('Backing 2'!B:B,MATCH(E334,'Backing 2'!C:C,0)),E334))</f>
        <v>6 - Junior Officer</v>
      </c>
      <c r="AA334" t="s">
        <v>87</v>
      </c>
      <c r="AC334" t="s">
        <v>75</v>
      </c>
      <c r="AD334">
        <v>26</v>
      </c>
      <c r="AE334" t="s">
        <v>25</v>
      </c>
      <c r="AF334" t="s">
        <v>25</v>
      </c>
      <c r="AG334" t="s">
        <v>25</v>
      </c>
      <c r="AH334" s="3">
        <v>43556</v>
      </c>
      <c r="AI334">
        <v>1</v>
      </c>
      <c r="AJ334">
        <f t="shared" ca="1" si="17"/>
        <v>0.46829696252931829</v>
      </c>
    </row>
    <row r="335" spans="1:36">
      <c r="A335">
        <v>334</v>
      </c>
      <c r="B335" t="s">
        <v>8</v>
      </c>
      <c r="E335" t="s">
        <v>92</v>
      </c>
      <c r="F335" t="s">
        <v>87</v>
      </c>
      <c r="G335">
        <v>3</v>
      </c>
      <c r="H335" t="s">
        <v>88</v>
      </c>
      <c r="J335" t="s">
        <v>86</v>
      </c>
      <c r="K335" s="2">
        <v>0.5</v>
      </c>
      <c r="L335" t="s">
        <v>88</v>
      </c>
      <c r="N335" t="s">
        <v>85</v>
      </c>
      <c r="O335" t="s">
        <v>15</v>
      </c>
      <c r="Q335" t="s">
        <v>92</v>
      </c>
      <c r="R335" t="s">
        <v>15</v>
      </c>
      <c r="S335" s="1" t="s">
        <v>74</v>
      </c>
      <c r="T335" t="s">
        <v>74</v>
      </c>
      <c r="U335" t="str">
        <f>IF(V335="","",INDEX('Backing 4'!U:U,MATCH(V335,'Backing 4'!T:T,0)))</f>
        <v>Even</v>
      </c>
      <c r="V335" t="str">
        <f t="shared" si="15"/>
        <v>6 - Junior Officer &amp; Internal Services</v>
      </c>
      <c r="W335" t="str">
        <f>IF(X335="","",INDEX('Backing 4'!Z:Z,MATCH(X335,'Backing 4'!Y:Y,0)))</f>
        <v>Even</v>
      </c>
      <c r="X335" t="str">
        <f t="shared" si="16"/>
        <v>6 - Junior Officer</v>
      </c>
      <c r="Y335">
        <v>2</v>
      </c>
      <c r="Z335" t="str">
        <f>IF(F335="Y","",IF(AA335="Y",INDEX('Backing 2'!B:B,MATCH(E335,'Backing 2'!C:C,0)),E335))</f>
        <v>6 - Junior Officer</v>
      </c>
      <c r="AA335" t="s">
        <v>87</v>
      </c>
      <c r="AB335">
        <v>4</v>
      </c>
      <c r="AC335" t="s">
        <v>135</v>
      </c>
      <c r="AD335">
        <v>19</v>
      </c>
      <c r="AE335" t="s">
        <v>36</v>
      </c>
      <c r="AF335" t="s">
        <v>80</v>
      </c>
      <c r="AG335" t="s">
        <v>80</v>
      </c>
      <c r="AH335" s="3">
        <v>43191</v>
      </c>
      <c r="AI335">
        <v>2</v>
      </c>
      <c r="AJ335">
        <f t="shared" ca="1" si="17"/>
        <v>0.39593268049520514</v>
      </c>
    </row>
    <row r="336" spans="1:36">
      <c r="A336">
        <v>335</v>
      </c>
      <c r="B336" t="s">
        <v>7</v>
      </c>
      <c r="E336" t="s">
        <v>92</v>
      </c>
      <c r="F336" t="s">
        <v>87</v>
      </c>
      <c r="G336">
        <v>3</v>
      </c>
      <c r="H336" t="s">
        <v>88</v>
      </c>
      <c r="J336" t="s">
        <v>86</v>
      </c>
      <c r="K336" s="2">
        <v>0.5</v>
      </c>
      <c r="L336" t="s">
        <v>88</v>
      </c>
      <c r="N336" t="s">
        <v>85</v>
      </c>
      <c r="O336" t="s">
        <v>14</v>
      </c>
      <c r="Q336" t="s">
        <v>92</v>
      </c>
      <c r="R336" t="s">
        <v>14</v>
      </c>
      <c r="S336" s="1" t="s">
        <v>74</v>
      </c>
      <c r="T336" t="s">
        <v>74</v>
      </c>
      <c r="U336" t="str">
        <f>IF(V336="","",INDEX('Backing 4'!U:U,MATCH(V336,'Backing 4'!T:T,0)))</f>
        <v>Even</v>
      </c>
      <c r="V336" t="str">
        <f t="shared" si="15"/>
        <v>6 - Junior Officer &amp; Operations</v>
      </c>
      <c r="W336" t="str">
        <f>IF(X336="","",INDEX('Backing 4'!Z:Z,MATCH(X336,'Backing 4'!Y:Y,0)))</f>
        <v>Even</v>
      </c>
      <c r="X336" t="str">
        <f t="shared" si="16"/>
        <v>6 - Junior Officer</v>
      </c>
      <c r="Y336">
        <v>3</v>
      </c>
      <c r="Z336" t="str">
        <f>IF(F336="Y","",IF(AA336="Y",INDEX('Backing 2'!B:B,MATCH(E336,'Backing 2'!C:C,0)),E336))</f>
        <v>6 - Junior Officer</v>
      </c>
      <c r="AA336" t="s">
        <v>87</v>
      </c>
      <c r="AB336">
        <v>2</v>
      </c>
      <c r="AC336" t="s">
        <v>75</v>
      </c>
      <c r="AD336">
        <v>22</v>
      </c>
      <c r="AE336" t="s">
        <v>25</v>
      </c>
      <c r="AF336" t="s">
        <v>25</v>
      </c>
      <c r="AG336" t="s">
        <v>25</v>
      </c>
      <c r="AH336" s="3">
        <v>42826</v>
      </c>
      <c r="AI336">
        <v>3</v>
      </c>
      <c r="AJ336">
        <f t="shared" ca="1" si="17"/>
        <v>7.1175924090254417E-2</v>
      </c>
    </row>
    <row r="337" spans="1:36">
      <c r="A337">
        <v>336</v>
      </c>
      <c r="B337" t="s">
        <v>8</v>
      </c>
      <c r="E337" t="s">
        <v>92</v>
      </c>
      <c r="F337" t="s">
        <v>87</v>
      </c>
      <c r="G337">
        <v>2</v>
      </c>
      <c r="H337" t="s">
        <v>88</v>
      </c>
      <c r="J337" t="s">
        <v>86</v>
      </c>
      <c r="K337" s="2">
        <v>0.5</v>
      </c>
      <c r="L337" t="s">
        <v>88</v>
      </c>
      <c r="N337" t="s">
        <v>85</v>
      </c>
      <c r="O337" t="s">
        <v>16</v>
      </c>
      <c r="Q337" t="s">
        <v>92</v>
      </c>
      <c r="R337" t="s">
        <v>16</v>
      </c>
      <c r="S337" s="1" t="s">
        <v>74</v>
      </c>
      <c r="T337" t="s">
        <v>74</v>
      </c>
      <c r="U337" t="str">
        <f>IF(V337="","",INDEX('Backing 4'!U:U,MATCH(V337,'Backing 4'!T:T,0)))</f>
        <v>Even</v>
      </c>
      <c r="V337" t="str">
        <f t="shared" si="15"/>
        <v>6 - Junior Officer &amp; Sales &amp; Marketing</v>
      </c>
      <c r="W337" t="str">
        <f>IF(X337="","",INDEX('Backing 4'!Z:Z,MATCH(X337,'Backing 4'!Y:Y,0)))</f>
        <v>Even</v>
      </c>
      <c r="X337" t="str">
        <f t="shared" si="16"/>
        <v>6 - Junior Officer</v>
      </c>
      <c r="Y337">
        <v>3</v>
      </c>
      <c r="Z337" t="str">
        <f>IF(F337="Y","",IF(AA337="Y",INDEX('Backing 2'!B:B,MATCH(E337,'Backing 2'!C:C,0)),E337))</f>
        <v>6 - Junior Officer</v>
      </c>
      <c r="AA337" t="s">
        <v>87</v>
      </c>
      <c r="AB337">
        <v>3</v>
      </c>
      <c r="AC337" t="s">
        <v>75</v>
      </c>
      <c r="AD337">
        <v>21</v>
      </c>
      <c r="AE337" t="s">
        <v>37</v>
      </c>
      <c r="AF337" t="s">
        <v>80</v>
      </c>
      <c r="AG337" t="s">
        <v>80</v>
      </c>
      <c r="AH337" s="3">
        <v>42826</v>
      </c>
      <c r="AI337">
        <v>3</v>
      </c>
      <c r="AJ337">
        <f t="shared" ca="1" si="17"/>
        <v>0.37989011378083559</v>
      </c>
    </row>
    <row r="338" spans="1:36">
      <c r="A338">
        <v>337</v>
      </c>
      <c r="B338" t="s">
        <v>8</v>
      </c>
      <c r="E338" t="s">
        <v>95</v>
      </c>
      <c r="F338" t="s">
        <v>87</v>
      </c>
      <c r="G338">
        <v>2</v>
      </c>
      <c r="H338" t="s">
        <v>88</v>
      </c>
      <c r="J338" t="s">
        <v>86</v>
      </c>
      <c r="K338" s="2">
        <v>0.5</v>
      </c>
      <c r="L338" t="s">
        <v>88</v>
      </c>
      <c r="N338" t="s">
        <v>85</v>
      </c>
      <c r="O338" t="s">
        <v>17</v>
      </c>
      <c r="Q338" t="s">
        <v>95</v>
      </c>
      <c r="R338" t="s">
        <v>17</v>
      </c>
      <c r="S338" s="1" t="s">
        <v>74</v>
      </c>
      <c r="T338" t="s">
        <v>74</v>
      </c>
      <c r="U338" t="str">
        <f>IF(V338="","",INDEX('Backing 4'!U:U,MATCH(V338,'Backing 4'!T:T,0)))</f>
        <v>Inconclusive</v>
      </c>
      <c r="V338" t="str">
        <f t="shared" si="15"/>
        <v>2 - Director &amp; Strategy</v>
      </c>
      <c r="W338" t="s">
        <v>126</v>
      </c>
      <c r="X338" t="str">
        <f t="shared" si="16"/>
        <v>2 - Director</v>
      </c>
      <c r="Y338">
        <v>4</v>
      </c>
      <c r="Z338" t="str">
        <f>IF(F338="Y","",IF(AA338="Y",INDEX('Backing 2'!B:B,MATCH(E338,'Backing 2'!C:C,0)),E338))</f>
        <v>2 - Director</v>
      </c>
      <c r="AA338" t="s">
        <v>87</v>
      </c>
      <c r="AC338" t="s">
        <v>77</v>
      </c>
      <c r="AD338">
        <v>43</v>
      </c>
      <c r="AE338" t="s">
        <v>25</v>
      </c>
      <c r="AF338" t="s">
        <v>25</v>
      </c>
      <c r="AG338" t="s">
        <v>25</v>
      </c>
      <c r="AH338" s="3">
        <v>42461</v>
      </c>
      <c r="AI338">
        <v>4</v>
      </c>
      <c r="AJ338">
        <f t="shared" ca="1" si="17"/>
        <v>0.70059204745340287</v>
      </c>
    </row>
    <row r="339" spans="1:36">
      <c r="A339">
        <v>338</v>
      </c>
      <c r="B339" t="s">
        <v>7</v>
      </c>
      <c r="E339" t="s">
        <v>92</v>
      </c>
      <c r="F339" t="s">
        <v>87</v>
      </c>
      <c r="G339">
        <v>2</v>
      </c>
      <c r="H339" t="s">
        <v>88</v>
      </c>
      <c r="J339" t="s">
        <v>86</v>
      </c>
      <c r="K339" s="2">
        <v>0.5</v>
      </c>
      <c r="L339" t="s">
        <v>88</v>
      </c>
      <c r="N339" t="s">
        <v>85</v>
      </c>
      <c r="O339" t="s">
        <v>14</v>
      </c>
      <c r="Q339" t="s">
        <v>92</v>
      </c>
      <c r="R339" t="s">
        <v>14</v>
      </c>
      <c r="S339" s="1" t="s">
        <v>74</v>
      </c>
      <c r="T339" t="s">
        <v>74</v>
      </c>
      <c r="U339" t="str">
        <f>IF(V339="","",INDEX('Backing 4'!U:U,MATCH(V339,'Backing 4'!T:T,0)))</f>
        <v>Even</v>
      </c>
      <c r="V339" t="str">
        <f t="shared" si="15"/>
        <v>6 - Junior Officer &amp; Operations</v>
      </c>
      <c r="W339" t="str">
        <f>IF(X339="","",INDEX('Backing 4'!Z:Z,MATCH(X339,'Backing 4'!Y:Y,0)))</f>
        <v>Even</v>
      </c>
      <c r="X339" t="str">
        <f t="shared" si="16"/>
        <v>6 - Junior Officer</v>
      </c>
      <c r="Y339">
        <v>2</v>
      </c>
      <c r="Z339" t="str">
        <f>IF(F339="Y","",IF(AA339="Y",INDEX('Backing 2'!B:B,MATCH(E339,'Backing 2'!C:C,0)),E339))</f>
        <v>6 - Junior Officer</v>
      </c>
      <c r="AA339" t="s">
        <v>87</v>
      </c>
      <c r="AB339">
        <v>3</v>
      </c>
      <c r="AC339" t="s">
        <v>75</v>
      </c>
      <c r="AD339">
        <v>26</v>
      </c>
      <c r="AE339" t="s">
        <v>37</v>
      </c>
      <c r="AF339" t="s">
        <v>80</v>
      </c>
      <c r="AG339" t="s">
        <v>80</v>
      </c>
      <c r="AH339" s="3">
        <v>43191</v>
      </c>
      <c r="AI339">
        <v>2</v>
      </c>
      <c r="AJ339">
        <f t="shared" ca="1" si="17"/>
        <v>0.30176930435320226</v>
      </c>
    </row>
    <row r="340" spans="1:36">
      <c r="A340">
        <v>339</v>
      </c>
      <c r="B340" t="s">
        <v>7</v>
      </c>
      <c r="E340" t="s">
        <v>93</v>
      </c>
      <c r="F340" t="s">
        <v>87</v>
      </c>
      <c r="G340">
        <v>3</v>
      </c>
      <c r="H340" t="s">
        <v>88</v>
      </c>
      <c r="J340" t="s">
        <v>86</v>
      </c>
      <c r="K340" s="2">
        <v>0.5</v>
      </c>
      <c r="L340" t="s">
        <v>88</v>
      </c>
      <c r="N340" t="s">
        <v>85</v>
      </c>
      <c r="O340" t="s">
        <v>16</v>
      </c>
      <c r="Q340" t="s">
        <v>93</v>
      </c>
      <c r="R340" t="s">
        <v>16</v>
      </c>
      <c r="S340" s="1" t="s">
        <v>74</v>
      </c>
      <c r="T340" t="s">
        <v>74</v>
      </c>
      <c r="U340" t="str">
        <f>IF(V340="","",INDEX('Backing 4'!U:U,MATCH(V340,'Backing 4'!T:T,0)))</f>
        <v>Uneven - Men benefit</v>
      </c>
      <c r="V340" t="str">
        <f t="shared" si="15"/>
        <v>4 - Manager &amp; Sales &amp; Marketing</v>
      </c>
      <c r="W340" t="str">
        <f>IF(X340="","",INDEX('Backing 4'!Z:Z,MATCH(X340,'Backing 4'!Y:Y,0)))</f>
        <v>Even</v>
      </c>
      <c r="X340" t="str">
        <f t="shared" si="16"/>
        <v>4 - Manager</v>
      </c>
      <c r="Y340">
        <v>3</v>
      </c>
      <c r="Z340" t="str">
        <f>IF(F340="Y","",IF(AA340="Y",INDEX('Backing 2'!B:B,MATCH(E340,'Backing 2'!C:C,0)),E340))</f>
        <v>4 - Manager</v>
      </c>
      <c r="AA340" t="s">
        <v>87</v>
      </c>
      <c r="AB340">
        <v>3</v>
      </c>
      <c r="AC340" t="s">
        <v>76</v>
      </c>
      <c r="AD340">
        <v>35</v>
      </c>
      <c r="AE340" t="s">
        <v>25</v>
      </c>
      <c r="AF340" t="s">
        <v>25</v>
      </c>
      <c r="AG340" t="s">
        <v>25</v>
      </c>
      <c r="AH340" s="3">
        <v>42461</v>
      </c>
      <c r="AI340">
        <v>4</v>
      </c>
      <c r="AJ340">
        <f t="shared" ca="1" si="17"/>
        <v>0.21016157802256197</v>
      </c>
    </row>
    <row r="341" spans="1:36">
      <c r="A341">
        <v>340</v>
      </c>
      <c r="B341" t="s">
        <v>8</v>
      </c>
      <c r="E341" t="s">
        <v>127</v>
      </c>
      <c r="F341" t="s">
        <v>87</v>
      </c>
      <c r="G341">
        <v>2</v>
      </c>
      <c r="H341" t="s">
        <v>88</v>
      </c>
      <c r="J341" t="s">
        <v>86</v>
      </c>
      <c r="K341" s="2">
        <v>0.5</v>
      </c>
      <c r="L341" t="s">
        <v>88</v>
      </c>
      <c r="N341" t="s">
        <v>85</v>
      </c>
      <c r="O341" t="s">
        <v>15</v>
      </c>
      <c r="Q341" t="s">
        <v>127</v>
      </c>
      <c r="R341" t="s">
        <v>15</v>
      </c>
      <c r="S341" s="1" t="s">
        <v>74</v>
      </c>
      <c r="T341" t="s">
        <v>74</v>
      </c>
      <c r="U341" t="str">
        <f>IF(V341="","",INDEX('Backing 4'!U:U,MATCH(V341,'Backing 4'!T:T,0)))</f>
        <v>Even</v>
      </c>
      <c r="V341" t="str">
        <f t="shared" si="15"/>
        <v>5 - Senior Officer &amp; Internal Services</v>
      </c>
      <c r="W341" t="str">
        <f>IF(X341="","",INDEX('Backing 4'!Z:Z,MATCH(X341,'Backing 4'!Y:Y,0)))</f>
        <v>Even</v>
      </c>
      <c r="X341" t="str">
        <f t="shared" si="16"/>
        <v>5 - Senior Officer</v>
      </c>
      <c r="Y341">
        <v>2</v>
      </c>
      <c r="Z341" t="str">
        <f>IF(F341="Y","",IF(AA341="Y",INDEX('Backing 2'!B:B,MATCH(E341,'Backing 2'!C:C,0)),E341))</f>
        <v>5 - Senior Officer</v>
      </c>
      <c r="AA341" t="s">
        <v>87</v>
      </c>
      <c r="AB341">
        <v>2</v>
      </c>
      <c r="AC341" t="s">
        <v>75</v>
      </c>
      <c r="AD341">
        <v>25</v>
      </c>
      <c r="AE341" t="s">
        <v>37</v>
      </c>
      <c r="AF341" t="s">
        <v>80</v>
      </c>
      <c r="AG341" t="s">
        <v>80</v>
      </c>
      <c r="AH341" s="3">
        <v>41730</v>
      </c>
      <c r="AI341">
        <v>6</v>
      </c>
      <c r="AJ341">
        <f t="shared" ca="1" si="17"/>
        <v>0.66427793679952885</v>
      </c>
    </row>
    <row r="342" spans="1:36">
      <c r="A342">
        <v>341</v>
      </c>
      <c r="B342" t="s">
        <v>7</v>
      </c>
      <c r="E342" t="s">
        <v>92</v>
      </c>
      <c r="F342" t="s">
        <v>85</v>
      </c>
      <c r="H342" t="s">
        <v>88</v>
      </c>
      <c r="J342" t="s">
        <v>88</v>
      </c>
      <c r="K342" s="2">
        <v>0.5</v>
      </c>
      <c r="L342" t="s">
        <v>88</v>
      </c>
      <c r="N342" t="s">
        <v>87</v>
      </c>
      <c r="O342" t="s">
        <v>16</v>
      </c>
      <c r="Q342" t="s">
        <v>92</v>
      </c>
      <c r="R342" t="s">
        <v>16</v>
      </c>
      <c r="S342" s="1" t="s">
        <v>74</v>
      </c>
      <c r="T342" t="s">
        <v>74</v>
      </c>
      <c r="U342" t="str">
        <f>IF(V342="","",INDEX('Backing 4'!U:U,MATCH(V342,'Backing 4'!T:T,0)))</f>
        <v>Even</v>
      </c>
      <c r="V342" t="str">
        <f t="shared" si="15"/>
        <v>6 - Junior Officer &amp; Sales &amp; Marketing</v>
      </c>
      <c r="W342" t="str">
        <f>IF(X342="","",INDEX('Backing 4'!Z:Z,MATCH(X342,'Backing 4'!Y:Y,0)))</f>
        <v>Even</v>
      </c>
      <c r="X342" t="str">
        <f t="shared" si="16"/>
        <v>6 - Junior Officer</v>
      </c>
      <c r="Y342">
        <v>0</v>
      </c>
      <c r="Z342" t="str">
        <f>IF(F342="Y","",IF(AA342="Y",INDEX('Backing 2'!B:B,MATCH(E342,'Backing 2'!C:C,0)),E342))</f>
        <v/>
      </c>
      <c r="AA342" t="s">
        <v>87</v>
      </c>
      <c r="AC342" t="s">
        <v>75</v>
      </c>
      <c r="AD342">
        <v>26</v>
      </c>
      <c r="AE342" t="s">
        <v>25</v>
      </c>
      <c r="AF342" t="s">
        <v>25</v>
      </c>
      <c r="AG342" t="s">
        <v>25</v>
      </c>
      <c r="AH342" s="3">
        <v>43922</v>
      </c>
      <c r="AI342">
        <v>0</v>
      </c>
      <c r="AJ342">
        <f t="shared" ca="1" si="17"/>
        <v>0.28133119113557215</v>
      </c>
    </row>
    <row r="343" spans="1:36">
      <c r="A343">
        <v>342</v>
      </c>
      <c r="B343" t="s">
        <v>7</v>
      </c>
      <c r="E343" t="s">
        <v>93</v>
      </c>
      <c r="F343" t="s">
        <v>87</v>
      </c>
      <c r="G343">
        <v>3</v>
      </c>
      <c r="H343" t="s">
        <v>88</v>
      </c>
      <c r="J343" t="s">
        <v>86</v>
      </c>
      <c r="K343" s="2">
        <v>0.5</v>
      </c>
      <c r="L343" t="s">
        <v>88</v>
      </c>
      <c r="N343" t="s">
        <v>85</v>
      </c>
      <c r="O343" t="s">
        <v>12</v>
      </c>
      <c r="Q343" t="s">
        <v>93</v>
      </c>
      <c r="R343" t="s">
        <v>12</v>
      </c>
      <c r="S343" s="1">
        <v>0.9</v>
      </c>
      <c r="T343" t="s">
        <v>73</v>
      </c>
      <c r="U343" t="str">
        <f>IF(V343="","",INDEX('Backing 4'!U:U,MATCH(V343,'Backing 4'!T:T,0)))</f>
        <v>Inconclusive</v>
      </c>
      <c r="V343" t="str">
        <f t="shared" si="15"/>
        <v>4 - Manager &amp; Finance</v>
      </c>
      <c r="W343" t="str">
        <f>IF(X343="","",INDEX('Backing 4'!Z:Z,MATCH(X343,'Backing 4'!Y:Y,0)))</f>
        <v>Even</v>
      </c>
      <c r="X343" t="str">
        <f t="shared" si="16"/>
        <v>4 - Manager</v>
      </c>
      <c r="Y343">
        <v>3</v>
      </c>
      <c r="Z343" t="str">
        <f>IF(F343="Y","",IF(AA343="Y",INDEX('Backing 2'!B:B,MATCH(E343,'Backing 2'!C:C,0)),E343))</f>
        <v>4 - Manager</v>
      </c>
      <c r="AA343" t="s">
        <v>87</v>
      </c>
      <c r="AB343">
        <v>3</v>
      </c>
      <c r="AC343" t="s">
        <v>76</v>
      </c>
      <c r="AD343">
        <v>36</v>
      </c>
      <c r="AE343" t="s">
        <v>25</v>
      </c>
      <c r="AF343" t="s">
        <v>25</v>
      </c>
      <c r="AG343" t="s">
        <v>25</v>
      </c>
      <c r="AH343" s="3">
        <v>42826</v>
      </c>
      <c r="AI343">
        <v>3</v>
      </c>
      <c r="AJ343">
        <f t="shared" ca="1" si="17"/>
        <v>0.92356958447067805</v>
      </c>
    </row>
    <row r="344" spans="1:36" hidden="1">
      <c r="A344">
        <v>343</v>
      </c>
      <c r="B344" t="s">
        <v>7</v>
      </c>
      <c r="E344" t="s">
        <v>96</v>
      </c>
      <c r="F344" t="s">
        <v>87</v>
      </c>
      <c r="H344" t="s">
        <v>88</v>
      </c>
      <c r="J344" t="s">
        <v>88</v>
      </c>
      <c r="K344" s="2">
        <v>0.5</v>
      </c>
      <c r="L344" t="s">
        <v>88</v>
      </c>
      <c r="N344" t="s">
        <v>85</v>
      </c>
      <c r="O344" t="s">
        <v>13</v>
      </c>
      <c r="Q344" t="s">
        <v>96</v>
      </c>
      <c r="R344" t="s">
        <v>13</v>
      </c>
      <c r="S344" s="1" t="s">
        <v>74</v>
      </c>
      <c r="T344" t="s">
        <v>74</v>
      </c>
      <c r="U344" t="str">
        <f>IF(V344="","",INDEX('Backing 4'!U:U,MATCH(V344,'Backing 4'!T:T,0)))</f>
        <v/>
      </c>
      <c r="V344" t="str">
        <f t="shared" si="15"/>
        <v/>
      </c>
      <c r="W344" t="str">
        <f>IF(X344="","",INDEX('Backing 4'!Z:Z,MATCH(X344,'Backing 4'!Y:Y,0)))</f>
        <v/>
      </c>
      <c r="X344" t="str">
        <f t="shared" si="16"/>
        <v/>
      </c>
      <c r="Y344">
        <v>2</v>
      </c>
      <c r="Z344" t="str">
        <f>IF(F344="Y","",IF(AA344="Y",INDEX('Backing 2'!B:B,MATCH(E344,'Backing 2'!C:C,0)),E344))</f>
        <v>1 - Executive</v>
      </c>
      <c r="AA344" t="s">
        <v>87</v>
      </c>
      <c r="AB344">
        <v>2</v>
      </c>
      <c r="AC344" t="s">
        <v>77</v>
      </c>
      <c r="AD344">
        <v>47</v>
      </c>
      <c r="AE344" t="s">
        <v>25</v>
      </c>
      <c r="AF344" t="s">
        <v>25</v>
      </c>
      <c r="AG344" t="s">
        <v>25</v>
      </c>
      <c r="AH344" s="3">
        <v>42826</v>
      </c>
      <c r="AI344">
        <v>3</v>
      </c>
      <c r="AJ344">
        <f t="shared" ca="1" si="17"/>
        <v>7.0010033099717206E-2</v>
      </c>
    </row>
    <row r="345" spans="1:36">
      <c r="A345">
        <v>344</v>
      </c>
      <c r="B345" t="s">
        <v>8</v>
      </c>
      <c r="E345" t="s">
        <v>127</v>
      </c>
      <c r="F345" t="s">
        <v>87</v>
      </c>
      <c r="G345">
        <v>2</v>
      </c>
      <c r="H345" t="s">
        <v>86</v>
      </c>
      <c r="J345" t="s">
        <v>86</v>
      </c>
      <c r="K345" s="2">
        <v>0.5</v>
      </c>
      <c r="L345" t="s">
        <v>88</v>
      </c>
      <c r="N345" t="s">
        <v>85</v>
      </c>
      <c r="O345" t="s">
        <v>14</v>
      </c>
      <c r="Q345" t="s">
        <v>93</v>
      </c>
      <c r="R345" t="s">
        <v>14</v>
      </c>
      <c r="S345" s="1" t="s">
        <v>74</v>
      </c>
      <c r="T345" t="s">
        <v>74</v>
      </c>
      <c r="U345" t="str">
        <f>IF(V345="","",INDEX('Backing 4'!U:U,MATCH(V345,'Backing 4'!T:T,0)))</f>
        <v>Even</v>
      </c>
      <c r="V345" t="str">
        <f t="shared" si="15"/>
        <v>5 - Senior Officer &amp; Operations</v>
      </c>
      <c r="W345" t="str">
        <f>IF(X345="","",INDEX('Backing 4'!Z:Z,MATCH(X345,'Backing 4'!Y:Y,0)))</f>
        <v>Even</v>
      </c>
      <c r="X345" t="str">
        <f t="shared" si="16"/>
        <v>5 - Senior Officer</v>
      </c>
      <c r="Y345">
        <v>1</v>
      </c>
      <c r="Z345" t="str">
        <f>IF(F345="Y","",IF(AA345="Y",INDEX('Backing 2'!B:B,MATCH(E345,'Backing 2'!C:C,0)),E345))</f>
        <v>5 - Senior Officer</v>
      </c>
      <c r="AA345" t="s">
        <v>87</v>
      </c>
      <c r="AC345" t="s">
        <v>76</v>
      </c>
      <c r="AD345">
        <v>35</v>
      </c>
      <c r="AE345" t="s">
        <v>36</v>
      </c>
      <c r="AF345" t="s">
        <v>80</v>
      </c>
      <c r="AG345" t="s">
        <v>80</v>
      </c>
      <c r="AH345" s="3">
        <v>43556</v>
      </c>
      <c r="AI345">
        <v>1</v>
      </c>
      <c r="AJ345">
        <f t="shared" ca="1" si="17"/>
        <v>2.9509411554041298E-2</v>
      </c>
    </row>
    <row r="346" spans="1:36">
      <c r="A346">
        <v>345</v>
      </c>
      <c r="B346" t="s">
        <v>7</v>
      </c>
      <c r="E346" t="s">
        <v>92</v>
      </c>
      <c r="F346" t="s">
        <v>87</v>
      </c>
      <c r="G346">
        <v>2</v>
      </c>
      <c r="H346" t="s">
        <v>88</v>
      </c>
      <c r="J346" t="s">
        <v>86</v>
      </c>
      <c r="K346" s="2">
        <v>0.5</v>
      </c>
      <c r="L346" t="s">
        <v>88</v>
      </c>
      <c r="N346" t="s">
        <v>85</v>
      </c>
      <c r="O346" t="s">
        <v>16</v>
      </c>
      <c r="Q346" t="s">
        <v>92</v>
      </c>
      <c r="R346" t="s">
        <v>16</v>
      </c>
      <c r="S346" s="1" t="s">
        <v>74</v>
      </c>
      <c r="T346" t="s">
        <v>74</v>
      </c>
      <c r="U346" t="str">
        <f>IF(V346="","",INDEX('Backing 4'!U:U,MATCH(V346,'Backing 4'!T:T,0)))</f>
        <v>Even</v>
      </c>
      <c r="V346" t="str">
        <f t="shared" si="15"/>
        <v>6 - Junior Officer &amp; Sales &amp; Marketing</v>
      </c>
      <c r="W346" t="str">
        <f>IF(X346="","",INDEX('Backing 4'!Z:Z,MATCH(X346,'Backing 4'!Y:Y,0)))</f>
        <v>Even</v>
      </c>
      <c r="X346" t="str">
        <f t="shared" si="16"/>
        <v>6 - Junior Officer</v>
      </c>
      <c r="Y346">
        <v>3</v>
      </c>
      <c r="Z346" t="str">
        <f>IF(F346="Y","",IF(AA346="Y",INDEX('Backing 2'!B:B,MATCH(E346,'Backing 2'!C:C,0)),E346))</f>
        <v>6 - Junior Officer</v>
      </c>
      <c r="AA346" t="s">
        <v>87</v>
      </c>
      <c r="AB346">
        <v>3</v>
      </c>
      <c r="AC346" t="s">
        <v>75</v>
      </c>
      <c r="AD346">
        <v>22</v>
      </c>
      <c r="AE346" t="s">
        <v>25</v>
      </c>
      <c r="AF346" t="s">
        <v>25</v>
      </c>
      <c r="AG346" t="s">
        <v>25</v>
      </c>
      <c r="AH346" s="3">
        <v>42826</v>
      </c>
      <c r="AI346">
        <v>3</v>
      </c>
      <c r="AJ346">
        <f t="shared" ca="1" si="17"/>
        <v>0.19602295106403222</v>
      </c>
    </row>
    <row r="347" spans="1:36">
      <c r="A347">
        <v>346</v>
      </c>
      <c r="B347" t="s">
        <v>8</v>
      </c>
      <c r="E347" t="s">
        <v>93</v>
      </c>
      <c r="F347" t="s">
        <v>87</v>
      </c>
      <c r="G347">
        <v>3</v>
      </c>
      <c r="H347" t="s">
        <v>88</v>
      </c>
      <c r="J347" t="s">
        <v>86</v>
      </c>
      <c r="K347" s="2">
        <v>0.5</v>
      </c>
      <c r="L347" t="s">
        <v>88</v>
      </c>
      <c r="N347" t="s">
        <v>85</v>
      </c>
      <c r="O347" t="s">
        <v>15</v>
      </c>
      <c r="Q347" t="s">
        <v>93</v>
      </c>
      <c r="R347" t="s">
        <v>15</v>
      </c>
      <c r="S347" s="1" t="s">
        <v>74</v>
      </c>
      <c r="T347" t="s">
        <v>74</v>
      </c>
      <c r="U347" t="str">
        <f>IF(V347="","",INDEX('Backing 4'!U:U,MATCH(V347,'Backing 4'!T:T,0)))</f>
        <v>Even</v>
      </c>
      <c r="V347" t="str">
        <f t="shared" si="15"/>
        <v>4 - Manager &amp; Internal Services</v>
      </c>
      <c r="W347" t="str">
        <f>IF(X347="","",INDEX('Backing 4'!Z:Z,MATCH(X347,'Backing 4'!Y:Y,0)))</f>
        <v>Even</v>
      </c>
      <c r="X347" t="str">
        <f t="shared" si="16"/>
        <v>4 - Manager</v>
      </c>
      <c r="Y347">
        <v>2</v>
      </c>
      <c r="Z347" t="str">
        <f>IF(F347="Y","",IF(AA347="Y",INDEX('Backing 2'!B:B,MATCH(E347,'Backing 2'!C:C,0)),E347))</f>
        <v>4 - Manager</v>
      </c>
      <c r="AA347" t="s">
        <v>87</v>
      </c>
      <c r="AB347">
        <v>3</v>
      </c>
      <c r="AC347" t="s">
        <v>76</v>
      </c>
      <c r="AD347">
        <v>32</v>
      </c>
      <c r="AE347" t="s">
        <v>47</v>
      </c>
      <c r="AF347" t="s">
        <v>82</v>
      </c>
      <c r="AG347" t="s">
        <v>84</v>
      </c>
      <c r="AH347" s="3">
        <v>41365</v>
      </c>
      <c r="AI347">
        <v>7</v>
      </c>
      <c r="AJ347">
        <f t="shared" ca="1" si="17"/>
        <v>0.33332792116824173</v>
      </c>
    </row>
    <row r="348" spans="1:36">
      <c r="A348">
        <v>347</v>
      </c>
      <c r="B348" t="s">
        <v>8</v>
      </c>
      <c r="E348" t="s">
        <v>94</v>
      </c>
      <c r="F348" t="s">
        <v>87</v>
      </c>
      <c r="G348">
        <v>3</v>
      </c>
      <c r="H348" t="s">
        <v>88</v>
      </c>
      <c r="J348" t="s">
        <v>86</v>
      </c>
      <c r="K348" s="2">
        <v>0.5</v>
      </c>
      <c r="L348" t="s">
        <v>88</v>
      </c>
      <c r="N348" t="s">
        <v>85</v>
      </c>
      <c r="O348" t="s">
        <v>14</v>
      </c>
      <c r="Q348" t="s">
        <v>94</v>
      </c>
      <c r="R348" t="s">
        <v>14</v>
      </c>
      <c r="S348" s="1" t="s">
        <v>74</v>
      </c>
      <c r="T348" t="s">
        <v>74</v>
      </c>
      <c r="U348" t="str">
        <f>IF(V348="","",INDEX('Backing 4'!U:U,MATCH(V348,'Backing 4'!T:T,0)))</f>
        <v>Even</v>
      </c>
      <c r="V348" t="str">
        <f t="shared" si="15"/>
        <v>3 - Senior Manager &amp; Operations</v>
      </c>
      <c r="W348" t="str">
        <f>IF(X348="","",INDEX('Backing 4'!Z:Z,MATCH(X348,'Backing 4'!Y:Y,0)))</f>
        <v>Uneven - Men benefit</v>
      </c>
      <c r="X348" t="str">
        <f t="shared" si="16"/>
        <v>3 - Senior Manager</v>
      </c>
      <c r="Y348">
        <v>3</v>
      </c>
      <c r="Z348" t="str">
        <f>IF(F348="Y","",IF(AA348="Y",INDEX('Backing 2'!B:B,MATCH(E348,'Backing 2'!C:C,0)),E348))</f>
        <v>3 - Senior Manager</v>
      </c>
      <c r="AA348" t="s">
        <v>87</v>
      </c>
      <c r="AB348">
        <v>3</v>
      </c>
      <c r="AC348" t="s">
        <v>77</v>
      </c>
      <c r="AD348">
        <v>48</v>
      </c>
      <c r="AE348" t="s">
        <v>25</v>
      </c>
      <c r="AF348" t="s">
        <v>25</v>
      </c>
      <c r="AG348" t="s">
        <v>25</v>
      </c>
      <c r="AH348" s="3">
        <v>41730</v>
      </c>
      <c r="AI348">
        <v>6</v>
      </c>
      <c r="AJ348">
        <f t="shared" ca="1" si="17"/>
        <v>0.46954151801926958</v>
      </c>
    </row>
    <row r="349" spans="1:36">
      <c r="A349">
        <v>348</v>
      </c>
      <c r="B349" t="s">
        <v>8</v>
      </c>
      <c r="E349" t="s">
        <v>127</v>
      </c>
      <c r="F349" t="s">
        <v>87</v>
      </c>
      <c r="G349">
        <v>3</v>
      </c>
      <c r="H349" t="s">
        <v>88</v>
      </c>
      <c r="J349" t="s">
        <v>86</v>
      </c>
      <c r="K349" s="2">
        <v>0.5</v>
      </c>
      <c r="L349" t="s">
        <v>88</v>
      </c>
      <c r="N349" t="s">
        <v>85</v>
      </c>
      <c r="O349" t="s">
        <v>14</v>
      </c>
      <c r="Q349" t="s">
        <v>127</v>
      </c>
      <c r="R349" t="s">
        <v>14</v>
      </c>
      <c r="S349" s="1" t="s">
        <v>74</v>
      </c>
      <c r="T349" t="s">
        <v>74</v>
      </c>
      <c r="U349" t="str">
        <f>IF(V349="","",INDEX('Backing 4'!U:U,MATCH(V349,'Backing 4'!T:T,0)))</f>
        <v>Even</v>
      </c>
      <c r="V349" t="str">
        <f t="shared" si="15"/>
        <v>5 - Senior Officer &amp; Operations</v>
      </c>
      <c r="W349" t="str">
        <f>IF(X349="","",INDEX('Backing 4'!Z:Z,MATCH(X349,'Backing 4'!Y:Y,0)))</f>
        <v>Even</v>
      </c>
      <c r="X349" t="str">
        <f t="shared" si="16"/>
        <v>5 - Senior Officer</v>
      </c>
      <c r="Y349">
        <v>4</v>
      </c>
      <c r="Z349" t="str">
        <f>IF(F349="Y","",IF(AA349="Y",INDEX('Backing 2'!B:B,MATCH(E349,'Backing 2'!C:C,0)),E349))</f>
        <v>5 - Senior Officer</v>
      </c>
      <c r="AA349" t="s">
        <v>87</v>
      </c>
      <c r="AB349">
        <v>3</v>
      </c>
      <c r="AC349" t="s">
        <v>75</v>
      </c>
      <c r="AD349">
        <v>25</v>
      </c>
      <c r="AE349" t="s">
        <v>42</v>
      </c>
      <c r="AF349" t="s">
        <v>80</v>
      </c>
      <c r="AG349" t="s">
        <v>80</v>
      </c>
      <c r="AH349" s="3">
        <v>42461</v>
      </c>
      <c r="AI349">
        <v>4</v>
      </c>
      <c r="AJ349">
        <f t="shared" ca="1" si="17"/>
        <v>0.94905544722170743</v>
      </c>
    </row>
    <row r="350" spans="1:36">
      <c r="A350">
        <v>349</v>
      </c>
      <c r="B350" t="s">
        <v>7</v>
      </c>
      <c r="E350" t="s">
        <v>92</v>
      </c>
      <c r="F350" t="s">
        <v>87</v>
      </c>
      <c r="G350">
        <v>3</v>
      </c>
      <c r="H350" t="s">
        <v>88</v>
      </c>
      <c r="J350" t="s">
        <v>86</v>
      </c>
      <c r="K350" s="2">
        <v>0.5</v>
      </c>
      <c r="L350" t="s">
        <v>88</v>
      </c>
      <c r="N350" t="s">
        <v>85</v>
      </c>
      <c r="O350" t="s">
        <v>14</v>
      </c>
      <c r="Q350" t="s">
        <v>92</v>
      </c>
      <c r="R350" t="s">
        <v>14</v>
      </c>
      <c r="S350" s="1" t="s">
        <v>74</v>
      </c>
      <c r="T350" t="s">
        <v>74</v>
      </c>
      <c r="U350" t="str">
        <f>IF(V350="","",INDEX('Backing 4'!U:U,MATCH(V350,'Backing 4'!T:T,0)))</f>
        <v>Even</v>
      </c>
      <c r="V350" t="str">
        <f t="shared" si="15"/>
        <v>6 - Junior Officer &amp; Operations</v>
      </c>
      <c r="W350" t="str">
        <f>IF(X350="","",INDEX('Backing 4'!Z:Z,MATCH(X350,'Backing 4'!Y:Y,0)))</f>
        <v>Even</v>
      </c>
      <c r="X350" t="str">
        <f t="shared" si="16"/>
        <v>6 - Junior Officer</v>
      </c>
      <c r="Y350">
        <v>3</v>
      </c>
      <c r="Z350" t="str">
        <f>IF(F350="Y","",IF(AA350="Y",INDEX('Backing 2'!B:B,MATCH(E350,'Backing 2'!C:C,0)),E350))</f>
        <v>6 - Junior Officer</v>
      </c>
      <c r="AA350" t="s">
        <v>87</v>
      </c>
      <c r="AB350">
        <v>2</v>
      </c>
      <c r="AC350" t="s">
        <v>75</v>
      </c>
      <c r="AD350">
        <v>22</v>
      </c>
      <c r="AE350" t="s">
        <v>36</v>
      </c>
      <c r="AF350" t="s">
        <v>80</v>
      </c>
      <c r="AG350" t="s">
        <v>80</v>
      </c>
      <c r="AH350" s="3">
        <v>42826</v>
      </c>
      <c r="AI350">
        <v>3</v>
      </c>
      <c r="AJ350">
        <f t="shared" ca="1" si="17"/>
        <v>0.26768423737866609</v>
      </c>
    </row>
    <row r="351" spans="1:36" hidden="1">
      <c r="A351">
        <v>350</v>
      </c>
      <c r="B351" t="s">
        <v>8</v>
      </c>
      <c r="E351" s="4" t="s">
        <v>92</v>
      </c>
      <c r="F351" t="s">
        <v>87</v>
      </c>
      <c r="G351">
        <v>3</v>
      </c>
      <c r="H351" t="s">
        <v>88</v>
      </c>
      <c r="J351" t="s">
        <v>88</v>
      </c>
      <c r="K351" s="2">
        <v>0.5</v>
      </c>
      <c r="L351" t="s">
        <v>86</v>
      </c>
      <c r="N351" t="s">
        <v>85</v>
      </c>
      <c r="O351" t="s">
        <v>14</v>
      </c>
      <c r="P351" t="s">
        <v>89</v>
      </c>
      <c r="R351" t="s">
        <v>14</v>
      </c>
      <c r="S351" s="1" t="s">
        <v>74</v>
      </c>
      <c r="T351" t="s">
        <v>74</v>
      </c>
      <c r="U351" t="str">
        <f>IF(V351="","",INDEX('Backing 4'!U:U,MATCH(V351,'Backing 4'!T:T,0)))</f>
        <v/>
      </c>
      <c r="V351" t="str">
        <f t="shared" si="15"/>
        <v/>
      </c>
      <c r="W351" t="str">
        <f>IF(X351="","",INDEX('Backing 4'!Z:Z,MATCH(X351,'Backing 4'!Y:Y,0)))</f>
        <v/>
      </c>
      <c r="X351" t="str">
        <f t="shared" si="16"/>
        <v/>
      </c>
      <c r="Y351">
        <v>2</v>
      </c>
      <c r="Z351" t="str">
        <f>IF(F351="Y","",IF(AA351="Y",INDEX('Backing 2'!B:B,MATCH(E351,'Backing 2'!C:C,0)),E351))</f>
        <v>6 - Junior Officer</v>
      </c>
      <c r="AA351" t="s">
        <v>87</v>
      </c>
      <c r="AB351">
        <v>2</v>
      </c>
      <c r="AC351" t="s">
        <v>75</v>
      </c>
      <c r="AD351">
        <v>27</v>
      </c>
      <c r="AE351" t="s">
        <v>36</v>
      </c>
      <c r="AF351" t="s">
        <v>80</v>
      </c>
      <c r="AG351" t="s">
        <v>80</v>
      </c>
      <c r="AH351" s="3">
        <v>43191</v>
      </c>
      <c r="AI351">
        <v>2</v>
      </c>
      <c r="AJ351">
        <f t="shared" ca="1" si="17"/>
        <v>0.40743463829975601</v>
      </c>
    </row>
    <row r="352" spans="1:36">
      <c r="A352">
        <v>351</v>
      </c>
      <c r="B352" t="s">
        <v>8</v>
      </c>
      <c r="E352" t="s">
        <v>93</v>
      </c>
      <c r="F352" t="s">
        <v>87</v>
      </c>
      <c r="G352">
        <v>2</v>
      </c>
      <c r="H352" t="s">
        <v>88</v>
      </c>
      <c r="J352" t="s">
        <v>86</v>
      </c>
      <c r="K352" s="2">
        <v>0.5</v>
      </c>
      <c r="L352" t="s">
        <v>88</v>
      </c>
      <c r="N352" t="s">
        <v>85</v>
      </c>
      <c r="O352" t="s">
        <v>16</v>
      </c>
      <c r="Q352" t="s">
        <v>93</v>
      </c>
      <c r="R352" t="s">
        <v>16</v>
      </c>
      <c r="S352" s="1" t="s">
        <v>74</v>
      </c>
      <c r="T352" t="s">
        <v>74</v>
      </c>
      <c r="U352" t="str">
        <f>IF(V352="","",INDEX('Backing 4'!U:U,MATCH(V352,'Backing 4'!T:T,0)))</f>
        <v>Uneven - Men benefit</v>
      </c>
      <c r="V352" t="str">
        <f t="shared" si="15"/>
        <v>4 - Manager &amp; Sales &amp; Marketing</v>
      </c>
      <c r="W352" t="str">
        <f>IF(X352="","",INDEX('Backing 4'!Z:Z,MATCH(X352,'Backing 4'!Y:Y,0)))</f>
        <v>Even</v>
      </c>
      <c r="X352" t="str">
        <f t="shared" si="16"/>
        <v>4 - Manager</v>
      </c>
      <c r="Y352">
        <v>4</v>
      </c>
      <c r="Z352" t="str">
        <f>IF(F352="Y","",IF(AA352="Y",INDEX('Backing 2'!B:B,MATCH(E352,'Backing 2'!C:C,0)),E352))</f>
        <v>4 - Manager</v>
      </c>
      <c r="AA352" t="s">
        <v>87</v>
      </c>
      <c r="AB352">
        <v>2</v>
      </c>
      <c r="AC352" t="s">
        <v>76</v>
      </c>
      <c r="AD352">
        <v>36</v>
      </c>
      <c r="AE352" t="s">
        <v>36</v>
      </c>
      <c r="AF352" t="s">
        <v>80</v>
      </c>
      <c r="AG352" t="s">
        <v>80</v>
      </c>
      <c r="AH352" s="3">
        <v>42461</v>
      </c>
      <c r="AI352">
        <v>4</v>
      </c>
      <c r="AJ352">
        <f t="shared" ca="1" si="17"/>
        <v>0.31429131191299686</v>
      </c>
    </row>
    <row r="353" spans="1:36">
      <c r="A353">
        <v>352</v>
      </c>
      <c r="B353" t="s">
        <v>8</v>
      </c>
      <c r="E353" t="s">
        <v>92</v>
      </c>
      <c r="F353" t="s">
        <v>87</v>
      </c>
      <c r="G353">
        <v>2</v>
      </c>
      <c r="H353" t="s">
        <v>86</v>
      </c>
      <c r="J353" t="s">
        <v>86</v>
      </c>
      <c r="K353" s="2">
        <v>0.5</v>
      </c>
      <c r="L353" t="s">
        <v>88</v>
      </c>
      <c r="N353" t="s">
        <v>85</v>
      </c>
      <c r="O353" t="s">
        <v>16</v>
      </c>
      <c r="Q353" t="s">
        <v>127</v>
      </c>
      <c r="R353" t="s">
        <v>16</v>
      </c>
      <c r="S353" s="1" t="s">
        <v>74</v>
      </c>
      <c r="T353" t="s">
        <v>74</v>
      </c>
      <c r="U353" t="str">
        <f>IF(V353="","",INDEX('Backing 4'!U:U,MATCH(V353,'Backing 4'!T:T,0)))</f>
        <v>Even</v>
      </c>
      <c r="V353" t="str">
        <f t="shared" si="15"/>
        <v>6 - Junior Officer &amp; Sales &amp; Marketing</v>
      </c>
      <c r="W353" t="str">
        <f>IF(X353="","",INDEX('Backing 4'!Z:Z,MATCH(X353,'Backing 4'!Y:Y,0)))</f>
        <v>Even</v>
      </c>
      <c r="X353" t="str">
        <f t="shared" si="16"/>
        <v>6 - Junior Officer</v>
      </c>
      <c r="Y353">
        <v>1</v>
      </c>
      <c r="Z353" t="str">
        <f>IF(F353="Y","",IF(AA353="Y",INDEX('Backing 2'!B:B,MATCH(E353,'Backing 2'!C:C,0)),E353))</f>
        <v>6 - Junior Officer</v>
      </c>
      <c r="AA353" t="s">
        <v>87</v>
      </c>
      <c r="AC353" t="s">
        <v>75</v>
      </c>
      <c r="AD353">
        <v>29</v>
      </c>
      <c r="AE353" t="s">
        <v>25</v>
      </c>
      <c r="AF353" t="s">
        <v>25</v>
      </c>
      <c r="AG353" t="s">
        <v>25</v>
      </c>
      <c r="AH353" s="3">
        <v>43556</v>
      </c>
      <c r="AI353">
        <v>1</v>
      </c>
      <c r="AJ353">
        <f t="shared" ca="1" si="17"/>
        <v>0.74064918863339813</v>
      </c>
    </row>
    <row r="354" spans="1:36">
      <c r="A354">
        <v>353</v>
      </c>
      <c r="B354" t="s">
        <v>7</v>
      </c>
      <c r="E354" t="s">
        <v>127</v>
      </c>
      <c r="F354" t="s">
        <v>87</v>
      </c>
      <c r="G354">
        <v>3</v>
      </c>
      <c r="H354" t="s">
        <v>88</v>
      </c>
      <c r="J354" t="s">
        <v>86</v>
      </c>
      <c r="K354" s="2">
        <v>0.5</v>
      </c>
      <c r="L354" t="s">
        <v>88</v>
      </c>
      <c r="N354" t="s">
        <v>85</v>
      </c>
      <c r="O354" t="s">
        <v>16</v>
      </c>
      <c r="Q354" t="s">
        <v>127</v>
      </c>
      <c r="R354" t="s">
        <v>16</v>
      </c>
      <c r="S354" s="1" t="s">
        <v>74</v>
      </c>
      <c r="T354" t="s">
        <v>74</v>
      </c>
      <c r="U354" t="str">
        <f>IF(V354="","",INDEX('Backing 4'!U:U,MATCH(V354,'Backing 4'!T:T,0)))</f>
        <v>Even</v>
      </c>
      <c r="V354" t="str">
        <f t="shared" si="15"/>
        <v>5 - Senior Officer &amp; Sales &amp; Marketing</v>
      </c>
      <c r="W354" t="str">
        <f>IF(X354="","",INDEX('Backing 4'!Z:Z,MATCH(X354,'Backing 4'!Y:Y,0)))</f>
        <v>Even</v>
      </c>
      <c r="X354" t="str">
        <f t="shared" si="16"/>
        <v>5 - Senior Officer</v>
      </c>
      <c r="Y354">
        <v>6</v>
      </c>
      <c r="Z354" t="str">
        <f>IF(F354="Y","",IF(AA354="Y",INDEX('Backing 2'!B:B,MATCH(E354,'Backing 2'!C:C,0)),E354))</f>
        <v>5 - Senior Officer</v>
      </c>
      <c r="AA354" t="s">
        <v>87</v>
      </c>
      <c r="AB354">
        <v>2</v>
      </c>
      <c r="AC354" t="s">
        <v>76</v>
      </c>
      <c r="AD354">
        <v>31</v>
      </c>
      <c r="AE354" t="s">
        <v>36</v>
      </c>
      <c r="AF354" t="s">
        <v>80</v>
      </c>
      <c r="AG354" t="s">
        <v>80</v>
      </c>
      <c r="AH354" s="3">
        <v>42461</v>
      </c>
      <c r="AI354">
        <v>4</v>
      </c>
      <c r="AJ354">
        <f t="shared" ca="1" si="17"/>
        <v>0.25474839018933992</v>
      </c>
    </row>
    <row r="355" spans="1:36">
      <c r="A355">
        <v>354</v>
      </c>
      <c r="B355" t="s">
        <v>7</v>
      </c>
      <c r="E355" t="s">
        <v>92</v>
      </c>
      <c r="F355" t="s">
        <v>85</v>
      </c>
      <c r="H355" t="s">
        <v>88</v>
      </c>
      <c r="J355" t="s">
        <v>88</v>
      </c>
      <c r="K355" s="2">
        <v>0.5</v>
      </c>
      <c r="L355" t="s">
        <v>88</v>
      </c>
      <c r="N355" t="s">
        <v>87</v>
      </c>
      <c r="O355" t="s">
        <v>14</v>
      </c>
      <c r="Q355" t="s">
        <v>92</v>
      </c>
      <c r="R355" t="s">
        <v>14</v>
      </c>
      <c r="S355" s="1" t="s">
        <v>74</v>
      </c>
      <c r="T355" t="s">
        <v>74</v>
      </c>
      <c r="U355" t="str">
        <f>IF(V355="","",INDEX('Backing 4'!U:U,MATCH(V355,'Backing 4'!T:T,0)))</f>
        <v>Even</v>
      </c>
      <c r="V355" t="str">
        <f t="shared" si="15"/>
        <v>6 - Junior Officer &amp; Operations</v>
      </c>
      <c r="W355" t="str">
        <f>IF(X355="","",INDEX('Backing 4'!Z:Z,MATCH(X355,'Backing 4'!Y:Y,0)))</f>
        <v>Even</v>
      </c>
      <c r="X355" t="str">
        <f t="shared" si="16"/>
        <v>6 - Junior Officer</v>
      </c>
      <c r="Y355">
        <v>0</v>
      </c>
      <c r="Z355" t="str">
        <f>IF(F355="Y","",IF(AA355="Y",INDEX('Backing 2'!B:B,MATCH(E355,'Backing 2'!C:C,0)),E355))</f>
        <v/>
      </c>
      <c r="AA355" t="s">
        <v>87</v>
      </c>
      <c r="AC355" t="s">
        <v>75</v>
      </c>
      <c r="AD355">
        <v>23</v>
      </c>
      <c r="AE355" t="s">
        <v>35</v>
      </c>
      <c r="AF355" t="s">
        <v>80</v>
      </c>
      <c r="AG355" t="s">
        <v>80</v>
      </c>
      <c r="AH355" s="3">
        <v>43922</v>
      </c>
      <c r="AI355">
        <v>0</v>
      </c>
      <c r="AJ355">
        <f t="shared" ca="1" si="17"/>
        <v>0.48605486716705115</v>
      </c>
    </row>
    <row r="356" spans="1:36">
      <c r="A356">
        <v>355</v>
      </c>
      <c r="B356" t="s">
        <v>8</v>
      </c>
      <c r="E356" t="s">
        <v>92</v>
      </c>
      <c r="F356" t="s">
        <v>85</v>
      </c>
      <c r="H356" t="s">
        <v>88</v>
      </c>
      <c r="J356" t="s">
        <v>88</v>
      </c>
      <c r="K356" s="2">
        <v>0.5</v>
      </c>
      <c r="L356" t="s">
        <v>88</v>
      </c>
      <c r="N356" t="s">
        <v>87</v>
      </c>
      <c r="O356" t="s">
        <v>14</v>
      </c>
      <c r="Q356" t="s">
        <v>92</v>
      </c>
      <c r="R356" t="s">
        <v>14</v>
      </c>
      <c r="S356" s="1" t="s">
        <v>74</v>
      </c>
      <c r="T356" t="s">
        <v>74</v>
      </c>
      <c r="U356" t="str">
        <f>IF(V356="","",INDEX('Backing 4'!U:U,MATCH(V356,'Backing 4'!T:T,0)))</f>
        <v>Even</v>
      </c>
      <c r="V356" t="str">
        <f t="shared" si="15"/>
        <v>6 - Junior Officer &amp; Operations</v>
      </c>
      <c r="W356" t="str">
        <f>IF(X356="","",INDEX('Backing 4'!Z:Z,MATCH(X356,'Backing 4'!Y:Y,0)))</f>
        <v>Even</v>
      </c>
      <c r="X356" t="str">
        <f t="shared" si="16"/>
        <v>6 - Junior Officer</v>
      </c>
      <c r="Y356">
        <v>0</v>
      </c>
      <c r="Z356" t="str">
        <f>IF(F356="Y","",IF(AA356="Y",INDEX('Backing 2'!B:B,MATCH(E356,'Backing 2'!C:C,0)),E356))</f>
        <v/>
      </c>
      <c r="AA356" t="s">
        <v>87</v>
      </c>
      <c r="AC356" t="s">
        <v>75</v>
      </c>
      <c r="AD356">
        <v>23</v>
      </c>
      <c r="AE356" t="s">
        <v>32</v>
      </c>
      <c r="AF356" t="s">
        <v>80</v>
      </c>
      <c r="AG356" t="s">
        <v>80</v>
      </c>
      <c r="AH356" s="3">
        <v>43922</v>
      </c>
      <c r="AI356">
        <v>0</v>
      </c>
      <c r="AJ356">
        <f t="shared" ca="1" si="17"/>
        <v>0.41282718062406942</v>
      </c>
    </row>
    <row r="357" spans="1:36">
      <c r="A357">
        <v>356</v>
      </c>
      <c r="B357" t="s">
        <v>8</v>
      </c>
      <c r="E357" t="s">
        <v>127</v>
      </c>
      <c r="F357" t="s">
        <v>87</v>
      </c>
      <c r="G357">
        <v>2</v>
      </c>
      <c r="H357" t="s">
        <v>86</v>
      </c>
      <c r="J357" t="s">
        <v>86</v>
      </c>
      <c r="K357" s="2">
        <v>0.5</v>
      </c>
      <c r="L357" t="s">
        <v>88</v>
      </c>
      <c r="N357" t="s">
        <v>85</v>
      </c>
      <c r="O357" t="s">
        <v>16</v>
      </c>
      <c r="Q357" t="s">
        <v>93</v>
      </c>
      <c r="R357" t="s">
        <v>16</v>
      </c>
      <c r="S357" s="1" t="s">
        <v>74</v>
      </c>
      <c r="T357" t="s">
        <v>74</v>
      </c>
      <c r="U357" t="str">
        <f>IF(V357="","",INDEX('Backing 4'!U:U,MATCH(V357,'Backing 4'!T:T,0)))</f>
        <v>Even</v>
      </c>
      <c r="V357" t="str">
        <f t="shared" si="15"/>
        <v>5 - Senior Officer &amp; Sales &amp; Marketing</v>
      </c>
      <c r="W357" t="str">
        <f>IF(X357="","",INDEX('Backing 4'!Z:Z,MATCH(X357,'Backing 4'!Y:Y,0)))</f>
        <v>Even</v>
      </c>
      <c r="X357" t="str">
        <f t="shared" si="16"/>
        <v>5 - Senior Officer</v>
      </c>
      <c r="Y357">
        <v>3</v>
      </c>
      <c r="Z357" t="str">
        <f>IF(F357="Y","",IF(AA357="Y",INDEX('Backing 2'!B:B,MATCH(E357,'Backing 2'!C:C,0)),E357))</f>
        <v>5 - Senior Officer</v>
      </c>
      <c r="AA357" t="s">
        <v>87</v>
      </c>
      <c r="AB357">
        <v>2</v>
      </c>
      <c r="AC357" t="s">
        <v>76</v>
      </c>
      <c r="AD357">
        <v>32</v>
      </c>
      <c r="AE357" t="s">
        <v>25</v>
      </c>
      <c r="AF357" t="s">
        <v>25</v>
      </c>
      <c r="AG357" t="s">
        <v>25</v>
      </c>
      <c r="AH357" s="3">
        <v>42826</v>
      </c>
      <c r="AI357">
        <v>3</v>
      </c>
      <c r="AJ357">
        <f t="shared" ca="1" si="17"/>
        <v>0.7704799697132878</v>
      </c>
    </row>
    <row r="358" spans="1:36">
      <c r="A358">
        <v>357</v>
      </c>
      <c r="B358" t="s">
        <v>7</v>
      </c>
      <c r="E358" t="s">
        <v>92</v>
      </c>
      <c r="F358" t="s">
        <v>87</v>
      </c>
      <c r="G358">
        <v>2</v>
      </c>
      <c r="H358" t="s">
        <v>88</v>
      </c>
      <c r="J358" t="s">
        <v>86</v>
      </c>
      <c r="K358" s="2">
        <v>0.5</v>
      </c>
      <c r="L358" t="s">
        <v>88</v>
      </c>
      <c r="N358" t="s">
        <v>85</v>
      </c>
      <c r="O358" t="s">
        <v>14</v>
      </c>
      <c r="Q358" t="s">
        <v>92</v>
      </c>
      <c r="R358" t="s">
        <v>14</v>
      </c>
      <c r="S358" s="1" t="s">
        <v>74</v>
      </c>
      <c r="T358" t="s">
        <v>74</v>
      </c>
      <c r="U358" t="str">
        <f>IF(V358="","",INDEX('Backing 4'!U:U,MATCH(V358,'Backing 4'!T:T,0)))</f>
        <v>Even</v>
      </c>
      <c r="V358" t="str">
        <f t="shared" si="15"/>
        <v>6 - Junior Officer &amp; Operations</v>
      </c>
      <c r="W358" t="str">
        <f>IF(X358="","",INDEX('Backing 4'!Z:Z,MATCH(X358,'Backing 4'!Y:Y,0)))</f>
        <v>Even</v>
      </c>
      <c r="X358" t="str">
        <f t="shared" si="16"/>
        <v>6 - Junior Officer</v>
      </c>
      <c r="Y358">
        <v>3</v>
      </c>
      <c r="Z358" t="str">
        <f>IF(F358="Y","",IF(AA358="Y",INDEX('Backing 2'!B:B,MATCH(E358,'Backing 2'!C:C,0)),E358))</f>
        <v>6 - Junior Officer</v>
      </c>
      <c r="AA358" t="s">
        <v>87</v>
      </c>
      <c r="AB358">
        <v>3</v>
      </c>
      <c r="AC358" t="s">
        <v>75</v>
      </c>
      <c r="AD358">
        <v>27</v>
      </c>
      <c r="AE358" t="s">
        <v>25</v>
      </c>
      <c r="AF358" t="s">
        <v>25</v>
      </c>
      <c r="AG358" t="s">
        <v>25</v>
      </c>
      <c r="AH358" s="3">
        <v>42826</v>
      </c>
      <c r="AI358">
        <v>3</v>
      </c>
      <c r="AJ358">
        <f t="shared" ca="1" si="17"/>
        <v>0.44915502995875978</v>
      </c>
    </row>
    <row r="359" spans="1:36">
      <c r="A359">
        <v>358</v>
      </c>
      <c r="B359" t="s">
        <v>7</v>
      </c>
      <c r="E359" t="s">
        <v>127</v>
      </c>
      <c r="F359" t="s">
        <v>87</v>
      </c>
      <c r="G359">
        <v>3</v>
      </c>
      <c r="H359" t="s">
        <v>88</v>
      </c>
      <c r="J359" t="s">
        <v>86</v>
      </c>
      <c r="K359" s="2">
        <v>0.5</v>
      </c>
      <c r="L359" t="s">
        <v>88</v>
      </c>
      <c r="N359" t="s">
        <v>85</v>
      </c>
      <c r="O359" t="s">
        <v>14</v>
      </c>
      <c r="Q359" t="s">
        <v>127</v>
      </c>
      <c r="R359" t="s">
        <v>14</v>
      </c>
      <c r="S359" s="1">
        <v>0.8</v>
      </c>
      <c r="T359" t="s">
        <v>73</v>
      </c>
      <c r="U359" t="str">
        <f>IF(V359="","",INDEX('Backing 4'!U:U,MATCH(V359,'Backing 4'!T:T,0)))</f>
        <v>Even</v>
      </c>
      <c r="V359" t="str">
        <f t="shared" si="15"/>
        <v>5 - Senior Officer &amp; Operations</v>
      </c>
      <c r="W359" t="str">
        <f>IF(X359="","",INDEX('Backing 4'!Z:Z,MATCH(X359,'Backing 4'!Y:Y,0)))</f>
        <v>Even</v>
      </c>
      <c r="X359" t="str">
        <f t="shared" si="16"/>
        <v>5 - Senior Officer</v>
      </c>
      <c r="Y359">
        <v>3</v>
      </c>
      <c r="Z359" t="str">
        <f>IF(F359="Y","",IF(AA359="Y",INDEX('Backing 2'!B:B,MATCH(E359,'Backing 2'!C:C,0)),E359))</f>
        <v>5 - Senior Officer</v>
      </c>
      <c r="AA359" t="s">
        <v>87</v>
      </c>
      <c r="AB359">
        <v>2</v>
      </c>
      <c r="AC359" t="s">
        <v>76</v>
      </c>
      <c r="AD359">
        <v>33</v>
      </c>
      <c r="AE359" t="s">
        <v>37</v>
      </c>
      <c r="AF359" t="s">
        <v>80</v>
      </c>
      <c r="AG359" t="s">
        <v>80</v>
      </c>
      <c r="AH359" s="3">
        <v>40634</v>
      </c>
      <c r="AI359">
        <v>9</v>
      </c>
      <c r="AJ359">
        <f t="shared" ca="1" si="17"/>
        <v>0.64160392215517348</v>
      </c>
    </row>
    <row r="360" spans="1:36">
      <c r="A360">
        <v>359</v>
      </c>
      <c r="B360" t="s">
        <v>7</v>
      </c>
      <c r="E360" t="s">
        <v>127</v>
      </c>
      <c r="F360" t="s">
        <v>87</v>
      </c>
      <c r="G360">
        <v>2</v>
      </c>
      <c r="H360" t="s">
        <v>88</v>
      </c>
      <c r="J360" t="s">
        <v>86</v>
      </c>
      <c r="K360" s="2">
        <v>0.5</v>
      </c>
      <c r="L360" t="s">
        <v>88</v>
      </c>
      <c r="N360" t="s">
        <v>85</v>
      </c>
      <c r="O360" t="s">
        <v>16</v>
      </c>
      <c r="Q360" t="s">
        <v>127</v>
      </c>
      <c r="R360" t="s">
        <v>16</v>
      </c>
      <c r="S360" s="1" t="s">
        <v>74</v>
      </c>
      <c r="T360" t="s">
        <v>74</v>
      </c>
      <c r="U360" t="str">
        <f>IF(V360="","",INDEX('Backing 4'!U:U,MATCH(V360,'Backing 4'!T:T,0)))</f>
        <v>Even</v>
      </c>
      <c r="V360" t="str">
        <f t="shared" si="15"/>
        <v>5 - Senior Officer &amp; Sales &amp; Marketing</v>
      </c>
      <c r="W360" t="str">
        <f>IF(X360="","",INDEX('Backing 4'!Z:Z,MATCH(X360,'Backing 4'!Y:Y,0)))</f>
        <v>Even</v>
      </c>
      <c r="X360" t="str">
        <f t="shared" si="16"/>
        <v>5 - Senior Officer</v>
      </c>
      <c r="Y360">
        <v>3</v>
      </c>
      <c r="Z360" t="str">
        <f>IF(F360="Y","",IF(AA360="Y",INDEX('Backing 2'!B:B,MATCH(E360,'Backing 2'!C:C,0)),E360))</f>
        <v>5 - Senior Officer</v>
      </c>
      <c r="AA360" t="s">
        <v>87</v>
      </c>
      <c r="AB360">
        <v>3</v>
      </c>
      <c r="AC360" t="s">
        <v>75</v>
      </c>
      <c r="AD360">
        <v>28</v>
      </c>
      <c r="AE360" t="s">
        <v>44</v>
      </c>
      <c r="AF360" t="s">
        <v>81</v>
      </c>
      <c r="AG360" t="s">
        <v>84</v>
      </c>
      <c r="AH360" s="3">
        <v>40634</v>
      </c>
      <c r="AI360">
        <v>9</v>
      </c>
      <c r="AJ360">
        <f t="shared" ca="1" si="17"/>
        <v>0.94100310123994813</v>
      </c>
    </row>
    <row r="361" spans="1:36">
      <c r="A361">
        <v>360</v>
      </c>
      <c r="B361" t="s">
        <v>8</v>
      </c>
      <c r="E361" t="s">
        <v>127</v>
      </c>
      <c r="F361" t="s">
        <v>85</v>
      </c>
      <c r="H361" t="s">
        <v>88</v>
      </c>
      <c r="J361" t="s">
        <v>88</v>
      </c>
      <c r="K361" s="2">
        <v>0.5</v>
      </c>
      <c r="L361" t="s">
        <v>88</v>
      </c>
      <c r="N361" t="s">
        <v>87</v>
      </c>
      <c r="O361" t="s">
        <v>15</v>
      </c>
      <c r="Q361" t="s">
        <v>127</v>
      </c>
      <c r="R361" t="s">
        <v>15</v>
      </c>
      <c r="S361" s="1" t="s">
        <v>74</v>
      </c>
      <c r="T361" t="s">
        <v>74</v>
      </c>
      <c r="U361" t="str">
        <f>IF(V361="","",INDEX('Backing 4'!U:U,MATCH(V361,'Backing 4'!T:T,0)))</f>
        <v>Even</v>
      </c>
      <c r="V361" t="str">
        <f t="shared" si="15"/>
        <v>5 - Senior Officer &amp; Internal Services</v>
      </c>
      <c r="W361" t="str">
        <f>IF(X361="","",INDEX('Backing 4'!Z:Z,MATCH(X361,'Backing 4'!Y:Y,0)))</f>
        <v>Even</v>
      </c>
      <c r="X361" t="str">
        <f t="shared" si="16"/>
        <v>5 - Senior Officer</v>
      </c>
      <c r="Y361">
        <v>0</v>
      </c>
      <c r="Z361" t="str">
        <f>IF(F361="Y","",IF(AA361="Y",INDEX('Backing 2'!B:B,MATCH(E361,'Backing 2'!C:C,0)),E361))</f>
        <v/>
      </c>
      <c r="AA361" t="s">
        <v>87</v>
      </c>
      <c r="AC361" t="s">
        <v>75</v>
      </c>
      <c r="AD361">
        <v>24</v>
      </c>
      <c r="AE361" t="s">
        <v>32</v>
      </c>
      <c r="AF361" t="s">
        <v>80</v>
      </c>
      <c r="AG361" t="s">
        <v>80</v>
      </c>
      <c r="AH361" s="3">
        <v>43922</v>
      </c>
      <c r="AI361">
        <v>0</v>
      </c>
      <c r="AJ361">
        <f t="shared" ca="1" si="17"/>
        <v>0.5420866776395975</v>
      </c>
    </row>
    <row r="362" spans="1:36">
      <c r="A362">
        <v>361</v>
      </c>
      <c r="B362" t="s">
        <v>8</v>
      </c>
      <c r="E362" t="s">
        <v>94</v>
      </c>
      <c r="F362" t="s">
        <v>87</v>
      </c>
      <c r="G362">
        <v>2</v>
      </c>
      <c r="H362" t="s">
        <v>88</v>
      </c>
      <c r="J362" t="s">
        <v>86</v>
      </c>
      <c r="K362" s="2">
        <v>0.5</v>
      </c>
      <c r="L362" t="s">
        <v>88</v>
      </c>
      <c r="N362" t="s">
        <v>85</v>
      </c>
      <c r="O362" t="s">
        <v>15</v>
      </c>
      <c r="Q362" t="s">
        <v>94</v>
      </c>
      <c r="R362" t="s">
        <v>15</v>
      </c>
      <c r="S362" s="1" t="s">
        <v>74</v>
      </c>
      <c r="T362" t="s">
        <v>74</v>
      </c>
      <c r="U362" t="str">
        <f>IF(V362="","",INDEX('Backing 4'!U:U,MATCH(V362,'Backing 4'!T:T,0)))</f>
        <v>Uneven - Men benefit</v>
      </c>
      <c r="V362" t="str">
        <f t="shared" si="15"/>
        <v>3 - Senior Manager &amp; Internal Services</v>
      </c>
      <c r="W362" t="str">
        <f>IF(X362="","",INDEX('Backing 4'!Z:Z,MATCH(X362,'Backing 4'!Y:Y,0)))</f>
        <v>Uneven - Men benefit</v>
      </c>
      <c r="X362" t="str">
        <f t="shared" si="16"/>
        <v>3 - Senior Manager</v>
      </c>
      <c r="Y362">
        <v>4</v>
      </c>
      <c r="Z362" t="str">
        <f>IF(F362="Y","",IF(AA362="Y",INDEX('Backing 2'!B:B,MATCH(E362,'Backing 2'!C:C,0)),E362))</f>
        <v>3 - Senior Manager</v>
      </c>
      <c r="AA362" t="s">
        <v>87</v>
      </c>
      <c r="AB362">
        <v>2</v>
      </c>
      <c r="AC362" t="s">
        <v>76</v>
      </c>
      <c r="AD362">
        <v>38</v>
      </c>
      <c r="AE362" t="s">
        <v>25</v>
      </c>
      <c r="AF362" t="s">
        <v>25</v>
      </c>
      <c r="AG362" t="s">
        <v>25</v>
      </c>
      <c r="AH362" s="3">
        <v>40634</v>
      </c>
      <c r="AI362">
        <v>9</v>
      </c>
      <c r="AJ362">
        <f t="shared" ca="1" si="17"/>
        <v>0.19012627954066497</v>
      </c>
    </row>
    <row r="363" spans="1:36">
      <c r="A363">
        <v>362</v>
      </c>
      <c r="B363" t="s">
        <v>7</v>
      </c>
      <c r="E363" t="s">
        <v>92</v>
      </c>
      <c r="F363" t="s">
        <v>87</v>
      </c>
      <c r="G363">
        <v>3</v>
      </c>
      <c r="H363" t="s">
        <v>88</v>
      </c>
      <c r="J363" t="s">
        <v>86</v>
      </c>
      <c r="K363" s="2">
        <v>0.5</v>
      </c>
      <c r="L363" t="s">
        <v>88</v>
      </c>
      <c r="N363" t="s">
        <v>85</v>
      </c>
      <c r="O363" t="s">
        <v>14</v>
      </c>
      <c r="Q363" t="s">
        <v>92</v>
      </c>
      <c r="R363" t="s">
        <v>14</v>
      </c>
      <c r="S363" s="1" t="s">
        <v>74</v>
      </c>
      <c r="T363" t="s">
        <v>74</v>
      </c>
      <c r="U363" t="str">
        <f>IF(V363="","",INDEX('Backing 4'!U:U,MATCH(V363,'Backing 4'!T:T,0)))</f>
        <v>Even</v>
      </c>
      <c r="V363" t="str">
        <f t="shared" si="15"/>
        <v>6 - Junior Officer &amp; Operations</v>
      </c>
      <c r="W363" t="str">
        <f>IF(X363="","",INDEX('Backing 4'!Z:Z,MATCH(X363,'Backing 4'!Y:Y,0)))</f>
        <v>Even</v>
      </c>
      <c r="X363" t="str">
        <f t="shared" si="16"/>
        <v>6 - Junior Officer</v>
      </c>
      <c r="Y363">
        <v>5</v>
      </c>
      <c r="Z363" t="str">
        <f>IF(F363="Y","",IF(AA363="Y",INDEX('Backing 2'!B:B,MATCH(E363,'Backing 2'!C:C,0)),E363))</f>
        <v>6 - Junior Officer</v>
      </c>
      <c r="AA363" t="s">
        <v>87</v>
      </c>
      <c r="AB363">
        <v>3</v>
      </c>
      <c r="AC363" t="s">
        <v>75</v>
      </c>
      <c r="AD363">
        <v>26</v>
      </c>
      <c r="AE363" t="s">
        <v>44</v>
      </c>
      <c r="AF363" t="s">
        <v>81</v>
      </c>
      <c r="AG363" t="s">
        <v>84</v>
      </c>
      <c r="AH363" s="3">
        <v>42095</v>
      </c>
      <c r="AI363">
        <v>5</v>
      </c>
      <c r="AJ363">
        <f t="shared" ca="1" si="17"/>
        <v>0.72167173950164409</v>
      </c>
    </row>
    <row r="364" spans="1:36" hidden="1">
      <c r="A364">
        <v>363</v>
      </c>
      <c r="B364" t="s">
        <v>8</v>
      </c>
      <c r="E364" t="s">
        <v>96</v>
      </c>
      <c r="F364" t="s">
        <v>87</v>
      </c>
      <c r="H364" t="s">
        <v>88</v>
      </c>
      <c r="J364" t="s">
        <v>88</v>
      </c>
      <c r="K364" s="2">
        <v>0.5</v>
      </c>
      <c r="L364" t="s">
        <v>88</v>
      </c>
      <c r="N364" t="s">
        <v>85</v>
      </c>
      <c r="O364" t="s">
        <v>17</v>
      </c>
      <c r="Q364" t="s">
        <v>96</v>
      </c>
      <c r="R364" t="s">
        <v>17</v>
      </c>
      <c r="S364" s="1" t="s">
        <v>74</v>
      </c>
      <c r="T364" t="s">
        <v>74</v>
      </c>
      <c r="U364" t="str">
        <f>IF(V364="","",INDEX('Backing 4'!U:U,MATCH(V364,'Backing 4'!T:T,0)))</f>
        <v/>
      </c>
      <c r="V364" t="str">
        <f t="shared" si="15"/>
        <v/>
      </c>
      <c r="W364" t="str">
        <f>IF(X364="","",INDEX('Backing 4'!Z:Z,MATCH(X364,'Backing 4'!Y:Y,0)))</f>
        <v/>
      </c>
      <c r="X364" t="str">
        <f t="shared" si="16"/>
        <v/>
      </c>
      <c r="Y364">
        <v>4</v>
      </c>
      <c r="Z364" t="str">
        <f>IF(F364="Y","",IF(AA364="Y",INDEX('Backing 2'!B:B,MATCH(E364,'Backing 2'!C:C,0)),E364))</f>
        <v>1 - Executive</v>
      </c>
      <c r="AA364" t="s">
        <v>87</v>
      </c>
      <c r="AB364">
        <v>3</v>
      </c>
      <c r="AC364" t="s">
        <v>77</v>
      </c>
      <c r="AD364">
        <v>45</v>
      </c>
      <c r="AE364" t="s">
        <v>37</v>
      </c>
      <c r="AF364" t="s">
        <v>80</v>
      </c>
      <c r="AG364" t="s">
        <v>80</v>
      </c>
      <c r="AH364" s="3">
        <v>41365</v>
      </c>
      <c r="AI364">
        <v>7</v>
      </c>
      <c r="AJ364">
        <f t="shared" ca="1" si="17"/>
        <v>0.23925747021963639</v>
      </c>
    </row>
    <row r="365" spans="1:36">
      <c r="A365">
        <v>364</v>
      </c>
      <c r="B365" t="s">
        <v>8</v>
      </c>
      <c r="E365" t="s">
        <v>127</v>
      </c>
      <c r="F365" t="s">
        <v>87</v>
      </c>
      <c r="G365">
        <v>4</v>
      </c>
      <c r="H365" t="s">
        <v>88</v>
      </c>
      <c r="J365" t="s">
        <v>86</v>
      </c>
      <c r="K365" s="2">
        <v>0.5</v>
      </c>
      <c r="L365" t="s">
        <v>88</v>
      </c>
      <c r="N365" t="s">
        <v>85</v>
      </c>
      <c r="O365" t="s">
        <v>14</v>
      </c>
      <c r="Q365" t="s">
        <v>127</v>
      </c>
      <c r="R365" t="s">
        <v>14</v>
      </c>
      <c r="S365" s="1" t="s">
        <v>74</v>
      </c>
      <c r="T365" t="s">
        <v>74</v>
      </c>
      <c r="U365" t="str">
        <f>IF(V365="","",INDEX('Backing 4'!U:U,MATCH(V365,'Backing 4'!T:T,0)))</f>
        <v>Even</v>
      </c>
      <c r="V365" t="str">
        <f t="shared" si="15"/>
        <v>5 - Senior Officer &amp; Operations</v>
      </c>
      <c r="W365" t="str">
        <f>IF(X365="","",INDEX('Backing 4'!Z:Z,MATCH(X365,'Backing 4'!Y:Y,0)))</f>
        <v>Even</v>
      </c>
      <c r="X365" t="str">
        <f t="shared" si="16"/>
        <v>5 - Senior Officer</v>
      </c>
      <c r="Y365">
        <v>1</v>
      </c>
      <c r="Z365" t="str">
        <f>IF(F365="Y","",IF(AA365="Y",INDEX('Backing 2'!B:B,MATCH(E365,'Backing 2'!C:C,0)),E365))</f>
        <v>6 - Junior Officer</v>
      </c>
      <c r="AA365" t="s">
        <v>85</v>
      </c>
      <c r="AB365">
        <v>2</v>
      </c>
      <c r="AC365" t="s">
        <v>75</v>
      </c>
      <c r="AD365">
        <v>29</v>
      </c>
      <c r="AE365" t="s">
        <v>37</v>
      </c>
      <c r="AF365" t="s">
        <v>80</v>
      </c>
      <c r="AG365" t="s">
        <v>80</v>
      </c>
      <c r="AH365" s="3">
        <v>43191</v>
      </c>
      <c r="AI365">
        <v>2</v>
      </c>
      <c r="AJ365">
        <f t="shared" ca="1" si="17"/>
        <v>0.6609254117367378</v>
      </c>
    </row>
    <row r="366" spans="1:36">
      <c r="A366">
        <v>365</v>
      </c>
      <c r="B366" t="s">
        <v>8</v>
      </c>
      <c r="E366" t="s">
        <v>93</v>
      </c>
      <c r="F366" t="s">
        <v>87</v>
      </c>
      <c r="G366">
        <v>3</v>
      </c>
      <c r="H366" t="s">
        <v>88</v>
      </c>
      <c r="J366" t="s">
        <v>86</v>
      </c>
      <c r="K366" s="2">
        <v>0.5</v>
      </c>
      <c r="L366" t="s">
        <v>88</v>
      </c>
      <c r="N366" t="s">
        <v>85</v>
      </c>
      <c r="O366" t="s">
        <v>16</v>
      </c>
      <c r="Q366" t="s">
        <v>93</v>
      </c>
      <c r="R366" t="s">
        <v>16</v>
      </c>
      <c r="S366" s="1" t="s">
        <v>74</v>
      </c>
      <c r="T366" t="s">
        <v>74</v>
      </c>
      <c r="U366" t="str">
        <f>IF(V366="","",INDEX('Backing 4'!U:U,MATCH(V366,'Backing 4'!T:T,0)))</f>
        <v>Uneven - Men benefit</v>
      </c>
      <c r="V366" t="str">
        <f t="shared" si="15"/>
        <v>4 - Manager &amp; Sales &amp; Marketing</v>
      </c>
      <c r="W366" t="str">
        <f>IF(X366="","",INDEX('Backing 4'!Z:Z,MATCH(X366,'Backing 4'!Y:Y,0)))</f>
        <v>Even</v>
      </c>
      <c r="X366" t="str">
        <f t="shared" si="16"/>
        <v>4 - Manager</v>
      </c>
      <c r="Y366">
        <v>2</v>
      </c>
      <c r="Z366" t="str">
        <f>IF(F366="Y","",IF(AA366="Y",INDEX('Backing 2'!B:B,MATCH(E366,'Backing 2'!C:C,0)),E366))</f>
        <v>4 - Manager</v>
      </c>
      <c r="AA366" t="s">
        <v>87</v>
      </c>
      <c r="AB366">
        <v>2</v>
      </c>
      <c r="AC366" t="s">
        <v>76</v>
      </c>
      <c r="AD366">
        <v>31</v>
      </c>
      <c r="AE366" t="s">
        <v>25</v>
      </c>
      <c r="AF366" t="s">
        <v>25</v>
      </c>
      <c r="AG366" t="s">
        <v>25</v>
      </c>
      <c r="AH366" s="3">
        <v>40634</v>
      </c>
      <c r="AI366">
        <v>9</v>
      </c>
      <c r="AJ366">
        <f t="shared" ca="1" si="17"/>
        <v>0.48888633802947878</v>
      </c>
    </row>
    <row r="367" spans="1:36">
      <c r="A367">
        <v>366</v>
      </c>
      <c r="B367" t="s">
        <v>7</v>
      </c>
      <c r="E367" t="s">
        <v>92</v>
      </c>
      <c r="F367" t="s">
        <v>87</v>
      </c>
      <c r="G367">
        <v>1</v>
      </c>
      <c r="H367" t="s">
        <v>86</v>
      </c>
      <c r="J367" t="s">
        <v>86</v>
      </c>
      <c r="K367" s="2">
        <v>0.5</v>
      </c>
      <c r="L367" t="s">
        <v>88</v>
      </c>
      <c r="N367" t="s">
        <v>85</v>
      </c>
      <c r="O367" t="s">
        <v>12</v>
      </c>
      <c r="Q367" t="s">
        <v>127</v>
      </c>
      <c r="R367" t="s">
        <v>12</v>
      </c>
      <c r="S367" s="1" t="s">
        <v>74</v>
      </c>
      <c r="T367" t="s">
        <v>74</v>
      </c>
      <c r="U367" t="str">
        <f>IF(V367="","",INDEX('Backing 4'!U:U,MATCH(V367,'Backing 4'!T:T,0)))</f>
        <v>Inconclusive</v>
      </c>
      <c r="V367" t="str">
        <f t="shared" si="15"/>
        <v>6 - Junior Officer &amp; Finance</v>
      </c>
      <c r="W367" t="str">
        <f>IF(X367="","",INDEX('Backing 4'!Z:Z,MATCH(X367,'Backing 4'!Y:Y,0)))</f>
        <v>Even</v>
      </c>
      <c r="X367" t="str">
        <f t="shared" si="16"/>
        <v>6 - Junior Officer</v>
      </c>
      <c r="Y367">
        <v>3</v>
      </c>
      <c r="Z367" t="str">
        <f>IF(F367="Y","",IF(AA367="Y",INDEX('Backing 2'!B:B,MATCH(E367,'Backing 2'!C:C,0)),E367))</f>
        <v>6 - Junior Officer</v>
      </c>
      <c r="AA367" t="s">
        <v>87</v>
      </c>
      <c r="AB367">
        <v>3</v>
      </c>
      <c r="AC367" t="s">
        <v>76</v>
      </c>
      <c r="AD367">
        <v>34</v>
      </c>
      <c r="AE367" t="s">
        <v>25</v>
      </c>
      <c r="AF367" t="s">
        <v>25</v>
      </c>
      <c r="AG367" t="s">
        <v>25</v>
      </c>
      <c r="AH367" s="3">
        <v>42826</v>
      </c>
      <c r="AI367">
        <v>3</v>
      </c>
      <c r="AJ367">
        <f t="shared" ca="1" si="17"/>
        <v>0.39685249023822167</v>
      </c>
    </row>
    <row r="368" spans="1:36">
      <c r="A368">
        <v>367</v>
      </c>
      <c r="B368" t="s">
        <v>7</v>
      </c>
      <c r="E368" t="s">
        <v>127</v>
      </c>
      <c r="F368" t="s">
        <v>85</v>
      </c>
      <c r="H368" t="s">
        <v>88</v>
      </c>
      <c r="J368" t="s">
        <v>88</v>
      </c>
      <c r="K368" s="2">
        <v>0.5</v>
      </c>
      <c r="L368" t="s">
        <v>88</v>
      </c>
      <c r="N368" t="s">
        <v>87</v>
      </c>
      <c r="O368" t="s">
        <v>16</v>
      </c>
      <c r="Q368" t="s">
        <v>127</v>
      </c>
      <c r="R368" t="s">
        <v>16</v>
      </c>
      <c r="S368" s="1" t="s">
        <v>74</v>
      </c>
      <c r="T368" t="s">
        <v>74</v>
      </c>
      <c r="U368" t="str">
        <f>IF(V368="","",INDEX('Backing 4'!U:U,MATCH(V368,'Backing 4'!T:T,0)))</f>
        <v>Even</v>
      </c>
      <c r="V368" t="str">
        <f t="shared" si="15"/>
        <v>5 - Senior Officer &amp; Sales &amp; Marketing</v>
      </c>
      <c r="W368" t="str">
        <f>IF(X368="","",INDEX('Backing 4'!Z:Z,MATCH(X368,'Backing 4'!Y:Y,0)))</f>
        <v>Even</v>
      </c>
      <c r="X368" t="str">
        <f t="shared" si="16"/>
        <v>5 - Senior Officer</v>
      </c>
      <c r="Y368">
        <v>0</v>
      </c>
      <c r="Z368" t="str">
        <f>IF(F368="Y","",IF(AA368="Y",INDEX('Backing 2'!B:B,MATCH(E368,'Backing 2'!C:C,0)),E368))</f>
        <v/>
      </c>
      <c r="AA368" t="s">
        <v>87</v>
      </c>
      <c r="AC368" t="s">
        <v>75</v>
      </c>
      <c r="AD368">
        <v>29</v>
      </c>
      <c r="AE368" t="s">
        <v>25</v>
      </c>
      <c r="AF368" t="s">
        <v>25</v>
      </c>
      <c r="AG368" t="s">
        <v>25</v>
      </c>
      <c r="AH368" s="3">
        <v>43922</v>
      </c>
      <c r="AI368">
        <v>0</v>
      </c>
      <c r="AJ368">
        <f t="shared" ca="1" si="17"/>
        <v>0.89024078019238762</v>
      </c>
    </row>
    <row r="369" spans="1:36">
      <c r="A369">
        <v>368</v>
      </c>
      <c r="B369" t="s">
        <v>8</v>
      </c>
      <c r="E369" t="s">
        <v>127</v>
      </c>
      <c r="F369" t="s">
        <v>85</v>
      </c>
      <c r="H369" t="s">
        <v>88</v>
      </c>
      <c r="J369" t="s">
        <v>88</v>
      </c>
      <c r="K369" s="2">
        <v>0.5</v>
      </c>
      <c r="L369" t="s">
        <v>88</v>
      </c>
      <c r="N369" t="s">
        <v>87</v>
      </c>
      <c r="O369" t="s">
        <v>16</v>
      </c>
      <c r="Q369" t="s">
        <v>127</v>
      </c>
      <c r="R369" t="s">
        <v>16</v>
      </c>
      <c r="S369" s="1" t="s">
        <v>74</v>
      </c>
      <c r="T369" t="s">
        <v>74</v>
      </c>
      <c r="U369" t="str">
        <f>IF(V369="","",INDEX('Backing 4'!U:U,MATCH(V369,'Backing 4'!T:T,0)))</f>
        <v>Even</v>
      </c>
      <c r="V369" t="str">
        <f t="shared" si="15"/>
        <v>5 - Senior Officer &amp; Sales &amp; Marketing</v>
      </c>
      <c r="W369" t="str">
        <f>IF(X369="","",INDEX('Backing 4'!Z:Z,MATCH(X369,'Backing 4'!Y:Y,0)))</f>
        <v>Even</v>
      </c>
      <c r="X369" t="str">
        <f t="shared" si="16"/>
        <v>5 - Senior Officer</v>
      </c>
      <c r="Y369">
        <v>0</v>
      </c>
      <c r="Z369" t="str">
        <f>IF(F369="Y","",IF(AA369="Y",INDEX('Backing 2'!B:B,MATCH(E369,'Backing 2'!C:C,0)),E369))</f>
        <v/>
      </c>
      <c r="AA369" t="s">
        <v>87</v>
      </c>
      <c r="AC369" t="s">
        <v>75</v>
      </c>
      <c r="AD369">
        <v>29</v>
      </c>
      <c r="AE369" t="s">
        <v>25</v>
      </c>
      <c r="AF369" t="s">
        <v>25</v>
      </c>
      <c r="AG369" t="s">
        <v>25</v>
      </c>
      <c r="AH369" s="3">
        <v>43922</v>
      </c>
      <c r="AI369">
        <v>0</v>
      </c>
      <c r="AJ369">
        <f t="shared" ca="1" si="17"/>
        <v>0.26747215988197703</v>
      </c>
    </row>
    <row r="370" spans="1:36" hidden="1">
      <c r="A370">
        <v>369</v>
      </c>
      <c r="B370" t="s">
        <v>7</v>
      </c>
      <c r="E370" t="s">
        <v>127</v>
      </c>
      <c r="F370" t="s">
        <v>87</v>
      </c>
      <c r="H370" t="s">
        <v>88</v>
      </c>
      <c r="J370" t="s">
        <v>88</v>
      </c>
      <c r="K370" s="2">
        <v>0.5</v>
      </c>
      <c r="L370" t="s">
        <v>86</v>
      </c>
      <c r="N370" t="s">
        <v>85</v>
      </c>
      <c r="O370" t="s">
        <v>16</v>
      </c>
      <c r="P370" t="s">
        <v>89</v>
      </c>
      <c r="R370" t="s">
        <v>16</v>
      </c>
      <c r="S370" s="1" t="s">
        <v>74</v>
      </c>
      <c r="T370" t="s">
        <v>74</v>
      </c>
      <c r="U370" t="str">
        <f>IF(V370="","",INDEX('Backing 4'!U:U,MATCH(V370,'Backing 4'!T:T,0)))</f>
        <v/>
      </c>
      <c r="V370" t="str">
        <f t="shared" si="15"/>
        <v/>
      </c>
      <c r="W370" t="str">
        <f>IF(X370="","",INDEX('Backing 4'!Z:Z,MATCH(X370,'Backing 4'!Y:Y,0)))</f>
        <v/>
      </c>
      <c r="X370" t="str">
        <f t="shared" si="16"/>
        <v/>
      </c>
      <c r="Y370">
        <v>3</v>
      </c>
      <c r="Z370" t="str">
        <f>IF(F370="Y","",IF(AA370="Y",INDEX('Backing 2'!B:B,MATCH(E370,'Backing 2'!C:C,0)),E370))</f>
        <v>5 - Senior Officer</v>
      </c>
      <c r="AA370" t="s">
        <v>87</v>
      </c>
      <c r="AB370">
        <v>3</v>
      </c>
      <c r="AC370" t="s">
        <v>77</v>
      </c>
      <c r="AD370">
        <v>45</v>
      </c>
      <c r="AE370" t="s">
        <v>34</v>
      </c>
      <c r="AF370" t="s">
        <v>80</v>
      </c>
      <c r="AG370" t="s">
        <v>80</v>
      </c>
      <c r="AH370" s="3">
        <v>40634</v>
      </c>
      <c r="AI370">
        <v>9</v>
      </c>
      <c r="AJ370">
        <f t="shared" ca="1" si="17"/>
        <v>0.8430135690746462</v>
      </c>
    </row>
    <row r="371" spans="1:36">
      <c r="A371">
        <v>370</v>
      </c>
      <c r="B371" t="s">
        <v>7</v>
      </c>
      <c r="E371" t="s">
        <v>92</v>
      </c>
      <c r="F371" t="s">
        <v>87</v>
      </c>
      <c r="G371">
        <v>1</v>
      </c>
      <c r="H371" t="s">
        <v>88</v>
      </c>
      <c r="J371" t="s">
        <v>86</v>
      </c>
      <c r="K371" s="2">
        <v>0.5</v>
      </c>
      <c r="L371" t="s">
        <v>88</v>
      </c>
      <c r="N371" t="s">
        <v>85</v>
      </c>
      <c r="O371" t="s">
        <v>14</v>
      </c>
      <c r="Q371" t="s">
        <v>92</v>
      </c>
      <c r="R371" t="s">
        <v>14</v>
      </c>
      <c r="S371" s="1" t="s">
        <v>74</v>
      </c>
      <c r="T371" t="s">
        <v>74</v>
      </c>
      <c r="U371" t="str">
        <f>IF(V371="","",INDEX('Backing 4'!U:U,MATCH(V371,'Backing 4'!T:T,0)))</f>
        <v>Even</v>
      </c>
      <c r="V371" t="str">
        <f t="shared" si="15"/>
        <v>6 - Junior Officer &amp; Operations</v>
      </c>
      <c r="W371" t="str">
        <f>IF(X371="","",INDEX('Backing 4'!Z:Z,MATCH(X371,'Backing 4'!Y:Y,0)))</f>
        <v>Even</v>
      </c>
      <c r="X371" t="str">
        <f t="shared" si="16"/>
        <v>6 - Junior Officer</v>
      </c>
      <c r="Y371">
        <v>1</v>
      </c>
      <c r="Z371" t="str">
        <f>IF(F371="Y","",IF(AA371="Y",INDEX('Backing 2'!B:B,MATCH(E371,'Backing 2'!C:C,0)),E371))</f>
        <v>6 - Junior Officer</v>
      </c>
      <c r="AA371" t="s">
        <v>87</v>
      </c>
      <c r="AC371" t="s">
        <v>75</v>
      </c>
      <c r="AD371">
        <v>28</v>
      </c>
      <c r="AE371" t="s">
        <v>25</v>
      </c>
      <c r="AF371" t="s">
        <v>25</v>
      </c>
      <c r="AG371" t="s">
        <v>25</v>
      </c>
      <c r="AH371" s="3">
        <v>43556</v>
      </c>
      <c r="AI371">
        <v>1</v>
      </c>
      <c r="AJ371">
        <f t="shared" ca="1" si="17"/>
        <v>0.71202590813172206</v>
      </c>
    </row>
    <row r="372" spans="1:36">
      <c r="A372">
        <v>371</v>
      </c>
      <c r="B372" t="s">
        <v>8</v>
      </c>
      <c r="E372" t="s">
        <v>92</v>
      </c>
      <c r="F372" t="s">
        <v>87</v>
      </c>
      <c r="G372">
        <v>2</v>
      </c>
      <c r="H372" t="s">
        <v>88</v>
      </c>
      <c r="J372" t="s">
        <v>86</v>
      </c>
      <c r="K372" s="2">
        <v>0.5</v>
      </c>
      <c r="L372" t="s">
        <v>88</v>
      </c>
      <c r="N372" t="s">
        <v>85</v>
      </c>
      <c r="O372" t="s">
        <v>14</v>
      </c>
      <c r="Q372" t="s">
        <v>92</v>
      </c>
      <c r="R372" t="s">
        <v>14</v>
      </c>
      <c r="S372" s="1" t="s">
        <v>74</v>
      </c>
      <c r="T372" t="s">
        <v>74</v>
      </c>
      <c r="U372" t="str">
        <f>IF(V372="","",INDEX('Backing 4'!U:U,MATCH(V372,'Backing 4'!T:T,0)))</f>
        <v>Even</v>
      </c>
      <c r="V372" t="str">
        <f t="shared" si="15"/>
        <v>6 - Junior Officer &amp; Operations</v>
      </c>
      <c r="W372" t="str">
        <f>IF(X372="","",INDEX('Backing 4'!Z:Z,MATCH(X372,'Backing 4'!Y:Y,0)))</f>
        <v>Even</v>
      </c>
      <c r="X372" t="str">
        <f t="shared" si="16"/>
        <v>6 - Junior Officer</v>
      </c>
      <c r="Y372">
        <v>1</v>
      </c>
      <c r="Z372" t="str">
        <f>IF(F372="Y","",IF(AA372="Y",INDEX('Backing 2'!B:B,MATCH(E372,'Backing 2'!C:C,0)),E372))</f>
        <v>6 - Junior Officer</v>
      </c>
      <c r="AA372" t="s">
        <v>87</v>
      </c>
      <c r="AC372" t="s">
        <v>75</v>
      </c>
      <c r="AD372">
        <v>26</v>
      </c>
      <c r="AE372" t="s">
        <v>25</v>
      </c>
      <c r="AF372" t="s">
        <v>25</v>
      </c>
      <c r="AG372" t="s">
        <v>25</v>
      </c>
      <c r="AH372" s="3">
        <v>43556</v>
      </c>
      <c r="AI372">
        <v>1</v>
      </c>
      <c r="AJ372">
        <f t="shared" ca="1" si="17"/>
        <v>0.48521740482882836</v>
      </c>
    </row>
    <row r="373" spans="1:36">
      <c r="A373">
        <v>372</v>
      </c>
      <c r="B373" t="s">
        <v>8</v>
      </c>
      <c r="E373" t="s">
        <v>93</v>
      </c>
      <c r="F373" t="s">
        <v>87</v>
      </c>
      <c r="G373">
        <v>2</v>
      </c>
      <c r="H373" t="s">
        <v>86</v>
      </c>
      <c r="J373" t="s">
        <v>86</v>
      </c>
      <c r="K373" s="2">
        <v>0.5</v>
      </c>
      <c r="L373" t="s">
        <v>88</v>
      </c>
      <c r="N373" t="s">
        <v>85</v>
      </c>
      <c r="O373" t="s">
        <v>16</v>
      </c>
      <c r="Q373" t="s">
        <v>94</v>
      </c>
      <c r="R373" t="s">
        <v>16</v>
      </c>
      <c r="S373" s="1" t="s">
        <v>74</v>
      </c>
      <c r="T373" t="s">
        <v>74</v>
      </c>
      <c r="U373" t="str">
        <f>IF(V373="","",INDEX('Backing 4'!U:U,MATCH(V373,'Backing 4'!T:T,0)))</f>
        <v>Uneven - Men benefit</v>
      </c>
      <c r="V373" t="str">
        <f t="shared" si="15"/>
        <v>4 - Manager &amp; Sales &amp; Marketing</v>
      </c>
      <c r="W373" t="str">
        <f>IF(X373="","",INDEX('Backing 4'!Z:Z,MATCH(X373,'Backing 4'!Y:Y,0)))</f>
        <v>Even</v>
      </c>
      <c r="X373" t="str">
        <f t="shared" si="16"/>
        <v>4 - Manager</v>
      </c>
      <c r="Y373">
        <v>2</v>
      </c>
      <c r="Z373" t="str">
        <f>IF(F373="Y","",IF(AA373="Y",INDEX('Backing 2'!B:B,MATCH(E373,'Backing 2'!C:C,0)),E373))</f>
        <v>4 - Manager</v>
      </c>
      <c r="AA373" t="s">
        <v>87</v>
      </c>
      <c r="AB373">
        <v>3</v>
      </c>
      <c r="AC373" t="s">
        <v>77</v>
      </c>
      <c r="AD373">
        <v>43</v>
      </c>
      <c r="AE373" t="s">
        <v>37</v>
      </c>
      <c r="AF373" t="s">
        <v>80</v>
      </c>
      <c r="AG373" t="s">
        <v>80</v>
      </c>
      <c r="AH373" s="3">
        <v>42095</v>
      </c>
      <c r="AI373">
        <v>5</v>
      </c>
      <c r="AJ373">
        <f t="shared" ca="1" si="17"/>
        <v>0.46166395209706368</v>
      </c>
    </row>
    <row r="374" spans="1:36">
      <c r="A374">
        <v>373</v>
      </c>
      <c r="B374" t="s">
        <v>8</v>
      </c>
      <c r="E374" t="s">
        <v>93</v>
      </c>
      <c r="F374" t="s">
        <v>87</v>
      </c>
      <c r="G374">
        <v>2</v>
      </c>
      <c r="H374" t="s">
        <v>88</v>
      </c>
      <c r="J374" t="s">
        <v>86</v>
      </c>
      <c r="K374" s="2">
        <v>0.5</v>
      </c>
      <c r="L374" t="s">
        <v>88</v>
      </c>
      <c r="N374" t="s">
        <v>85</v>
      </c>
      <c r="O374" t="s">
        <v>14</v>
      </c>
      <c r="Q374" t="s">
        <v>93</v>
      </c>
      <c r="R374" t="s">
        <v>14</v>
      </c>
      <c r="S374" s="1" t="s">
        <v>74</v>
      </c>
      <c r="T374" t="s">
        <v>74</v>
      </c>
      <c r="U374" t="str">
        <f>IF(V374="","",INDEX('Backing 4'!U:U,MATCH(V374,'Backing 4'!T:T,0)))</f>
        <v>Even</v>
      </c>
      <c r="V374" t="str">
        <f t="shared" si="15"/>
        <v>4 - Manager &amp; Operations</v>
      </c>
      <c r="W374" t="str">
        <f>IF(X374="","",INDEX('Backing 4'!Z:Z,MATCH(X374,'Backing 4'!Y:Y,0)))</f>
        <v>Even</v>
      </c>
      <c r="X374" t="str">
        <f t="shared" si="16"/>
        <v>4 - Manager</v>
      </c>
      <c r="Y374">
        <v>2</v>
      </c>
      <c r="Z374" t="str">
        <f>IF(F374="Y","",IF(AA374="Y",INDEX('Backing 2'!B:B,MATCH(E374,'Backing 2'!C:C,0)),E374))</f>
        <v>4 - Manager</v>
      </c>
      <c r="AA374" t="s">
        <v>87</v>
      </c>
      <c r="AB374">
        <v>3</v>
      </c>
      <c r="AC374" t="s">
        <v>76</v>
      </c>
      <c r="AD374">
        <v>34</v>
      </c>
      <c r="AE374" t="s">
        <v>25</v>
      </c>
      <c r="AF374" t="s">
        <v>25</v>
      </c>
      <c r="AG374" t="s">
        <v>25</v>
      </c>
      <c r="AH374" s="3">
        <v>41000</v>
      </c>
      <c r="AI374">
        <v>8</v>
      </c>
      <c r="AJ374">
        <f t="shared" ca="1" si="17"/>
        <v>0.89505757293414789</v>
      </c>
    </row>
    <row r="375" spans="1:36">
      <c r="A375">
        <v>374</v>
      </c>
      <c r="B375" t="s">
        <v>7</v>
      </c>
      <c r="E375" t="s">
        <v>93</v>
      </c>
      <c r="F375" t="s">
        <v>87</v>
      </c>
      <c r="G375">
        <v>3</v>
      </c>
      <c r="H375" t="s">
        <v>88</v>
      </c>
      <c r="J375" t="s">
        <v>86</v>
      </c>
      <c r="K375" s="2">
        <v>0.5</v>
      </c>
      <c r="L375" t="s">
        <v>88</v>
      </c>
      <c r="N375" t="s">
        <v>85</v>
      </c>
      <c r="O375" t="s">
        <v>15</v>
      </c>
      <c r="Q375" t="s">
        <v>93</v>
      </c>
      <c r="R375" t="s">
        <v>15</v>
      </c>
      <c r="S375" s="1" t="s">
        <v>74</v>
      </c>
      <c r="T375" t="s">
        <v>74</v>
      </c>
      <c r="U375" t="str">
        <f>IF(V375="","",INDEX('Backing 4'!U:U,MATCH(V375,'Backing 4'!T:T,0)))</f>
        <v>Even</v>
      </c>
      <c r="V375" t="str">
        <f t="shared" si="15"/>
        <v>4 - Manager &amp; Internal Services</v>
      </c>
      <c r="W375" t="str">
        <f>IF(X375="","",INDEX('Backing 4'!Z:Z,MATCH(X375,'Backing 4'!Y:Y,0)))</f>
        <v>Even</v>
      </c>
      <c r="X375" t="str">
        <f t="shared" si="16"/>
        <v>4 - Manager</v>
      </c>
      <c r="Y375">
        <v>3</v>
      </c>
      <c r="Z375" t="str">
        <f>IF(F375="Y","",IF(AA375="Y",INDEX('Backing 2'!B:B,MATCH(E375,'Backing 2'!C:C,0)),E375))</f>
        <v>4 - Manager</v>
      </c>
      <c r="AA375" t="s">
        <v>87</v>
      </c>
      <c r="AB375">
        <v>2</v>
      </c>
      <c r="AC375" t="s">
        <v>77</v>
      </c>
      <c r="AD375">
        <v>41</v>
      </c>
      <c r="AE375" t="s">
        <v>37</v>
      </c>
      <c r="AF375" t="s">
        <v>80</v>
      </c>
      <c r="AG375" t="s">
        <v>80</v>
      </c>
      <c r="AH375" s="3">
        <v>41730</v>
      </c>
      <c r="AI375">
        <v>6</v>
      </c>
      <c r="AJ375">
        <f t="shared" ca="1" si="17"/>
        <v>0.94355528507779529</v>
      </c>
    </row>
    <row r="376" spans="1:36">
      <c r="A376">
        <v>375</v>
      </c>
      <c r="B376" t="s">
        <v>7</v>
      </c>
      <c r="E376" t="s">
        <v>127</v>
      </c>
      <c r="F376" t="s">
        <v>87</v>
      </c>
      <c r="G376">
        <v>2</v>
      </c>
      <c r="H376" t="s">
        <v>88</v>
      </c>
      <c r="J376" t="s">
        <v>86</v>
      </c>
      <c r="K376" s="2">
        <v>0.5</v>
      </c>
      <c r="L376" t="s">
        <v>88</v>
      </c>
      <c r="N376" t="s">
        <v>85</v>
      </c>
      <c r="O376" t="s">
        <v>14</v>
      </c>
      <c r="Q376" t="s">
        <v>127</v>
      </c>
      <c r="R376" t="s">
        <v>14</v>
      </c>
      <c r="S376" s="1" t="s">
        <v>74</v>
      </c>
      <c r="T376" t="s">
        <v>74</v>
      </c>
      <c r="U376" t="str">
        <f>IF(V376="","",INDEX('Backing 4'!U:U,MATCH(V376,'Backing 4'!T:T,0)))</f>
        <v>Even</v>
      </c>
      <c r="V376" t="str">
        <f t="shared" si="15"/>
        <v>5 - Senior Officer &amp; Operations</v>
      </c>
      <c r="W376" t="str">
        <f>IF(X376="","",INDEX('Backing 4'!Z:Z,MATCH(X376,'Backing 4'!Y:Y,0)))</f>
        <v>Even</v>
      </c>
      <c r="X376" t="str">
        <f t="shared" si="16"/>
        <v>5 - Senior Officer</v>
      </c>
      <c r="Y376">
        <v>2</v>
      </c>
      <c r="Z376" t="str">
        <f>IF(F376="Y","",IF(AA376="Y",INDEX('Backing 2'!B:B,MATCH(E376,'Backing 2'!C:C,0)),E376))</f>
        <v>5 - Senior Officer</v>
      </c>
      <c r="AA376" t="s">
        <v>87</v>
      </c>
      <c r="AB376">
        <v>2</v>
      </c>
      <c r="AC376" t="s">
        <v>75</v>
      </c>
      <c r="AD376">
        <v>28</v>
      </c>
      <c r="AE376" t="s">
        <v>36</v>
      </c>
      <c r="AF376" t="s">
        <v>80</v>
      </c>
      <c r="AG376" t="s">
        <v>80</v>
      </c>
      <c r="AH376" s="3">
        <v>40634</v>
      </c>
      <c r="AI376">
        <v>9</v>
      </c>
      <c r="AJ376">
        <f t="shared" ca="1" si="17"/>
        <v>0.74589371971050256</v>
      </c>
    </row>
    <row r="377" spans="1:36">
      <c r="A377">
        <v>376</v>
      </c>
      <c r="B377" t="s">
        <v>8</v>
      </c>
      <c r="E377" t="s">
        <v>94</v>
      </c>
      <c r="F377" t="s">
        <v>87</v>
      </c>
      <c r="G377">
        <v>2</v>
      </c>
      <c r="H377" t="s">
        <v>88</v>
      </c>
      <c r="J377" t="s">
        <v>86</v>
      </c>
      <c r="K377" s="2">
        <v>0.5</v>
      </c>
      <c r="L377" t="s">
        <v>88</v>
      </c>
      <c r="N377" t="s">
        <v>85</v>
      </c>
      <c r="O377" t="s">
        <v>16</v>
      </c>
      <c r="Q377" t="s">
        <v>94</v>
      </c>
      <c r="R377" t="s">
        <v>16</v>
      </c>
      <c r="S377" s="1" t="s">
        <v>74</v>
      </c>
      <c r="T377" t="s">
        <v>74</v>
      </c>
      <c r="U377" t="str">
        <f>IF(V377="","",INDEX('Backing 4'!U:U,MATCH(V377,'Backing 4'!T:T,0)))</f>
        <v>Uneven - Men benefit</v>
      </c>
      <c r="V377" t="str">
        <f t="shared" si="15"/>
        <v>3 - Senior Manager &amp; Sales &amp; Marketing</v>
      </c>
      <c r="W377" t="str">
        <f>IF(X377="","",INDEX('Backing 4'!Z:Z,MATCH(X377,'Backing 4'!Y:Y,0)))</f>
        <v>Uneven - Men benefit</v>
      </c>
      <c r="X377" t="str">
        <f t="shared" si="16"/>
        <v>3 - Senior Manager</v>
      </c>
      <c r="Y377">
        <v>1</v>
      </c>
      <c r="Z377" t="str">
        <f>IF(F377="Y","",IF(AA377="Y",INDEX('Backing 2'!B:B,MATCH(E377,'Backing 2'!C:C,0)),E377))</f>
        <v>4 - Manager</v>
      </c>
      <c r="AA377" t="s">
        <v>85</v>
      </c>
      <c r="AB377">
        <v>1</v>
      </c>
      <c r="AC377" t="s">
        <v>76</v>
      </c>
      <c r="AD377">
        <v>34</v>
      </c>
      <c r="AE377" t="s">
        <v>25</v>
      </c>
      <c r="AF377" t="s">
        <v>25</v>
      </c>
      <c r="AG377" t="s">
        <v>25</v>
      </c>
      <c r="AH377" s="3">
        <v>42826</v>
      </c>
      <c r="AI377">
        <v>3</v>
      </c>
      <c r="AJ377">
        <f t="shared" ca="1" si="17"/>
        <v>0.44431418744765983</v>
      </c>
    </row>
    <row r="378" spans="1:36">
      <c r="A378">
        <v>377</v>
      </c>
      <c r="B378" t="s">
        <v>7</v>
      </c>
      <c r="E378" t="s">
        <v>92</v>
      </c>
      <c r="F378" t="s">
        <v>87</v>
      </c>
      <c r="G378">
        <v>2</v>
      </c>
      <c r="H378" t="s">
        <v>88</v>
      </c>
      <c r="J378" t="s">
        <v>86</v>
      </c>
      <c r="K378" s="2">
        <v>0.5</v>
      </c>
      <c r="L378" t="s">
        <v>88</v>
      </c>
      <c r="N378" t="s">
        <v>85</v>
      </c>
      <c r="O378" t="s">
        <v>17</v>
      </c>
      <c r="Q378" t="s">
        <v>92</v>
      </c>
      <c r="R378" t="s">
        <v>17</v>
      </c>
      <c r="S378" s="1" t="s">
        <v>74</v>
      </c>
      <c r="T378" t="s">
        <v>74</v>
      </c>
      <c r="U378" t="str">
        <f>IF(V378="","",INDEX('Backing 4'!U:U,MATCH(V378,'Backing 4'!T:T,0)))</f>
        <v>Inconclusive</v>
      </c>
      <c r="V378" t="str">
        <f t="shared" si="15"/>
        <v>6 - Junior Officer &amp; Strategy</v>
      </c>
      <c r="W378" t="str">
        <f>IF(X378="","",INDEX('Backing 4'!Z:Z,MATCH(X378,'Backing 4'!Y:Y,0)))</f>
        <v>Even</v>
      </c>
      <c r="X378" t="str">
        <f t="shared" si="16"/>
        <v>6 - Junior Officer</v>
      </c>
      <c r="Y378">
        <v>3</v>
      </c>
      <c r="Z378" t="str">
        <f>IF(F378="Y","",IF(AA378="Y",INDEX('Backing 2'!B:B,MATCH(E378,'Backing 2'!C:C,0)),E378))</f>
        <v>6 - Junior Officer</v>
      </c>
      <c r="AA378" t="s">
        <v>87</v>
      </c>
      <c r="AB378">
        <v>2</v>
      </c>
      <c r="AC378" t="s">
        <v>75</v>
      </c>
      <c r="AD378">
        <v>24</v>
      </c>
      <c r="AE378" t="s">
        <v>25</v>
      </c>
      <c r="AF378" t="s">
        <v>25</v>
      </c>
      <c r="AG378" t="s">
        <v>25</v>
      </c>
      <c r="AH378" s="3">
        <v>42826</v>
      </c>
      <c r="AI378">
        <v>3</v>
      </c>
      <c r="AJ378">
        <f t="shared" ca="1" si="17"/>
        <v>0.55752617661320958</v>
      </c>
    </row>
    <row r="379" spans="1:36">
      <c r="A379">
        <v>378</v>
      </c>
      <c r="B379" t="s">
        <v>8</v>
      </c>
      <c r="E379" t="s">
        <v>92</v>
      </c>
      <c r="F379" t="s">
        <v>85</v>
      </c>
      <c r="H379" t="s">
        <v>88</v>
      </c>
      <c r="J379" t="s">
        <v>88</v>
      </c>
      <c r="K379" s="2">
        <v>0.5</v>
      </c>
      <c r="L379" t="s">
        <v>88</v>
      </c>
      <c r="N379" t="s">
        <v>87</v>
      </c>
      <c r="O379" t="s">
        <v>14</v>
      </c>
      <c r="Q379" t="s">
        <v>92</v>
      </c>
      <c r="R379" t="s">
        <v>14</v>
      </c>
      <c r="S379" s="1" t="s">
        <v>74</v>
      </c>
      <c r="T379" t="s">
        <v>74</v>
      </c>
      <c r="U379" t="str">
        <f>IF(V379="","",INDEX('Backing 4'!U:U,MATCH(V379,'Backing 4'!T:T,0)))</f>
        <v>Even</v>
      </c>
      <c r="V379" t="str">
        <f t="shared" si="15"/>
        <v>6 - Junior Officer &amp; Operations</v>
      </c>
      <c r="W379" t="str">
        <f>IF(X379="","",INDEX('Backing 4'!Z:Z,MATCH(X379,'Backing 4'!Y:Y,0)))</f>
        <v>Even</v>
      </c>
      <c r="X379" t="str">
        <f t="shared" si="16"/>
        <v>6 - Junior Officer</v>
      </c>
      <c r="Y379">
        <v>0</v>
      </c>
      <c r="Z379" t="str">
        <f>IF(F379="Y","",IF(AA379="Y",INDEX('Backing 2'!B:B,MATCH(E379,'Backing 2'!C:C,0)),E379))</f>
        <v/>
      </c>
      <c r="AA379" t="s">
        <v>87</v>
      </c>
      <c r="AC379" t="s">
        <v>75</v>
      </c>
      <c r="AD379">
        <v>20</v>
      </c>
      <c r="AE379" t="s">
        <v>37</v>
      </c>
      <c r="AF379" t="s">
        <v>80</v>
      </c>
      <c r="AG379" t="s">
        <v>80</v>
      </c>
      <c r="AH379" s="3">
        <v>43922</v>
      </c>
      <c r="AI379">
        <v>0</v>
      </c>
      <c r="AJ379">
        <f t="shared" ca="1" si="17"/>
        <v>0.43741477662991701</v>
      </c>
    </row>
    <row r="380" spans="1:36">
      <c r="A380">
        <v>379</v>
      </c>
      <c r="B380" t="s">
        <v>7</v>
      </c>
      <c r="E380" t="s">
        <v>127</v>
      </c>
      <c r="F380" t="s">
        <v>87</v>
      </c>
      <c r="G380">
        <v>3</v>
      </c>
      <c r="H380" t="s">
        <v>88</v>
      </c>
      <c r="J380" t="s">
        <v>86</v>
      </c>
      <c r="K380" s="2">
        <v>0.5</v>
      </c>
      <c r="L380" t="s">
        <v>88</v>
      </c>
      <c r="N380" t="s">
        <v>85</v>
      </c>
      <c r="O380" t="s">
        <v>16</v>
      </c>
      <c r="Q380" t="s">
        <v>127</v>
      </c>
      <c r="R380" t="s">
        <v>16</v>
      </c>
      <c r="S380" s="1" t="s">
        <v>74</v>
      </c>
      <c r="T380" t="s">
        <v>74</v>
      </c>
      <c r="U380" t="str">
        <f>IF(V380="","",INDEX('Backing 4'!U:U,MATCH(V380,'Backing 4'!T:T,0)))</f>
        <v>Even</v>
      </c>
      <c r="V380" t="str">
        <f t="shared" si="15"/>
        <v>5 - Senior Officer &amp; Sales &amp; Marketing</v>
      </c>
      <c r="W380" t="str">
        <f>IF(X380="","",INDEX('Backing 4'!Z:Z,MATCH(X380,'Backing 4'!Y:Y,0)))</f>
        <v>Even</v>
      </c>
      <c r="X380" t="str">
        <f t="shared" si="16"/>
        <v>5 - Senior Officer</v>
      </c>
      <c r="Y380">
        <v>1</v>
      </c>
      <c r="Z380" t="str">
        <f>IF(F380="Y","",IF(AA380="Y",INDEX('Backing 2'!B:B,MATCH(E380,'Backing 2'!C:C,0)),E380))</f>
        <v>6 - Junior Officer</v>
      </c>
      <c r="AA380" t="s">
        <v>85</v>
      </c>
      <c r="AB380">
        <v>1</v>
      </c>
      <c r="AC380" t="s">
        <v>75</v>
      </c>
      <c r="AD380">
        <v>29</v>
      </c>
      <c r="AE380" t="s">
        <v>32</v>
      </c>
      <c r="AF380" t="s">
        <v>80</v>
      </c>
      <c r="AG380" t="s">
        <v>80</v>
      </c>
      <c r="AH380" s="3">
        <v>41365</v>
      </c>
      <c r="AI380">
        <v>7</v>
      </c>
      <c r="AJ380">
        <f t="shared" ca="1" si="17"/>
        <v>0.26394808541548387</v>
      </c>
    </row>
    <row r="381" spans="1:36">
      <c r="A381">
        <v>380</v>
      </c>
      <c r="B381" t="s">
        <v>7</v>
      </c>
      <c r="E381" t="s">
        <v>92</v>
      </c>
      <c r="F381" t="s">
        <v>87</v>
      </c>
      <c r="G381">
        <v>3</v>
      </c>
      <c r="H381" t="s">
        <v>88</v>
      </c>
      <c r="J381" t="s">
        <v>86</v>
      </c>
      <c r="K381" s="2">
        <v>0.5</v>
      </c>
      <c r="L381" t="s">
        <v>88</v>
      </c>
      <c r="N381" t="s">
        <v>85</v>
      </c>
      <c r="O381" t="s">
        <v>16</v>
      </c>
      <c r="Q381" t="s">
        <v>92</v>
      </c>
      <c r="R381" t="s">
        <v>16</v>
      </c>
      <c r="S381" s="1" t="s">
        <v>74</v>
      </c>
      <c r="T381" t="s">
        <v>74</v>
      </c>
      <c r="U381" t="str">
        <f>IF(V381="","",INDEX('Backing 4'!U:U,MATCH(V381,'Backing 4'!T:T,0)))</f>
        <v>Even</v>
      </c>
      <c r="V381" t="str">
        <f t="shared" si="15"/>
        <v>6 - Junior Officer &amp; Sales &amp; Marketing</v>
      </c>
      <c r="W381" t="str">
        <f>IF(X381="","",INDEX('Backing 4'!Z:Z,MATCH(X381,'Backing 4'!Y:Y,0)))</f>
        <v>Even</v>
      </c>
      <c r="X381" t="str">
        <f t="shared" si="16"/>
        <v>6 - Junior Officer</v>
      </c>
      <c r="Y381">
        <v>3</v>
      </c>
      <c r="Z381" t="str">
        <f>IF(F381="Y","",IF(AA381="Y",INDEX('Backing 2'!B:B,MATCH(E381,'Backing 2'!C:C,0)),E381))</f>
        <v>6 - Junior Officer</v>
      </c>
      <c r="AA381" t="s">
        <v>87</v>
      </c>
      <c r="AB381">
        <v>2</v>
      </c>
      <c r="AC381" t="s">
        <v>75</v>
      </c>
      <c r="AD381">
        <v>22</v>
      </c>
      <c r="AE381" t="s">
        <v>25</v>
      </c>
      <c r="AF381" t="s">
        <v>25</v>
      </c>
      <c r="AG381" t="s">
        <v>25</v>
      </c>
      <c r="AH381" s="3">
        <v>42826</v>
      </c>
      <c r="AI381">
        <v>3</v>
      </c>
      <c r="AJ381">
        <f t="shared" ca="1" si="17"/>
        <v>0.88489385509497975</v>
      </c>
    </row>
    <row r="382" spans="1:36">
      <c r="A382">
        <v>381</v>
      </c>
      <c r="B382" t="s">
        <v>8</v>
      </c>
      <c r="E382" t="s">
        <v>92</v>
      </c>
      <c r="F382" t="s">
        <v>87</v>
      </c>
      <c r="G382">
        <v>2</v>
      </c>
      <c r="H382" t="s">
        <v>88</v>
      </c>
      <c r="J382" t="s">
        <v>86</v>
      </c>
      <c r="K382" s="2">
        <v>0.5</v>
      </c>
      <c r="L382" t="s">
        <v>88</v>
      </c>
      <c r="N382" t="s">
        <v>85</v>
      </c>
      <c r="O382" t="s">
        <v>12</v>
      </c>
      <c r="Q382" t="s">
        <v>92</v>
      </c>
      <c r="R382" t="s">
        <v>12</v>
      </c>
      <c r="S382" s="1" t="s">
        <v>74</v>
      </c>
      <c r="T382" t="s">
        <v>74</v>
      </c>
      <c r="U382" t="str">
        <f>IF(V382="","",INDEX('Backing 4'!U:U,MATCH(V382,'Backing 4'!T:T,0)))</f>
        <v>Inconclusive</v>
      </c>
      <c r="V382" t="str">
        <f t="shared" si="15"/>
        <v>6 - Junior Officer &amp; Finance</v>
      </c>
      <c r="W382" t="str">
        <f>IF(X382="","",INDEX('Backing 4'!Z:Z,MATCH(X382,'Backing 4'!Y:Y,0)))</f>
        <v>Even</v>
      </c>
      <c r="X382" t="str">
        <f t="shared" si="16"/>
        <v>6 - Junior Officer</v>
      </c>
      <c r="Y382">
        <v>2</v>
      </c>
      <c r="Z382" t="str">
        <f>IF(F382="Y","",IF(AA382="Y",INDEX('Backing 2'!B:B,MATCH(E382,'Backing 2'!C:C,0)),E382))</f>
        <v>6 - Junior Officer</v>
      </c>
      <c r="AA382" t="s">
        <v>87</v>
      </c>
      <c r="AB382">
        <v>3</v>
      </c>
      <c r="AC382" t="s">
        <v>75</v>
      </c>
      <c r="AD382">
        <v>23</v>
      </c>
      <c r="AE382" t="s">
        <v>25</v>
      </c>
      <c r="AF382" t="s">
        <v>25</v>
      </c>
      <c r="AG382" t="s">
        <v>25</v>
      </c>
      <c r="AH382" s="3">
        <v>43191</v>
      </c>
      <c r="AI382">
        <v>2</v>
      </c>
      <c r="AJ382">
        <f t="shared" ca="1" si="17"/>
        <v>0.68215626122516704</v>
      </c>
    </row>
    <row r="383" spans="1:36">
      <c r="A383">
        <v>382</v>
      </c>
      <c r="B383" t="s">
        <v>8</v>
      </c>
      <c r="E383" t="s">
        <v>92</v>
      </c>
      <c r="F383" t="s">
        <v>87</v>
      </c>
      <c r="G383">
        <v>2</v>
      </c>
      <c r="H383" t="s">
        <v>88</v>
      </c>
      <c r="J383" t="s">
        <v>86</v>
      </c>
      <c r="K383" s="2">
        <v>0.5</v>
      </c>
      <c r="L383" t="s">
        <v>88</v>
      </c>
      <c r="N383" t="s">
        <v>85</v>
      </c>
      <c r="O383" t="s">
        <v>15</v>
      </c>
      <c r="Q383" t="s">
        <v>92</v>
      </c>
      <c r="R383" t="s">
        <v>15</v>
      </c>
      <c r="S383" s="1" t="s">
        <v>74</v>
      </c>
      <c r="T383" t="s">
        <v>74</v>
      </c>
      <c r="U383" t="str">
        <f>IF(V383="","",INDEX('Backing 4'!U:U,MATCH(V383,'Backing 4'!T:T,0)))</f>
        <v>Even</v>
      </c>
      <c r="V383" t="str">
        <f t="shared" si="15"/>
        <v>6 - Junior Officer &amp; Internal Services</v>
      </c>
      <c r="W383" t="str">
        <f>IF(X383="","",INDEX('Backing 4'!Z:Z,MATCH(X383,'Backing 4'!Y:Y,0)))</f>
        <v>Even</v>
      </c>
      <c r="X383" t="str">
        <f t="shared" si="16"/>
        <v>6 - Junior Officer</v>
      </c>
      <c r="Y383">
        <v>2</v>
      </c>
      <c r="Z383" t="str">
        <f>IF(F383="Y","",IF(AA383="Y",INDEX('Backing 2'!B:B,MATCH(E383,'Backing 2'!C:C,0)),E383))</f>
        <v>6 - Junior Officer</v>
      </c>
      <c r="AA383" t="s">
        <v>87</v>
      </c>
      <c r="AB383">
        <v>3</v>
      </c>
      <c r="AC383" t="s">
        <v>75</v>
      </c>
      <c r="AD383">
        <v>23</v>
      </c>
      <c r="AE383" t="s">
        <v>25</v>
      </c>
      <c r="AF383" t="s">
        <v>25</v>
      </c>
      <c r="AG383" t="s">
        <v>25</v>
      </c>
      <c r="AH383" s="3">
        <v>43191</v>
      </c>
      <c r="AI383">
        <v>2</v>
      </c>
      <c r="AJ383">
        <f t="shared" ca="1" si="17"/>
        <v>0.5316760852985194</v>
      </c>
    </row>
    <row r="384" spans="1:36" hidden="1">
      <c r="A384">
        <v>383</v>
      </c>
      <c r="B384" t="s">
        <v>8</v>
      </c>
      <c r="E384" s="4" t="s">
        <v>94</v>
      </c>
      <c r="F384" t="s">
        <v>87</v>
      </c>
      <c r="G384">
        <v>2</v>
      </c>
      <c r="H384" t="s">
        <v>88</v>
      </c>
      <c r="J384" t="s">
        <v>88</v>
      </c>
      <c r="K384" s="2">
        <v>0.5</v>
      </c>
      <c r="L384" t="s">
        <v>86</v>
      </c>
      <c r="N384" t="s">
        <v>85</v>
      </c>
      <c r="O384" t="s">
        <v>16</v>
      </c>
      <c r="P384" t="s">
        <v>89</v>
      </c>
      <c r="R384" t="s">
        <v>16</v>
      </c>
      <c r="S384" s="1" t="s">
        <v>74</v>
      </c>
      <c r="T384" t="s">
        <v>74</v>
      </c>
      <c r="U384" t="str">
        <f>IF(V384="","",INDEX('Backing 4'!U:U,MATCH(V384,'Backing 4'!T:T,0)))</f>
        <v/>
      </c>
      <c r="V384" t="str">
        <f t="shared" si="15"/>
        <v/>
      </c>
      <c r="W384" t="str">
        <f>IF(X384="","",INDEX('Backing 4'!Z:Z,MATCH(X384,'Backing 4'!Y:Y,0)))</f>
        <v/>
      </c>
      <c r="X384" t="str">
        <f t="shared" si="16"/>
        <v/>
      </c>
      <c r="Y384">
        <v>3</v>
      </c>
      <c r="Z384" t="str">
        <f>IF(F384="Y","",IF(AA384="Y",INDEX('Backing 2'!B:B,MATCH(E384,'Backing 2'!C:C,0)),E384))</f>
        <v>3 - Senior Manager</v>
      </c>
      <c r="AA384" t="s">
        <v>87</v>
      </c>
      <c r="AB384">
        <v>4</v>
      </c>
      <c r="AC384" t="s">
        <v>75</v>
      </c>
      <c r="AD384">
        <v>28</v>
      </c>
      <c r="AE384" t="s">
        <v>25</v>
      </c>
      <c r="AF384" t="s">
        <v>25</v>
      </c>
      <c r="AG384" t="s">
        <v>25</v>
      </c>
      <c r="AH384" s="3">
        <v>40634</v>
      </c>
      <c r="AI384">
        <v>9</v>
      </c>
      <c r="AJ384">
        <f t="shared" ca="1" si="17"/>
        <v>2.8827597646086778E-2</v>
      </c>
    </row>
    <row r="385" spans="1:36">
      <c r="A385">
        <v>384</v>
      </c>
      <c r="B385" t="s">
        <v>8</v>
      </c>
      <c r="E385" t="s">
        <v>92</v>
      </c>
      <c r="F385" t="s">
        <v>85</v>
      </c>
      <c r="H385" t="s">
        <v>88</v>
      </c>
      <c r="J385" t="s">
        <v>88</v>
      </c>
      <c r="K385" s="2">
        <v>0.5</v>
      </c>
      <c r="L385" t="s">
        <v>88</v>
      </c>
      <c r="N385" t="s">
        <v>87</v>
      </c>
      <c r="O385" t="s">
        <v>14</v>
      </c>
      <c r="Q385" t="s">
        <v>92</v>
      </c>
      <c r="R385" t="s">
        <v>14</v>
      </c>
      <c r="S385" s="1" t="s">
        <v>74</v>
      </c>
      <c r="T385" t="s">
        <v>74</v>
      </c>
      <c r="U385" t="str">
        <f>IF(V385="","",INDEX('Backing 4'!U:U,MATCH(V385,'Backing 4'!T:T,0)))</f>
        <v>Even</v>
      </c>
      <c r="V385" t="str">
        <f t="shared" si="15"/>
        <v>6 - Junior Officer &amp; Operations</v>
      </c>
      <c r="W385" t="str">
        <f>IF(X385="","",INDEX('Backing 4'!Z:Z,MATCH(X385,'Backing 4'!Y:Y,0)))</f>
        <v>Even</v>
      </c>
      <c r="X385" t="str">
        <f t="shared" si="16"/>
        <v>6 - Junior Officer</v>
      </c>
      <c r="Y385">
        <v>0</v>
      </c>
      <c r="Z385" t="str">
        <f>IF(F385="Y","",IF(AA385="Y",INDEX('Backing 2'!B:B,MATCH(E385,'Backing 2'!C:C,0)),E385))</f>
        <v/>
      </c>
      <c r="AA385" t="s">
        <v>87</v>
      </c>
      <c r="AC385" t="s">
        <v>75</v>
      </c>
      <c r="AD385">
        <v>24</v>
      </c>
      <c r="AE385" t="s">
        <v>32</v>
      </c>
      <c r="AF385" t="s">
        <v>80</v>
      </c>
      <c r="AG385" t="s">
        <v>80</v>
      </c>
      <c r="AH385" s="3">
        <v>43922</v>
      </c>
      <c r="AI385">
        <v>0</v>
      </c>
      <c r="AJ385">
        <f t="shared" ca="1" si="17"/>
        <v>0.13108241658302955</v>
      </c>
    </row>
    <row r="386" spans="1:36">
      <c r="A386">
        <v>385</v>
      </c>
      <c r="B386" t="s">
        <v>8</v>
      </c>
      <c r="E386" t="s">
        <v>94</v>
      </c>
      <c r="F386" t="s">
        <v>87</v>
      </c>
      <c r="G386">
        <v>2</v>
      </c>
      <c r="H386" t="s">
        <v>86</v>
      </c>
      <c r="J386" t="s">
        <v>86</v>
      </c>
      <c r="K386" s="2">
        <v>0.5</v>
      </c>
      <c r="L386" t="s">
        <v>88</v>
      </c>
      <c r="N386" t="s">
        <v>85</v>
      </c>
      <c r="O386" t="s">
        <v>16</v>
      </c>
      <c r="Q386" t="s">
        <v>95</v>
      </c>
      <c r="R386" t="s">
        <v>16</v>
      </c>
      <c r="S386" s="1" t="s">
        <v>74</v>
      </c>
      <c r="T386" t="s">
        <v>74</v>
      </c>
      <c r="U386" t="str">
        <f>IF(V386="","",INDEX('Backing 4'!U:U,MATCH(V386,'Backing 4'!T:T,0)))</f>
        <v>Uneven - Men benefit</v>
      </c>
      <c r="V386" t="str">
        <f t="shared" ref="V386:V449" si="18">IF(Q386="","",IF(E386="1 - Executive","",E386&amp;" &amp; "&amp;R386))</f>
        <v>3 - Senior Manager &amp; Sales &amp; Marketing</v>
      </c>
      <c r="W386" t="str">
        <f>IF(X386="","",INDEX('Backing 4'!Z:Z,MATCH(X386,'Backing 4'!Y:Y,0)))</f>
        <v>Uneven - Men benefit</v>
      </c>
      <c r="X386" t="str">
        <f t="shared" ref="X386:X449" si="19">IF(Q386="","",IF(E386="1 - Executive","",E386))</f>
        <v>3 - Senior Manager</v>
      </c>
      <c r="Y386">
        <v>4</v>
      </c>
      <c r="Z386" t="str">
        <f>IF(F386="Y","",IF(AA386="Y",INDEX('Backing 2'!B:B,MATCH(E386,'Backing 2'!C:C,0)),E386))</f>
        <v>3 - Senior Manager</v>
      </c>
      <c r="AA386" t="s">
        <v>87</v>
      </c>
      <c r="AB386">
        <v>2</v>
      </c>
      <c r="AC386" t="s">
        <v>77</v>
      </c>
      <c r="AD386">
        <v>44</v>
      </c>
      <c r="AE386" t="s">
        <v>37</v>
      </c>
      <c r="AF386" t="s">
        <v>80</v>
      </c>
      <c r="AG386" t="s">
        <v>80</v>
      </c>
      <c r="AH386" s="3">
        <v>42461</v>
      </c>
      <c r="AI386">
        <v>4</v>
      </c>
      <c r="AJ386">
        <f t="shared" ref="AJ386:AJ449" ca="1" si="20">RAND()</f>
        <v>0.85612163020713061</v>
      </c>
    </row>
    <row r="387" spans="1:36">
      <c r="A387">
        <v>386</v>
      </c>
      <c r="B387" t="s">
        <v>7</v>
      </c>
      <c r="E387" t="s">
        <v>92</v>
      </c>
      <c r="F387" t="s">
        <v>87</v>
      </c>
      <c r="G387">
        <v>2</v>
      </c>
      <c r="H387" t="s">
        <v>88</v>
      </c>
      <c r="J387" t="s">
        <v>86</v>
      </c>
      <c r="K387" s="2">
        <v>0.5</v>
      </c>
      <c r="L387" t="s">
        <v>88</v>
      </c>
      <c r="N387" t="s">
        <v>85</v>
      </c>
      <c r="O387" t="s">
        <v>13</v>
      </c>
      <c r="Q387" t="s">
        <v>92</v>
      </c>
      <c r="R387" t="s">
        <v>13</v>
      </c>
      <c r="S387" s="1" t="s">
        <v>74</v>
      </c>
      <c r="T387" t="s">
        <v>74</v>
      </c>
      <c r="U387" t="str">
        <f>IF(V387="","",INDEX('Backing 4'!U:U,MATCH(V387,'Backing 4'!T:T,0)))</f>
        <v>Inconclusive</v>
      </c>
      <c r="V387" t="str">
        <f t="shared" si="18"/>
        <v>6 - Junior Officer &amp; HR</v>
      </c>
      <c r="W387" t="str">
        <f>IF(X387="","",INDEX('Backing 4'!Z:Z,MATCH(X387,'Backing 4'!Y:Y,0)))</f>
        <v>Even</v>
      </c>
      <c r="X387" t="str">
        <f t="shared" si="19"/>
        <v>6 - Junior Officer</v>
      </c>
      <c r="Y387">
        <v>3</v>
      </c>
      <c r="Z387" t="str">
        <f>IF(F387="Y","",IF(AA387="Y",INDEX('Backing 2'!B:B,MATCH(E387,'Backing 2'!C:C,0)),E387))</f>
        <v>6 - Junior Officer</v>
      </c>
      <c r="AA387" t="s">
        <v>87</v>
      </c>
      <c r="AB387">
        <v>3</v>
      </c>
      <c r="AC387" t="s">
        <v>75</v>
      </c>
      <c r="AD387">
        <v>24</v>
      </c>
      <c r="AE387" t="s">
        <v>37</v>
      </c>
      <c r="AF387" t="s">
        <v>80</v>
      </c>
      <c r="AG387" t="s">
        <v>80</v>
      </c>
      <c r="AH387" s="3">
        <v>42826</v>
      </c>
      <c r="AI387">
        <v>3</v>
      </c>
      <c r="AJ387">
        <f t="shared" ca="1" si="20"/>
        <v>0.79600917753781553</v>
      </c>
    </row>
    <row r="388" spans="1:36">
      <c r="A388">
        <v>387</v>
      </c>
      <c r="B388" t="s">
        <v>7</v>
      </c>
      <c r="E388" t="s">
        <v>93</v>
      </c>
      <c r="F388" t="s">
        <v>87</v>
      </c>
      <c r="G388">
        <v>2</v>
      </c>
      <c r="H388" t="s">
        <v>88</v>
      </c>
      <c r="J388" t="s">
        <v>86</v>
      </c>
      <c r="K388" s="2">
        <v>0.5</v>
      </c>
      <c r="L388" t="s">
        <v>88</v>
      </c>
      <c r="N388" t="s">
        <v>85</v>
      </c>
      <c r="O388" t="s">
        <v>14</v>
      </c>
      <c r="Q388" t="s">
        <v>93</v>
      </c>
      <c r="R388" t="s">
        <v>14</v>
      </c>
      <c r="S388" s="1" t="s">
        <v>74</v>
      </c>
      <c r="T388" t="s">
        <v>74</v>
      </c>
      <c r="U388" t="str">
        <f>IF(V388="","",INDEX('Backing 4'!U:U,MATCH(V388,'Backing 4'!T:T,0)))</f>
        <v>Even</v>
      </c>
      <c r="V388" t="str">
        <f t="shared" si="18"/>
        <v>4 - Manager &amp; Operations</v>
      </c>
      <c r="W388" t="str">
        <f>IF(X388="","",INDEX('Backing 4'!Z:Z,MATCH(X388,'Backing 4'!Y:Y,0)))</f>
        <v>Even</v>
      </c>
      <c r="X388" t="str">
        <f t="shared" si="19"/>
        <v>4 - Manager</v>
      </c>
      <c r="Y388">
        <v>3</v>
      </c>
      <c r="Z388" t="str">
        <f>IF(F388="Y","",IF(AA388="Y",INDEX('Backing 2'!B:B,MATCH(E388,'Backing 2'!C:C,0)),E388))</f>
        <v>4 - Manager</v>
      </c>
      <c r="AA388" t="s">
        <v>87</v>
      </c>
      <c r="AB388">
        <v>2</v>
      </c>
      <c r="AC388" t="s">
        <v>77</v>
      </c>
      <c r="AD388">
        <v>40</v>
      </c>
      <c r="AE388" t="s">
        <v>32</v>
      </c>
      <c r="AF388" t="s">
        <v>80</v>
      </c>
      <c r="AG388" t="s">
        <v>80</v>
      </c>
      <c r="AH388" s="3">
        <v>42095</v>
      </c>
      <c r="AI388">
        <v>5</v>
      </c>
      <c r="AJ388">
        <f t="shared" ca="1" si="20"/>
        <v>0.59244082618035843</v>
      </c>
    </row>
    <row r="389" spans="1:36">
      <c r="A389">
        <v>388</v>
      </c>
      <c r="B389" t="s">
        <v>8</v>
      </c>
      <c r="E389" t="s">
        <v>92</v>
      </c>
      <c r="F389" t="s">
        <v>87</v>
      </c>
      <c r="G389">
        <v>2</v>
      </c>
      <c r="H389" t="s">
        <v>88</v>
      </c>
      <c r="J389" t="s">
        <v>86</v>
      </c>
      <c r="K389" s="2">
        <v>0.5</v>
      </c>
      <c r="L389" t="s">
        <v>88</v>
      </c>
      <c r="N389" t="s">
        <v>85</v>
      </c>
      <c r="O389" t="s">
        <v>16</v>
      </c>
      <c r="Q389" t="s">
        <v>92</v>
      </c>
      <c r="R389" t="s">
        <v>16</v>
      </c>
      <c r="S389" s="1" t="s">
        <v>74</v>
      </c>
      <c r="T389" t="s">
        <v>74</v>
      </c>
      <c r="U389" t="str">
        <f>IF(V389="","",INDEX('Backing 4'!U:U,MATCH(V389,'Backing 4'!T:T,0)))</f>
        <v>Even</v>
      </c>
      <c r="V389" t="str">
        <f t="shared" si="18"/>
        <v>6 - Junior Officer &amp; Sales &amp; Marketing</v>
      </c>
      <c r="W389" t="str">
        <f>IF(X389="","",INDEX('Backing 4'!Z:Z,MATCH(X389,'Backing 4'!Y:Y,0)))</f>
        <v>Even</v>
      </c>
      <c r="X389" t="str">
        <f t="shared" si="19"/>
        <v>6 - Junior Officer</v>
      </c>
      <c r="Y389">
        <v>3</v>
      </c>
      <c r="Z389" t="str">
        <f>IF(F389="Y","",IF(AA389="Y",INDEX('Backing 2'!B:B,MATCH(E389,'Backing 2'!C:C,0)),E389))</f>
        <v>6 - Junior Officer</v>
      </c>
      <c r="AA389" t="s">
        <v>87</v>
      </c>
      <c r="AB389">
        <v>2</v>
      </c>
      <c r="AC389" t="s">
        <v>75</v>
      </c>
      <c r="AD389">
        <v>25</v>
      </c>
      <c r="AE389" t="s">
        <v>25</v>
      </c>
      <c r="AF389" t="s">
        <v>25</v>
      </c>
      <c r="AG389" t="s">
        <v>25</v>
      </c>
      <c r="AH389" s="3">
        <v>42826</v>
      </c>
      <c r="AI389">
        <v>3</v>
      </c>
      <c r="AJ389">
        <f t="shared" ca="1" si="20"/>
        <v>0.58091384683865011</v>
      </c>
    </row>
    <row r="390" spans="1:36">
      <c r="A390">
        <v>389</v>
      </c>
      <c r="B390" t="s">
        <v>8</v>
      </c>
      <c r="E390" t="s">
        <v>92</v>
      </c>
      <c r="F390" t="s">
        <v>87</v>
      </c>
      <c r="G390">
        <v>3</v>
      </c>
      <c r="H390" t="s">
        <v>88</v>
      </c>
      <c r="J390" t="s">
        <v>86</v>
      </c>
      <c r="K390" s="2">
        <v>0.5</v>
      </c>
      <c r="L390" t="s">
        <v>88</v>
      </c>
      <c r="N390" t="s">
        <v>85</v>
      </c>
      <c r="O390" t="s">
        <v>14</v>
      </c>
      <c r="Q390" t="s">
        <v>92</v>
      </c>
      <c r="R390" t="s">
        <v>14</v>
      </c>
      <c r="S390" s="1" t="s">
        <v>74</v>
      </c>
      <c r="T390" t="s">
        <v>74</v>
      </c>
      <c r="U390" t="str">
        <f>IF(V390="","",INDEX('Backing 4'!U:U,MATCH(V390,'Backing 4'!T:T,0)))</f>
        <v>Even</v>
      </c>
      <c r="V390" t="str">
        <f t="shared" si="18"/>
        <v>6 - Junior Officer &amp; Operations</v>
      </c>
      <c r="W390" t="str">
        <f>IF(X390="","",INDEX('Backing 4'!Z:Z,MATCH(X390,'Backing 4'!Y:Y,0)))</f>
        <v>Even</v>
      </c>
      <c r="X390" t="str">
        <f t="shared" si="19"/>
        <v>6 - Junior Officer</v>
      </c>
      <c r="Y390">
        <v>3</v>
      </c>
      <c r="Z390" t="str">
        <f>IF(F390="Y","",IF(AA390="Y",INDEX('Backing 2'!B:B,MATCH(E390,'Backing 2'!C:C,0)),E390))</f>
        <v>6 - Junior Officer</v>
      </c>
      <c r="AA390" t="s">
        <v>87</v>
      </c>
      <c r="AB390">
        <v>3</v>
      </c>
      <c r="AC390" t="s">
        <v>75</v>
      </c>
      <c r="AD390">
        <v>20</v>
      </c>
      <c r="AE390" t="s">
        <v>25</v>
      </c>
      <c r="AF390" t="s">
        <v>25</v>
      </c>
      <c r="AG390" t="s">
        <v>25</v>
      </c>
      <c r="AH390" s="3">
        <v>42826</v>
      </c>
      <c r="AI390">
        <v>3</v>
      </c>
      <c r="AJ390">
        <f t="shared" ca="1" si="20"/>
        <v>0.1499228131497139</v>
      </c>
    </row>
    <row r="391" spans="1:36">
      <c r="A391">
        <v>390</v>
      </c>
      <c r="B391" t="s">
        <v>8</v>
      </c>
      <c r="E391" t="s">
        <v>92</v>
      </c>
      <c r="F391" t="s">
        <v>87</v>
      </c>
      <c r="G391">
        <v>2</v>
      </c>
      <c r="H391" t="s">
        <v>88</v>
      </c>
      <c r="J391" t="s">
        <v>86</v>
      </c>
      <c r="K391" s="2">
        <v>0.5</v>
      </c>
      <c r="L391" t="s">
        <v>88</v>
      </c>
      <c r="N391" t="s">
        <v>85</v>
      </c>
      <c r="O391" t="s">
        <v>15</v>
      </c>
      <c r="Q391" t="s">
        <v>92</v>
      </c>
      <c r="R391" t="s">
        <v>15</v>
      </c>
      <c r="S391" s="1" t="s">
        <v>74</v>
      </c>
      <c r="T391" t="s">
        <v>74</v>
      </c>
      <c r="U391" t="str">
        <f>IF(V391="","",INDEX('Backing 4'!U:U,MATCH(V391,'Backing 4'!T:T,0)))</f>
        <v>Even</v>
      </c>
      <c r="V391" t="str">
        <f t="shared" si="18"/>
        <v>6 - Junior Officer &amp; Internal Services</v>
      </c>
      <c r="W391" t="str">
        <f>IF(X391="","",INDEX('Backing 4'!Z:Z,MATCH(X391,'Backing 4'!Y:Y,0)))</f>
        <v>Even</v>
      </c>
      <c r="X391" t="str">
        <f t="shared" si="19"/>
        <v>6 - Junior Officer</v>
      </c>
      <c r="Y391">
        <v>2</v>
      </c>
      <c r="Z391" t="str">
        <f>IF(F391="Y","",IF(AA391="Y",INDEX('Backing 2'!B:B,MATCH(E391,'Backing 2'!C:C,0)),E391))</f>
        <v>6 - Junior Officer</v>
      </c>
      <c r="AA391" t="s">
        <v>87</v>
      </c>
      <c r="AB391">
        <v>3</v>
      </c>
      <c r="AC391" t="s">
        <v>75</v>
      </c>
      <c r="AD391">
        <v>24</v>
      </c>
      <c r="AE391" t="s">
        <v>25</v>
      </c>
      <c r="AF391" t="s">
        <v>25</v>
      </c>
      <c r="AG391" t="s">
        <v>25</v>
      </c>
      <c r="AH391" s="3">
        <v>43191</v>
      </c>
      <c r="AI391">
        <v>2</v>
      </c>
      <c r="AJ391">
        <f t="shared" ca="1" si="20"/>
        <v>0.94590351510482396</v>
      </c>
    </row>
    <row r="392" spans="1:36">
      <c r="A392">
        <v>391</v>
      </c>
      <c r="B392" t="s">
        <v>8</v>
      </c>
      <c r="E392" t="s">
        <v>93</v>
      </c>
      <c r="F392" t="s">
        <v>87</v>
      </c>
      <c r="G392">
        <v>2</v>
      </c>
      <c r="H392" t="s">
        <v>88</v>
      </c>
      <c r="J392" t="s">
        <v>86</v>
      </c>
      <c r="K392" s="2">
        <v>0.5</v>
      </c>
      <c r="L392" t="s">
        <v>88</v>
      </c>
      <c r="N392" t="s">
        <v>85</v>
      </c>
      <c r="O392" t="s">
        <v>15</v>
      </c>
      <c r="Q392" t="s">
        <v>93</v>
      </c>
      <c r="R392" t="s">
        <v>15</v>
      </c>
      <c r="S392" s="1" t="s">
        <v>74</v>
      </c>
      <c r="T392" t="s">
        <v>74</v>
      </c>
      <c r="U392" t="str">
        <f>IF(V392="","",INDEX('Backing 4'!U:U,MATCH(V392,'Backing 4'!T:T,0)))</f>
        <v>Even</v>
      </c>
      <c r="V392" t="str">
        <f t="shared" si="18"/>
        <v>4 - Manager &amp; Internal Services</v>
      </c>
      <c r="W392" t="str">
        <f>IF(X392="","",INDEX('Backing 4'!Z:Z,MATCH(X392,'Backing 4'!Y:Y,0)))</f>
        <v>Even</v>
      </c>
      <c r="X392" t="str">
        <f t="shared" si="19"/>
        <v>4 - Manager</v>
      </c>
      <c r="Y392">
        <v>5</v>
      </c>
      <c r="Z392" t="str">
        <f>IF(F392="Y","",IF(AA392="Y",INDEX('Backing 2'!B:B,MATCH(E392,'Backing 2'!C:C,0)),E392))</f>
        <v>4 - Manager</v>
      </c>
      <c r="AA392" t="s">
        <v>87</v>
      </c>
      <c r="AB392">
        <v>3</v>
      </c>
      <c r="AC392" t="s">
        <v>76</v>
      </c>
      <c r="AD392">
        <v>36</v>
      </c>
      <c r="AE392" t="s">
        <v>25</v>
      </c>
      <c r="AF392" t="s">
        <v>25</v>
      </c>
      <c r="AG392" t="s">
        <v>25</v>
      </c>
      <c r="AH392" s="3">
        <v>41000</v>
      </c>
      <c r="AI392">
        <v>8</v>
      </c>
      <c r="AJ392">
        <f t="shared" ca="1" si="20"/>
        <v>0.35730671698050986</v>
      </c>
    </row>
    <row r="393" spans="1:36">
      <c r="A393">
        <v>392</v>
      </c>
      <c r="B393" t="s">
        <v>8</v>
      </c>
      <c r="E393" t="s">
        <v>94</v>
      </c>
      <c r="F393" t="s">
        <v>87</v>
      </c>
      <c r="G393">
        <v>3</v>
      </c>
      <c r="H393" t="s">
        <v>88</v>
      </c>
      <c r="J393" t="s">
        <v>86</v>
      </c>
      <c r="K393" s="2">
        <v>0.5</v>
      </c>
      <c r="L393" t="s">
        <v>88</v>
      </c>
      <c r="N393" t="s">
        <v>85</v>
      </c>
      <c r="O393" t="s">
        <v>14</v>
      </c>
      <c r="Q393" t="s">
        <v>94</v>
      </c>
      <c r="R393" t="s">
        <v>14</v>
      </c>
      <c r="S393" s="1" t="s">
        <v>74</v>
      </c>
      <c r="T393" t="s">
        <v>74</v>
      </c>
      <c r="U393" t="str">
        <f>IF(V393="","",INDEX('Backing 4'!U:U,MATCH(V393,'Backing 4'!T:T,0)))</f>
        <v>Even</v>
      </c>
      <c r="V393" t="str">
        <f t="shared" si="18"/>
        <v>3 - Senior Manager &amp; Operations</v>
      </c>
      <c r="W393" t="str">
        <f>IF(X393="","",INDEX('Backing 4'!Z:Z,MATCH(X393,'Backing 4'!Y:Y,0)))</f>
        <v>Uneven - Men benefit</v>
      </c>
      <c r="X393" t="str">
        <f t="shared" si="19"/>
        <v>3 - Senior Manager</v>
      </c>
      <c r="Y393">
        <v>1</v>
      </c>
      <c r="Z393" t="str">
        <f>IF(F393="Y","",IF(AA393="Y",INDEX('Backing 2'!B:B,MATCH(E393,'Backing 2'!C:C,0)),E393))</f>
        <v>4 - Manager</v>
      </c>
      <c r="AA393" t="s">
        <v>85</v>
      </c>
      <c r="AB393">
        <v>2</v>
      </c>
      <c r="AC393" t="s">
        <v>77</v>
      </c>
      <c r="AD393">
        <v>41</v>
      </c>
      <c r="AE393" t="s">
        <v>37</v>
      </c>
      <c r="AF393" t="s">
        <v>80</v>
      </c>
      <c r="AG393" t="s">
        <v>80</v>
      </c>
      <c r="AH393" s="3">
        <v>41730</v>
      </c>
      <c r="AI393">
        <v>6</v>
      </c>
      <c r="AJ393">
        <f t="shared" ca="1" si="20"/>
        <v>0.54756665985260866</v>
      </c>
    </row>
    <row r="394" spans="1:36">
      <c r="A394">
        <v>393</v>
      </c>
      <c r="B394" t="s">
        <v>8</v>
      </c>
      <c r="E394" t="s">
        <v>127</v>
      </c>
      <c r="F394" t="s">
        <v>87</v>
      </c>
      <c r="G394">
        <v>2</v>
      </c>
      <c r="H394" t="s">
        <v>88</v>
      </c>
      <c r="J394" t="s">
        <v>86</v>
      </c>
      <c r="K394" s="2">
        <v>0.5</v>
      </c>
      <c r="L394" t="s">
        <v>88</v>
      </c>
      <c r="N394" t="s">
        <v>85</v>
      </c>
      <c r="O394" t="s">
        <v>14</v>
      </c>
      <c r="Q394" t="s">
        <v>127</v>
      </c>
      <c r="R394" t="s">
        <v>14</v>
      </c>
      <c r="S394" s="1" t="s">
        <v>74</v>
      </c>
      <c r="T394" t="s">
        <v>74</v>
      </c>
      <c r="U394" t="str">
        <f>IF(V394="","",INDEX('Backing 4'!U:U,MATCH(V394,'Backing 4'!T:T,0)))</f>
        <v>Even</v>
      </c>
      <c r="V394" t="str">
        <f t="shared" si="18"/>
        <v>5 - Senior Officer &amp; Operations</v>
      </c>
      <c r="W394" t="str">
        <f>IF(X394="","",INDEX('Backing 4'!Z:Z,MATCH(X394,'Backing 4'!Y:Y,0)))</f>
        <v>Even</v>
      </c>
      <c r="X394" t="str">
        <f t="shared" si="19"/>
        <v>5 - Senior Officer</v>
      </c>
      <c r="Y394">
        <v>3</v>
      </c>
      <c r="Z394" t="str">
        <f>IF(F394="Y","",IF(AA394="Y",INDEX('Backing 2'!B:B,MATCH(E394,'Backing 2'!C:C,0)),E394))</f>
        <v>5 - Senior Officer</v>
      </c>
      <c r="AA394" t="s">
        <v>87</v>
      </c>
      <c r="AB394">
        <v>2</v>
      </c>
      <c r="AC394" t="s">
        <v>75</v>
      </c>
      <c r="AD394">
        <v>28</v>
      </c>
      <c r="AE394" t="s">
        <v>25</v>
      </c>
      <c r="AF394" t="s">
        <v>25</v>
      </c>
      <c r="AG394" t="s">
        <v>25</v>
      </c>
      <c r="AH394" s="3">
        <v>40634</v>
      </c>
      <c r="AI394">
        <v>9</v>
      </c>
      <c r="AJ394">
        <f t="shared" ca="1" si="20"/>
        <v>7.7325538875473665E-2</v>
      </c>
    </row>
    <row r="395" spans="1:36">
      <c r="A395">
        <v>394</v>
      </c>
      <c r="B395" t="s">
        <v>8</v>
      </c>
      <c r="E395" t="s">
        <v>93</v>
      </c>
      <c r="F395" t="s">
        <v>87</v>
      </c>
      <c r="G395">
        <v>3</v>
      </c>
      <c r="H395" t="s">
        <v>88</v>
      </c>
      <c r="J395" t="s">
        <v>86</v>
      </c>
      <c r="K395" s="2">
        <v>0.5</v>
      </c>
      <c r="L395" t="s">
        <v>88</v>
      </c>
      <c r="N395" t="s">
        <v>85</v>
      </c>
      <c r="O395" t="s">
        <v>14</v>
      </c>
      <c r="Q395" t="s">
        <v>93</v>
      </c>
      <c r="R395" t="s">
        <v>14</v>
      </c>
      <c r="S395" s="1" t="s">
        <v>74</v>
      </c>
      <c r="T395" t="s">
        <v>74</v>
      </c>
      <c r="U395" t="str">
        <f>IF(V395="","",INDEX('Backing 4'!U:U,MATCH(V395,'Backing 4'!T:T,0)))</f>
        <v>Even</v>
      </c>
      <c r="V395" t="str">
        <f t="shared" si="18"/>
        <v>4 - Manager &amp; Operations</v>
      </c>
      <c r="W395" t="str">
        <f>IF(X395="","",INDEX('Backing 4'!Z:Z,MATCH(X395,'Backing 4'!Y:Y,0)))</f>
        <v>Even</v>
      </c>
      <c r="X395" t="str">
        <f t="shared" si="19"/>
        <v>4 - Manager</v>
      </c>
      <c r="Y395">
        <v>5</v>
      </c>
      <c r="Z395" t="str">
        <f>IF(F395="Y","",IF(AA395="Y",INDEX('Backing 2'!B:B,MATCH(E395,'Backing 2'!C:C,0)),E395))</f>
        <v>4 - Manager</v>
      </c>
      <c r="AA395" t="s">
        <v>87</v>
      </c>
      <c r="AB395">
        <v>3</v>
      </c>
      <c r="AC395" t="s">
        <v>76</v>
      </c>
      <c r="AD395">
        <v>34</v>
      </c>
      <c r="AE395" t="s">
        <v>25</v>
      </c>
      <c r="AF395" t="s">
        <v>25</v>
      </c>
      <c r="AG395" t="s">
        <v>25</v>
      </c>
      <c r="AH395" s="3">
        <v>41365</v>
      </c>
      <c r="AI395">
        <v>7</v>
      </c>
      <c r="AJ395">
        <f t="shared" ca="1" si="20"/>
        <v>3.6940615605908E-2</v>
      </c>
    </row>
    <row r="396" spans="1:36">
      <c r="A396">
        <v>395</v>
      </c>
      <c r="B396" t="s">
        <v>8</v>
      </c>
      <c r="E396" t="s">
        <v>92</v>
      </c>
      <c r="F396" t="s">
        <v>87</v>
      </c>
      <c r="G396">
        <v>2</v>
      </c>
      <c r="H396" t="s">
        <v>88</v>
      </c>
      <c r="J396" t="s">
        <v>86</v>
      </c>
      <c r="K396" s="2">
        <v>0.5</v>
      </c>
      <c r="L396" t="s">
        <v>88</v>
      </c>
      <c r="N396" t="s">
        <v>85</v>
      </c>
      <c r="O396" t="s">
        <v>14</v>
      </c>
      <c r="Q396" t="s">
        <v>92</v>
      </c>
      <c r="R396" t="s">
        <v>14</v>
      </c>
      <c r="S396" s="1" t="s">
        <v>74</v>
      </c>
      <c r="T396" t="s">
        <v>74</v>
      </c>
      <c r="U396" t="str">
        <f>IF(V396="","",INDEX('Backing 4'!U:U,MATCH(V396,'Backing 4'!T:T,0)))</f>
        <v>Even</v>
      </c>
      <c r="V396" t="str">
        <f t="shared" si="18"/>
        <v>6 - Junior Officer &amp; Operations</v>
      </c>
      <c r="W396" t="str">
        <f>IF(X396="","",INDEX('Backing 4'!Z:Z,MATCH(X396,'Backing 4'!Y:Y,0)))</f>
        <v>Even</v>
      </c>
      <c r="X396" t="str">
        <f t="shared" si="19"/>
        <v>6 - Junior Officer</v>
      </c>
      <c r="Y396">
        <v>3</v>
      </c>
      <c r="Z396" t="str">
        <f>IF(F396="Y","",IF(AA396="Y",INDEX('Backing 2'!B:B,MATCH(E396,'Backing 2'!C:C,0)),E396))</f>
        <v>6 - Junior Officer</v>
      </c>
      <c r="AA396" t="s">
        <v>87</v>
      </c>
      <c r="AB396">
        <v>3</v>
      </c>
      <c r="AC396" t="s">
        <v>75</v>
      </c>
      <c r="AD396">
        <v>22</v>
      </c>
      <c r="AE396" t="s">
        <v>37</v>
      </c>
      <c r="AF396" t="s">
        <v>80</v>
      </c>
      <c r="AG396" t="s">
        <v>80</v>
      </c>
      <c r="AH396" s="3">
        <v>42826</v>
      </c>
      <c r="AI396">
        <v>3</v>
      </c>
      <c r="AJ396">
        <f t="shared" ca="1" si="20"/>
        <v>0.22252117175453345</v>
      </c>
    </row>
    <row r="397" spans="1:36">
      <c r="A397">
        <v>396</v>
      </c>
      <c r="B397" t="s">
        <v>7</v>
      </c>
      <c r="E397" t="s">
        <v>92</v>
      </c>
      <c r="F397" t="s">
        <v>87</v>
      </c>
      <c r="G397">
        <v>3</v>
      </c>
      <c r="H397" t="s">
        <v>88</v>
      </c>
      <c r="J397" t="s">
        <v>86</v>
      </c>
      <c r="K397" s="2">
        <v>0.5</v>
      </c>
      <c r="L397" t="s">
        <v>88</v>
      </c>
      <c r="N397" t="s">
        <v>85</v>
      </c>
      <c r="O397" t="s">
        <v>16</v>
      </c>
      <c r="Q397" t="s">
        <v>92</v>
      </c>
      <c r="R397" t="s">
        <v>16</v>
      </c>
      <c r="S397" s="1" t="s">
        <v>74</v>
      </c>
      <c r="T397" t="s">
        <v>74</v>
      </c>
      <c r="U397" t="str">
        <f>IF(V397="","",INDEX('Backing 4'!U:U,MATCH(V397,'Backing 4'!T:T,0)))</f>
        <v>Even</v>
      </c>
      <c r="V397" t="str">
        <f t="shared" si="18"/>
        <v>6 - Junior Officer &amp; Sales &amp; Marketing</v>
      </c>
      <c r="W397" t="str">
        <f>IF(X397="","",INDEX('Backing 4'!Z:Z,MATCH(X397,'Backing 4'!Y:Y,0)))</f>
        <v>Even</v>
      </c>
      <c r="X397" t="str">
        <f t="shared" si="19"/>
        <v>6 - Junior Officer</v>
      </c>
      <c r="Y397">
        <v>1</v>
      </c>
      <c r="Z397" t="str">
        <f>IF(F397="Y","",IF(AA397="Y",INDEX('Backing 2'!B:B,MATCH(E397,'Backing 2'!C:C,0)),E397))</f>
        <v>6 - Junior Officer</v>
      </c>
      <c r="AA397" t="s">
        <v>87</v>
      </c>
      <c r="AC397" t="s">
        <v>75</v>
      </c>
      <c r="AD397">
        <v>28</v>
      </c>
      <c r="AE397" t="s">
        <v>37</v>
      </c>
      <c r="AF397" t="s">
        <v>80</v>
      </c>
      <c r="AG397" t="s">
        <v>80</v>
      </c>
      <c r="AH397" s="3">
        <v>43556</v>
      </c>
      <c r="AI397">
        <v>1</v>
      </c>
      <c r="AJ397">
        <f t="shared" ca="1" si="20"/>
        <v>0.87192691812116929</v>
      </c>
    </row>
    <row r="398" spans="1:36">
      <c r="A398">
        <v>397</v>
      </c>
      <c r="B398" t="s">
        <v>8</v>
      </c>
      <c r="E398" t="s">
        <v>93</v>
      </c>
      <c r="F398" t="s">
        <v>85</v>
      </c>
      <c r="H398" t="s">
        <v>88</v>
      </c>
      <c r="J398" t="s">
        <v>88</v>
      </c>
      <c r="K398" s="2">
        <v>0.5</v>
      </c>
      <c r="L398" t="s">
        <v>88</v>
      </c>
      <c r="N398" t="s">
        <v>87</v>
      </c>
      <c r="O398" t="s">
        <v>16</v>
      </c>
      <c r="Q398" t="s">
        <v>93</v>
      </c>
      <c r="R398" t="s">
        <v>16</v>
      </c>
      <c r="S398" s="1" t="s">
        <v>74</v>
      </c>
      <c r="T398" t="s">
        <v>74</v>
      </c>
      <c r="U398" t="str">
        <f>IF(V398="","",INDEX('Backing 4'!U:U,MATCH(V398,'Backing 4'!T:T,0)))</f>
        <v>Uneven - Men benefit</v>
      </c>
      <c r="V398" t="str">
        <f t="shared" si="18"/>
        <v>4 - Manager &amp; Sales &amp; Marketing</v>
      </c>
      <c r="W398" t="str">
        <f>IF(X398="","",INDEX('Backing 4'!Z:Z,MATCH(X398,'Backing 4'!Y:Y,0)))</f>
        <v>Even</v>
      </c>
      <c r="X398" t="str">
        <f t="shared" si="19"/>
        <v>4 - Manager</v>
      </c>
      <c r="Y398">
        <v>0</v>
      </c>
      <c r="Z398" t="str">
        <f>IF(F398="Y","",IF(AA398="Y",INDEX('Backing 2'!B:B,MATCH(E398,'Backing 2'!C:C,0)),E398))</f>
        <v/>
      </c>
      <c r="AA398" t="s">
        <v>87</v>
      </c>
      <c r="AC398" t="s">
        <v>76</v>
      </c>
      <c r="AD398">
        <v>32</v>
      </c>
      <c r="AE398" t="s">
        <v>25</v>
      </c>
      <c r="AF398" t="s">
        <v>25</v>
      </c>
      <c r="AG398" t="s">
        <v>25</v>
      </c>
      <c r="AH398" s="3">
        <v>43922</v>
      </c>
      <c r="AI398">
        <v>0</v>
      </c>
      <c r="AJ398">
        <f t="shared" ca="1" si="20"/>
        <v>0.47136818458753171</v>
      </c>
    </row>
    <row r="399" spans="1:36">
      <c r="A399">
        <v>398</v>
      </c>
      <c r="B399" t="s">
        <v>8</v>
      </c>
      <c r="E399" t="s">
        <v>93</v>
      </c>
      <c r="F399" t="s">
        <v>87</v>
      </c>
      <c r="G399">
        <v>2</v>
      </c>
      <c r="H399" t="s">
        <v>88</v>
      </c>
      <c r="J399" t="s">
        <v>86</v>
      </c>
      <c r="K399" s="2">
        <v>0.5</v>
      </c>
      <c r="L399" t="s">
        <v>88</v>
      </c>
      <c r="N399" t="s">
        <v>85</v>
      </c>
      <c r="O399" t="s">
        <v>14</v>
      </c>
      <c r="Q399" t="s">
        <v>93</v>
      </c>
      <c r="R399" t="s">
        <v>14</v>
      </c>
      <c r="S399" s="1" t="s">
        <v>74</v>
      </c>
      <c r="T399" t="s">
        <v>74</v>
      </c>
      <c r="U399" t="str">
        <f>IF(V399="","",INDEX('Backing 4'!U:U,MATCH(V399,'Backing 4'!T:T,0)))</f>
        <v>Even</v>
      </c>
      <c r="V399" t="str">
        <f t="shared" si="18"/>
        <v>4 - Manager &amp; Operations</v>
      </c>
      <c r="W399" t="str">
        <f>IF(X399="","",INDEX('Backing 4'!Z:Z,MATCH(X399,'Backing 4'!Y:Y,0)))</f>
        <v>Even</v>
      </c>
      <c r="X399" t="str">
        <f t="shared" si="19"/>
        <v>4 - Manager</v>
      </c>
      <c r="Y399">
        <v>1</v>
      </c>
      <c r="Z399" t="str">
        <f>IF(F399="Y","",IF(AA399="Y",INDEX('Backing 2'!B:B,MATCH(E399,'Backing 2'!C:C,0)),E399))</f>
        <v>5 - Senior Officer</v>
      </c>
      <c r="AA399" t="s">
        <v>85</v>
      </c>
      <c r="AB399">
        <v>2</v>
      </c>
      <c r="AC399" t="s">
        <v>76</v>
      </c>
      <c r="AD399">
        <v>34</v>
      </c>
      <c r="AE399" t="s">
        <v>37</v>
      </c>
      <c r="AF399" t="s">
        <v>80</v>
      </c>
      <c r="AG399" t="s">
        <v>80</v>
      </c>
      <c r="AH399" s="3">
        <v>40634</v>
      </c>
      <c r="AI399">
        <v>9</v>
      </c>
      <c r="AJ399">
        <f t="shared" ca="1" si="20"/>
        <v>0.5329303185674662</v>
      </c>
    </row>
    <row r="400" spans="1:36">
      <c r="A400">
        <v>399</v>
      </c>
      <c r="B400" t="s">
        <v>8</v>
      </c>
      <c r="E400" t="s">
        <v>92</v>
      </c>
      <c r="F400" t="s">
        <v>87</v>
      </c>
      <c r="G400">
        <v>2</v>
      </c>
      <c r="H400" t="s">
        <v>88</v>
      </c>
      <c r="J400" t="s">
        <v>86</v>
      </c>
      <c r="K400" s="2">
        <v>0.5</v>
      </c>
      <c r="L400" t="s">
        <v>88</v>
      </c>
      <c r="N400" t="s">
        <v>85</v>
      </c>
      <c r="O400" t="s">
        <v>16</v>
      </c>
      <c r="Q400" t="s">
        <v>92</v>
      </c>
      <c r="R400" t="s">
        <v>16</v>
      </c>
      <c r="S400" s="1" t="s">
        <v>74</v>
      </c>
      <c r="T400" t="s">
        <v>74</v>
      </c>
      <c r="U400" t="str">
        <f>IF(V400="","",INDEX('Backing 4'!U:U,MATCH(V400,'Backing 4'!T:T,0)))</f>
        <v>Even</v>
      </c>
      <c r="V400" t="str">
        <f t="shared" si="18"/>
        <v>6 - Junior Officer &amp; Sales &amp; Marketing</v>
      </c>
      <c r="W400" t="str">
        <f>IF(X400="","",INDEX('Backing 4'!Z:Z,MATCH(X400,'Backing 4'!Y:Y,0)))</f>
        <v>Even</v>
      </c>
      <c r="X400" t="str">
        <f t="shared" si="19"/>
        <v>6 - Junior Officer</v>
      </c>
      <c r="Y400">
        <v>3</v>
      </c>
      <c r="Z400" t="str">
        <f>IF(F400="Y","",IF(AA400="Y",INDEX('Backing 2'!B:B,MATCH(E400,'Backing 2'!C:C,0)),E400))</f>
        <v>6 - Junior Officer</v>
      </c>
      <c r="AA400" t="s">
        <v>87</v>
      </c>
      <c r="AB400">
        <v>2</v>
      </c>
      <c r="AC400" t="s">
        <v>75</v>
      </c>
      <c r="AD400">
        <v>21</v>
      </c>
      <c r="AE400" t="s">
        <v>36</v>
      </c>
      <c r="AF400" t="s">
        <v>80</v>
      </c>
      <c r="AG400" t="s">
        <v>80</v>
      </c>
      <c r="AH400" s="3">
        <v>42826</v>
      </c>
      <c r="AI400">
        <v>3</v>
      </c>
      <c r="AJ400">
        <f t="shared" ca="1" si="20"/>
        <v>0.84932359700358329</v>
      </c>
    </row>
    <row r="401" spans="1:36">
      <c r="A401">
        <v>400</v>
      </c>
      <c r="B401" t="s">
        <v>7</v>
      </c>
      <c r="E401" t="s">
        <v>92</v>
      </c>
      <c r="F401" t="s">
        <v>85</v>
      </c>
      <c r="H401" t="s">
        <v>88</v>
      </c>
      <c r="J401" t="s">
        <v>88</v>
      </c>
      <c r="K401" s="2">
        <v>0.5</v>
      </c>
      <c r="L401" t="s">
        <v>88</v>
      </c>
      <c r="N401" t="s">
        <v>87</v>
      </c>
      <c r="O401" t="s">
        <v>14</v>
      </c>
      <c r="Q401" t="s">
        <v>92</v>
      </c>
      <c r="R401" t="s">
        <v>14</v>
      </c>
      <c r="S401" s="1" t="s">
        <v>74</v>
      </c>
      <c r="T401" t="s">
        <v>74</v>
      </c>
      <c r="U401" t="str">
        <f>IF(V401="","",INDEX('Backing 4'!U:U,MATCH(V401,'Backing 4'!T:T,0)))</f>
        <v>Even</v>
      </c>
      <c r="V401" t="str">
        <f t="shared" si="18"/>
        <v>6 - Junior Officer &amp; Operations</v>
      </c>
      <c r="W401" t="str">
        <f>IF(X401="","",INDEX('Backing 4'!Z:Z,MATCH(X401,'Backing 4'!Y:Y,0)))</f>
        <v>Even</v>
      </c>
      <c r="X401" t="str">
        <f t="shared" si="19"/>
        <v>6 - Junior Officer</v>
      </c>
      <c r="Y401">
        <v>0</v>
      </c>
      <c r="Z401" t="str">
        <f>IF(F401="Y","",IF(AA401="Y",INDEX('Backing 2'!B:B,MATCH(E401,'Backing 2'!C:C,0)),E401))</f>
        <v/>
      </c>
      <c r="AA401" t="s">
        <v>87</v>
      </c>
      <c r="AC401" t="s">
        <v>75</v>
      </c>
      <c r="AD401">
        <v>22</v>
      </c>
      <c r="AE401" t="s">
        <v>36</v>
      </c>
      <c r="AF401" t="s">
        <v>80</v>
      </c>
      <c r="AG401" t="s">
        <v>80</v>
      </c>
      <c r="AH401" s="3">
        <v>43922</v>
      </c>
      <c r="AI401">
        <v>0</v>
      </c>
      <c r="AJ401">
        <f t="shared" ca="1" si="20"/>
        <v>0.76156488709207115</v>
      </c>
    </row>
    <row r="402" spans="1:36">
      <c r="A402">
        <v>401</v>
      </c>
      <c r="B402" t="s">
        <v>7</v>
      </c>
      <c r="E402" t="s">
        <v>92</v>
      </c>
      <c r="F402" t="s">
        <v>87</v>
      </c>
      <c r="G402">
        <v>4</v>
      </c>
      <c r="H402" t="s">
        <v>88</v>
      </c>
      <c r="J402" t="s">
        <v>86</v>
      </c>
      <c r="K402" s="2">
        <v>0.5</v>
      </c>
      <c r="L402" t="s">
        <v>88</v>
      </c>
      <c r="N402" t="s">
        <v>85</v>
      </c>
      <c r="O402" t="s">
        <v>14</v>
      </c>
      <c r="Q402" t="s">
        <v>92</v>
      </c>
      <c r="R402" t="s">
        <v>14</v>
      </c>
      <c r="S402" s="1" t="s">
        <v>74</v>
      </c>
      <c r="T402" t="s">
        <v>74</v>
      </c>
      <c r="U402" t="str">
        <f>IF(V402="","",INDEX('Backing 4'!U:U,MATCH(V402,'Backing 4'!T:T,0)))</f>
        <v>Even</v>
      </c>
      <c r="V402" t="str">
        <f t="shared" si="18"/>
        <v>6 - Junior Officer &amp; Operations</v>
      </c>
      <c r="W402" t="str">
        <f>IF(X402="","",INDEX('Backing 4'!Z:Z,MATCH(X402,'Backing 4'!Y:Y,0)))</f>
        <v>Even</v>
      </c>
      <c r="X402" t="str">
        <f t="shared" si="19"/>
        <v>6 - Junior Officer</v>
      </c>
      <c r="Y402">
        <v>2</v>
      </c>
      <c r="Z402" t="str">
        <f>IF(F402="Y","",IF(AA402="Y",INDEX('Backing 2'!B:B,MATCH(E402,'Backing 2'!C:C,0)),E402))</f>
        <v>6 - Junior Officer</v>
      </c>
      <c r="AA402" t="s">
        <v>87</v>
      </c>
      <c r="AB402">
        <v>2</v>
      </c>
      <c r="AC402" t="s">
        <v>75</v>
      </c>
      <c r="AD402">
        <v>26</v>
      </c>
      <c r="AE402" t="s">
        <v>36</v>
      </c>
      <c r="AF402" t="s">
        <v>80</v>
      </c>
      <c r="AG402" t="s">
        <v>80</v>
      </c>
      <c r="AH402" s="3">
        <v>43191</v>
      </c>
      <c r="AI402">
        <v>2</v>
      </c>
      <c r="AJ402">
        <f t="shared" ca="1" si="20"/>
        <v>0.36864400612888293</v>
      </c>
    </row>
    <row r="403" spans="1:36">
      <c r="A403">
        <v>402</v>
      </c>
      <c r="B403" t="s">
        <v>7</v>
      </c>
      <c r="E403" t="s">
        <v>127</v>
      </c>
      <c r="F403" t="s">
        <v>85</v>
      </c>
      <c r="H403" t="s">
        <v>88</v>
      </c>
      <c r="J403" t="s">
        <v>88</v>
      </c>
      <c r="K403" s="2">
        <v>0.5</v>
      </c>
      <c r="L403" t="s">
        <v>88</v>
      </c>
      <c r="N403" t="s">
        <v>87</v>
      </c>
      <c r="O403" t="s">
        <v>14</v>
      </c>
      <c r="Q403" t="s">
        <v>127</v>
      </c>
      <c r="R403" t="s">
        <v>14</v>
      </c>
      <c r="S403" s="1">
        <v>0.8</v>
      </c>
      <c r="T403" t="s">
        <v>73</v>
      </c>
      <c r="U403" t="str">
        <f>IF(V403="","",INDEX('Backing 4'!U:U,MATCH(V403,'Backing 4'!T:T,0)))</f>
        <v>Even</v>
      </c>
      <c r="V403" t="str">
        <f t="shared" si="18"/>
        <v>5 - Senior Officer &amp; Operations</v>
      </c>
      <c r="W403" t="str">
        <f>IF(X403="","",INDEX('Backing 4'!Z:Z,MATCH(X403,'Backing 4'!Y:Y,0)))</f>
        <v>Even</v>
      </c>
      <c r="X403" t="str">
        <f t="shared" si="19"/>
        <v>5 - Senior Officer</v>
      </c>
      <c r="Y403">
        <v>0</v>
      </c>
      <c r="Z403" t="str">
        <f>IF(F403="Y","",IF(AA403="Y",INDEX('Backing 2'!B:B,MATCH(E403,'Backing 2'!C:C,0)),E403))</f>
        <v/>
      </c>
      <c r="AA403" t="s">
        <v>87</v>
      </c>
      <c r="AC403" t="s">
        <v>76</v>
      </c>
      <c r="AD403">
        <v>33</v>
      </c>
      <c r="AE403" t="s">
        <v>25</v>
      </c>
      <c r="AF403" t="s">
        <v>25</v>
      </c>
      <c r="AG403" t="s">
        <v>25</v>
      </c>
      <c r="AH403" s="3">
        <v>43922</v>
      </c>
      <c r="AI403">
        <v>0</v>
      </c>
      <c r="AJ403">
        <f t="shared" ca="1" si="20"/>
        <v>2.5710954148662091E-2</v>
      </c>
    </row>
    <row r="404" spans="1:36">
      <c r="A404">
        <v>403</v>
      </c>
      <c r="B404" t="s">
        <v>8</v>
      </c>
      <c r="E404" t="s">
        <v>92</v>
      </c>
      <c r="F404" t="s">
        <v>87</v>
      </c>
      <c r="G404">
        <v>2</v>
      </c>
      <c r="H404" t="s">
        <v>88</v>
      </c>
      <c r="J404" t="s">
        <v>86</v>
      </c>
      <c r="K404" s="2">
        <v>0.5</v>
      </c>
      <c r="L404" t="s">
        <v>88</v>
      </c>
      <c r="N404" t="s">
        <v>85</v>
      </c>
      <c r="O404" t="s">
        <v>16</v>
      </c>
      <c r="Q404" t="s">
        <v>92</v>
      </c>
      <c r="R404" t="s">
        <v>16</v>
      </c>
      <c r="S404" s="1" t="s">
        <v>74</v>
      </c>
      <c r="T404" t="s">
        <v>74</v>
      </c>
      <c r="U404" t="str">
        <f>IF(V404="","",INDEX('Backing 4'!U:U,MATCH(V404,'Backing 4'!T:T,0)))</f>
        <v>Even</v>
      </c>
      <c r="V404" t="str">
        <f t="shared" si="18"/>
        <v>6 - Junior Officer &amp; Sales &amp; Marketing</v>
      </c>
      <c r="W404" t="str">
        <f>IF(X404="","",INDEX('Backing 4'!Z:Z,MATCH(X404,'Backing 4'!Y:Y,0)))</f>
        <v>Even</v>
      </c>
      <c r="X404" t="str">
        <f t="shared" si="19"/>
        <v>6 - Junior Officer</v>
      </c>
      <c r="Y404">
        <v>3</v>
      </c>
      <c r="Z404" t="str">
        <f>IF(F404="Y","",IF(AA404="Y",INDEX('Backing 2'!B:B,MATCH(E404,'Backing 2'!C:C,0)),E404))</f>
        <v>6 - Junior Officer</v>
      </c>
      <c r="AA404" t="s">
        <v>87</v>
      </c>
      <c r="AB404">
        <v>3</v>
      </c>
      <c r="AC404" t="s">
        <v>75</v>
      </c>
      <c r="AD404">
        <v>23</v>
      </c>
      <c r="AE404" t="s">
        <v>37</v>
      </c>
      <c r="AF404" t="s">
        <v>80</v>
      </c>
      <c r="AG404" t="s">
        <v>80</v>
      </c>
      <c r="AH404" s="3">
        <v>42826</v>
      </c>
      <c r="AI404">
        <v>3</v>
      </c>
      <c r="AJ404">
        <f t="shared" ca="1" si="20"/>
        <v>0.90483472828061595</v>
      </c>
    </row>
    <row r="405" spans="1:36" hidden="1">
      <c r="A405">
        <v>404</v>
      </c>
      <c r="B405" t="s">
        <v>8</v>
      </c>
      <c r="E405" t="s">
        <v>96</v>
      </c>
      <c r="F405" t="s">
        <v>87</v>
      </c>
      <c r="H405" t="s">
        <v>88</v>
      </c>
      <c r="J405" t="s">
        <v>88</v>
      </c>
      <c r="K405" s="2">
        <v>0.5</v>
      </c>
      <c r="L405" t="s">
        <v>88</v>
      </c>
      <c r="N405" t="s">
        <v>85</v>
      </c>
      <c r="O405" t="s">
        <v>17</v>
      </c>
      <c r="Q405" t="s">
        <v>96</v>
      </c>
      <c r="R405" t="s">
        <v>17</v>
      </c>
      <c r="S405" s="1" t="s">
        <v>74</v>
      </c>
      <c r="T405" t="s">
        <v>74</v>
      </c>
      <c r="U405" t="str">
        <f>IF(V405="","",INDEX('Backing 4'!U:U,MATCH(V405,'Backing 4'!T:T,0)))</f>
        <v/>
      </c>
      <c r="V405" t="str">
        <f t="shared" si="18"/>
        <v/>
      </c>
      <c r="W405" t="str">
        <f>IF(X405="","",INDEX('Backing 4'!Z:Z,MATCH(X405,'Backing 4'!Y:Y,0)))</f>
        <v/>
      </c>
      <c r="X405" t="str">
        <f t="shared" si="19"/>
        <v/>
      </c>
      <c r="Y405">
        <v>2</v>
      </c>
      <c r="Z405" t="str">
        <f>IF(F405="Y","",IF(AA405="Y",INDEX('Backing 2'!B:B,MATCH(E405,'Backing 2'!C:C,0)),E405))</f>
        <v>1 - Executive</v>
      </c>
      <c r="AA405" t="s">
        <v>87</v>
      </c>
      <c r="AB405">
        <v>2</v>
      </c>
      <c r="AC405" t="s">
        <v>78</v>
      </c>
      <c r="AD405">
        <v>50</v>
      </c>
      <c r="AE405" t="s">
        <v>37</v>
      </c>
      <c r="AF405" t="s">
        <v>80</v>
      </c>
      <c r="AG405" t="s">
        <v>80</v>
      </c>
      <c r="AH405" s="3">
        <v>42461</v>
      </c>
      <c r="AI405">
        <v>4</v>
      </c>
      <c r="AJ405">
        <f t="shared" ca="1" si="20"/>
        <v>0.17401333318157619</v>
      </c>
    </row>
    <row r="406" spans="1:36" hidden="1">
      <c r="A406">
        <v>405</v>
      </c>
      <c r="B406" t="s">
        <v>8</v>
      </c>
      <c r="E406" t="s">
        <v>96</v>
      </c>
      <c r="F406" t="s">
        <v>87</v>
      </c>
      <c r="H406" t="s">
        <v>88</v>
      </c>
      <c r="J406" t="s">
        <v>88</v>
      </c>
      <c r="K406" s="2">
        <v>0.5</v>
      </c>
      <c r="L406" t="s">
        <v>88</v>
      </c>
      <c r="N406" t="s">
        <v>85</v>
      </c>
      <c r="O406" t="s">
        <v>17</v>
      </c>
      <c r="Q406" t="s">
        <v>96</v>
      </c>
      <c r="R406" t="s">
        <v>17</v>
      </c>
      <c r="S406" s="1" t="s">
        <v>74</v>
      </c>
      <c r="T406" t="s">
        <v>74</v>
      </c>
      <c r="U406" t="str">
        <f>IF(V406="","",INDEX('Backing 4'!U:U,MATCH(V406,'Backing 4'!T:T,0)))</f>
        <v/>
      </c>
      <c r="V406" t="str">
        <f t="shared" si="18"/>
        <v/>
      </c>
      <c r="W406" t="str">
        <f>IF(X406="","",INDEX('Backing 4'!Z:Z,MATCH(X406,'Backing 4'!Y:Y,0)))</f>
        <v/>
      </c>
      <c r="X406" t="str">
        <f t="shared" si="19"/>
        <v/>
      </c>
      <c r="Y406">
        <v>5</v>
      </c>
      <c r="Z406" t="str">
        <f>IF(F406="Y","",IF(AA406="Y",INDEX('Backing 2'!B:B,MATCH(E406,'Backing 2'!C:C,0)),E406))</f>
        <v>1 - Executive</v>
      </c>
      <c r="AA406" t="s">
        <v>87</v>
      </c>
      <c r="AB406">
        <v>3</v>
      </c>
      <c r="AC406" t="s">
        <v>77</v>
      </c>
      <c r="AD406">
        <v>47</v>
      </c>
      <c r="AE406" t="s">
        <v>25</v>
      </c>
      <c r="AF406" t="s">
        <v>25</v>
      </c>
      <c r="AG406" t="s">
        <v>25</v>
      </c>
      <c r="AH406" s="3">
        <v>41000</v>
      </c>
      <c r="AI406">
        <v>8</v>
      </c>
      <c r="AJ406">
        <f t="shared" ca="1" si="20"/>
        <v>0.57512155987385005</v>
      </c>
    </row>
    <row r="407" spans="1:36">
      <c r="A407">
        <v>406</v>
      </c>
      <c r="B407" t="s">
        <v>8</v>
      </c>
      <c r="E407" t="s">
        <v>94</v>
      </c>
      <c r="F407" t="s">
        <v>87</v>
      </c>
      <c r="G407">
        <v>2</v>
      </c>
      <c r="H407" t="s">
        <v>88</v>
      </c>
      <c r="J407" t="s">
        <v>86</v>
      </c>
      <c r="K407" s="2">
        <v>0.5</v>
      </c>
      <c r="L407" t="s">
        <v>88</v>
      </c>
      <c r="N407" t="s">
        <v>85</v>
      </c>
      <c r="O407" t="s">
        <v>14</v>
      </c>
      <c r="Q407" t="s">
        <v>94</v>
      </c>
      <c r="R407" t="s">
        <v>14</v>
      </c>
      <c r="S407" s="1" t="s">
        <v>74</v>
      </c>
      <c r="T407" t="s">
        <v>74</v>
      </c>
      <c r="U407" t="str">
        <f>IF(V407="","",INDEX('Backing 4'!U:U,MATCH(V407,'Backing 4'!T:T,0)))</f>
        <v>Even</v>
      </c>
      <c r="V407" t="str">
        <f t="shared" si="18"/>
        <v>3 - Senior Manager &amp; Operations</v>
      </c>
      <c r="W407" t="str">
        <f>IF(X407="","",INDEX('Backing 4'!Z:Z,MATCH(X407,'Backing 4'!Y:Y,0)))</f>
        <v>Uneven - Men benefit</v>
      </c>
      <c r="X407" t="str">
        <f t="shared" si="19"/>
        <v>3 - Senior Manager</v>
      </c>
      <c r="Y407">
        <v>2</v>
      </c>
      <c r="Z407" t="str">
        <f>IF(F407="Y","",IF(AA407="Y",INDEX('Backing 2'!B:B,MATCH(E407,'Backing 2'!C:C,0)),E407))</f>
        <v>3 - Senior Manager</v>
      </c>
      <c r="AA407" t="s">
        <v>87</v>
      </c>
      <c r="AB407">
        <v>2</v>
      </c>
      <c r="AC407" t="s">
        <v>76</v>
      </c>
      <c r="AD407">
        <v>36</v>
      </c>
      <c r="AE407" t="s">
        <v>37</v>
      </c>
      <c r="AF407" t="s">
        <v>80</v>
      </c>
      <c r="AG407" t="s">
        <v>80</v>
      </c>
      <c r="AH407" s="3">
        <v>42826</v>
      </c>
      <c r="AI407">
        <v>3</v>
      </c>
      <c r="AJ407">
        <f t="shared" ca="1" si="20"/>
        <v>0.57933680812863975</v>
      </c>
    </row>
    <row r="408" spans="1:36">
      <c r="A408">
        <v>407</v>
      </c>
      <c r="B408" t="s">
        <v>8</v>
      </c>
      <c r="E408" t="s">
        <v>95</v>
      </c>
      <c r="F408" t="s">
        <v>87</v>
      </c>
      <c r="G408">
        <v>2</v>
      </c>
      <c r="H408" t="s">
        <v>88</v>
      </c>
      <c r="J408" t="s">
        <v>86</v>
      </c>
      <c r="K408" s="2">
        <v>0.5</v>
      </c>
      <c r="L408" t="s">
        <v>88</v>
      </c>
      <c r="N408" t="s">
        <v>85</v>
      </c>
      <c r="O408" t="s">
        <v>15</v>
      </c>
      <c r="Q408" t="s">
        <v>95</v>
      </c>
      <c r="R408" t="s">
        <v>15</v>
      </c>
      <c r="S408" s="1" t="s">
        <v>74</v>
      </c>
      <c r="T408" t="s">
        <v>74</v>
      </c>
      <c r="U408" t="str">
        <f>IF(V408="","",INDEX('Backing 4'!U:U,MATCH(V408,'Backing 4'!T:T,0)))</f>
        <v>Inconclusive</v>
      </c>
      <c r="V408" t="str">
        <f t="shared" si="18"/>
        <v>2 - Director &amp; Internal Services</v>
      </c>
      <c r="W408" t="s">
        <v>126</v>
      </c>
      <c r="X408" t="str">
        <f t="shared" si="19"/>
        <v>2 - Director</v>
      </c>
      <c r="Y408">
        <v>3</v>
      </c>
      <c r="Z408" t="str">
        <f>IF(F408="Y","",IF(AA408="Y",INDEX('Backing 2'!B:B,MATCH(E408,'Backing 2'!C:C,0)),E408))</f>
        <v>2 - Director</v>
      </c>
      <c r="AA408" t="s">
        <v>87</v>
      </c>
      <c r="AB408">
        <v>2</v>
      </c>
      <c r="AC408" t="s">
        <v>79</v>
      </c>
      <c r="AD408">
        <v>61</v>
      </c>
      <c r="AE408" t="s">
        <v>25</v>
      </c>
      <c r="AF408" t="s">
        <v>25</v>
      </c>
      <c r="AG408" t="s">
        <v>25</v>
      </c>
      <c r="AH408" s="3">
        <v>42095</v>
      </c>
      <c r="AI408">
        <v>5</v>
      </c>
      <c r="AJ408">
        <f t="shared" ca="1" si="20"/>
        <v>0.83582577940233926</v>
      </c>
    </row>
    <row r="409" spans="1:36">
      <c r="A409">
        <v>408</v>
      </c>
      <c r="B409" t="s">
        <v>8</v>
      </c>
      <c r="E409" t="s">
        <v>127</v>
      </c>
      <c r="F409" t="s">
        <v>87</v>
      </c>
      <c r="G409">
        <v>2</v>
      </c>
      <c r="H409" t="s">
        <v>88</v>
      </c>
      <c r="J409" t="s">
        <v>86</v>
      </c>
      <c r="K409" s="2">
        <v>0.5</v>
      </c>
      <c r="L409" t="s">
        <v>88</v>
      </c>
      <c r="N409" t="s">
        <v>85</v>
      </c>
      <c r="O409" t="s">
        <v>16</v>
      </c>
      <c r="Q409" t="s">
        <v>127</v>
      </c>
      <c r="R409" t="s">
        <v>16</v>
      </c>
      <c r="S409" s="1" t="s">
        <v>74</v>
      </c>
      <c r="T409" t="s">
        <v>74</v>
      </c>
      <c r="U409" t="str">
        <f>IF(V409="","",INDEX('Backing 4'!U:U,MATCH(V409,'Backing 4'!T:T,0)))</f>
        <v>Even</v>
      </c>
      <c r="V409" t="str">
        <f t="shared" si="18"/>
        <v>5 - Senior Officer &amp; Sales &amp; Marketing</v>
      </c>
      <c r="W409" t="str">
        <f>IF(X409="","",INDEX('Backing 4'!Z:Z,MATCH(X409,'Backing 4'!Y:Y,0)))</f>
        <v>Even</v>
      </c>
      <c r="X409" t="str">
        <f t="shared" si="19"/>
        <v>5 - Senior Officer</v>
      </c>
      <c r="Y409">
        <v>5</v>
      </c>
      <c r="Z409" t="str">
        <f>IF(F409="Y","",IF(AA409="Y",INDEX('Backing 2'!B:B,MATCH(E409,'Backing 2'!C:C,0)),E409))</f>
        <v>5 - Senior Officer</v>
      </c>
      <c r="AA409" t="s">
        <v>87</v>
      </c>
      <c r="AC409" t="s">
        <v>75</v>
      </c>
      <c r="AD409">
        <v>26</v>
      </c>
      <c r="AE409" t="s">
        <v>25</v>
      </c>
      <c r="AF409" t="s">
        <v>25</v>
      </c>
      <c r="AG409" t="s">
        <v>25</v>
      </c>
      <c r="AH409" s="3">
        <v>42095</v>
      </c>
      <c r="AI409">
        <v>5</v>
      </c>
      <c r="AJ409">
        <f t="shared" ca="1" si="20"/>
        <v>0.52755915988994162</v>
      </c>
    </row>
    <row r="410" spans="1:36">
      <c r="A410">
        <v>409</v>
      </c>
      <c r="B410" t="s">
        <v>7</v>
      </c>
      <c r="E410" t="s">
        <v>92</v>
      </c>
      <c r="F410" t="s">
        <v>87</v>
      </c>
      <c r="G410">
        <v>2</v>
      </c>
      <c r="H410" t="s">
        <v>88</v>
      </c>
      <c r="J410" t="s">
        <v>86</v>
      </c>
      <c r="K410" s="2">
        <v>0.5</v>
      </c>
      <c r="L410" t="s">
        <v>88</v>
      </c>
      <c r="N410" t="s">
        <v>85</v>
      </c>
      <c r="O410" t="s">
        <v>16</v>
      </c>
      <c r="Q410" t="s">
        <v>92</v>
      </c>
      <c r="R410" t="s">
        <v>16</v>
      </c>
      <c r="S410" s="1" t="s">
        <v>74</v>
      </c>
      <c r="T410" t="s">
        <v>74</v>
      </c>
      <c r="U410" t="str">
        <f>IF(V410="","",INDEX('Backing 4'!U:U,MATCH(V410,'Backing 4'!T:T,0)))</f>
        <v>Even</v>
      </c>
      <c r="V410" t="str">
        <f t="shared" si="18"/>
        <v>6 - Junior Officer &amp; Sales &amp; Marketing</v>
      </c>
      <c r="W410" t="str">
        <f>IF(X410="","",INDEX('Backing 4'!Z:Z,MATCH(X410,'Backing 4'!Y:Y,0)))</f>
        <v>Even</v>
      </c>
      <c r="X410" t="str">
        <f t="shared" si="19"/>
        <v>6 - Junior Officer</v>
      </c>
      <c r="Y410">
        <v>5</v>
      </c>
      <c r="Z410" t="str">
        <f>IF(F410="Y","",IF(AA410="Y",INDEX('Backing 2'!B:B,MATCH(E410,'Backing 2'!C:C,0)),E410))</f>
        <v>6 - Junior Officer</v>
      </c>
      <c r="AA410" t="s">
        <v>87</v>
      </c>
      <c r="AB410">
        <v>2</v>
      </c>
      <c r="AC410" t="s">
        <v>75</v>
      </c>
      <c r="AD410">
        <v>24</v>
      </c>
      <c r="AE410" t="s">
        <v>25</v>
      </c>
      <c r="AF410" t="s">
        <v>25</v>
      </c>
      <c r="AG410" t="s">
        <v>25</v>
      </c>
      <c r="AH410" s="3">
        <v>42095</v>
      </c>
      <c r="AI410">
        <v>5</v>
      </c>
      <c r="AJ410">
        <f t="shared" ca="1" si="20"/>
        <v>0.93615063018889033</v>
      </c>
    </row>
    <row r="411" spans="1:36">
      <c r="A411">
        <v>410</v>
      </c>
      <c r="B411" t="s">
        <v>8</v>
      </c>
      <c r="E411" t="s">
        <v>127</v>
      </c>
      <c r="F411" t="s">
        <v>85</v>
      </c>
      <c r="H411" t="s">
        <v>88</v>
      </c>
      <c r="J411" t="s">
        <v>88</v>
      </c>
      <c r="K411" s="2">
        <v>0.5</v>
      </c>
      <c r="L411" t="s">
        <v>88</v>
      </c>
      <c r="N411" t="s">
        <v>87</v>
      </c>
      <c r="O411" t="s">
        <v>16</v>
      </c>
      <c r="Q411" t="s">
        <v>127</v>
      </c>
      <c r="R411" t="s">
        <v>16</v>
      </c>
      <c r="S411" s="1" t="s">
        <v>74</v>
      </c>
      <c r="T411" t="s">
        <v>74</v>
      </c>
      <c r="U411" t="str">
        <f>IF(V411="","",INDEX('Backing 4'!U:U,MATCH(V411,'Backing 4'!T:T,0)))</f>
        <v>Even</v>
      </c>
      <c r="V411" t="str">
        <f t="shared" si="18"/>
        <v>5 - Senior Officer &amp; Sales &amp; Marketing</v>
      </c>
      <c r="W411" t="str">
        <f>IF(X411="","",INDEX('Backing 4'!Z:Z,MATCH(X411,'Backing 4'!Y:Y,0)))</f>
        <v>Even</v>
      </c>
      <c r="X411" t="str">
        <f t="shared" si="19"/>
        <v>5 - Senior Officer</v>
      </c>
      <c r="Y411">
        <v>0</v>
      </c>
      <c r="Z411" t="str">
        <f>IF(F411="Y","",IF(AA411="Y",INDEX('Backing 2'!B:B,MATCH(E411,'Backing 2'!C:C,0)),E411))</f>
        <v/>
      </c>
      <c r="AA411" t="s">
        <v>87</v>
      </c>
      <c r="AC411" t="s">
        <v>75</v>
      </c>
      <c r="AD411">
        <v>27</v>
      </c>
      <c r="AE411" t="s">
        <v>25</v>
      </c>
      <c r="AF411" t="s">
        <v>25</v>
      </c>
      <c r="AG411" t="s">
        <v>25</v>
      </c>
      <c r="AH411" s="3">
        <v>43922</v>
      </c>
      <c r="AI411">
        <v>0</v>
      </c>
      <c r="AJ411">
        <f t="shared" ca="1" si="20"/>
        <v>0.55144354012715924</v>
      </c>
    </row>
    <row r="412" spans="1:36">
      <c r="A412">
        <v>411</v>
      </c>
      <c r="B412" t="s">
        <v>7</v>
      </c>
      <c r="E412" t="s">
        <v>93</v>
      </c>
      <c r="F412" t="s">
        <v>85</v>
      </c>
      <c r="H412" t="s">
        <v>88</v>
      </c>
      <c r="J412" t="s">
        <v>88</v>
      </c>
      <c r="K412" s="2">
        <v>0.5</v>
      </c>
      <c r="L412" t="s">
        <v>88</v>
      </c>
      <c r="N412" t="s">
        <v>87</v>
      </c>
      <c r="O412" t="s">
        <v>14</v>
      </c>
      <c r="Q412" t="s">
        <v>93</v>
      </c>
      <c r="R412" t="s">
        <v>14</v>
      </c>
      <c r="S412" s="1" t="s">
        <v>74</v>
      </c>
      <c r="T412" t="s">
        <v>74</v>
      </c>
      <c r="U412" t="str">
        <f>IF(V412="","",INDEX('Backing 4'!U:U,MATCH(V412,'Backing 4'!T:T,0)))</f>
        <v>Even</v>
      </c>
      <c r="V412" t="str">
        <f t="shared" si="18"/>
        <v>4 - Manager &amp; Operations</v>
      </c>
      <c r="W412" t="str">
        <f>IF(X412="","",INDEX('Backing 4'!Z:Z,MATCH(X412,'Backing 4'!Y:Y,0)))</f>
        <v>Even</v>
      </c>
      <c r="X412" t="str">
        <f t="shared" si="19"/>
        <v>4 - Manager</v>
      </c>
      <c r="Y412">
        <v>0</v>
      </c>
      <c r="Z412" t="str">
        <f>IF(F412="Y","",IF(AA412="Y",INDEX('Backing 2'!B:B,MATCH(E412,'Backing 2'!C:C,0)),E412))</f>
        <v/>
      </c>
      <c r="AA412" t="s">
        <v>87</v>
      </c>
      <c r="AC412" t="s">
        <v>77</v>
      </c>
      <c r="AD412">
        <v>40</v>
      </c>
      <c r="AE412" t="s">
        <v>36</v>
      </c>
      <c r="AF412" t="s">
        <v>80</v>
      </c>
      <c r="AG412" t="s">
        <v>80</v>
      </c>
      <c r="AH412" s="3">
        <v>43922</v>
      </c>
      <c r="AI412">
        <v>0</v>
      </c>
      <c r="AJ412">
        <f t="shared" ca="1" si="20"/>
        <v>0.35015356359185601</v>
      </c>
    </row>
    <row r="413" spans="1:36">
      <c r="A413">
        <v>412</v>
      </c>
      <c r="B413" t="s">
        <v>7</v>
      </c>
      <c r="E413" t="s">
        <v>127</v>
      </c>
      <c r="F413" t="s">
        <v>87</v>
      </c>
      <c r="G413">
        <v>2</v>
      </c>
      <c r="H413" t="s">
        <v>88</v>
      </c>
      <c r="J413" t="s">
        <v>86</v>
      </c>
      <c r="K413" s="2">
        <v>0.5</v>
      </c>
      <c r="L413" t="s">
        <v>88</v>
      </c>
      <c r="N413" t="s">
        <v>85</v>
      </c>
      <c r="O413" t="s">
        <v>14</v>
      </c>
      <c r="Q413" t="s">
        <v>127</v>
      </c>
      <c r="R413" t="s">
        <v>14</v>
      </c>
      <c r="S413" s="1" t="s">
        <v>74</v>
      </c>
      <c r="T413" t="s">
        <v>74</v>
      </c>
      <c r="U413" t="str">
        <f>IF(V413="","",INDEX('Backing 4'!U:U,MATCH(V413,'Backing 4'!T:T,0)))</f>
        <v>Even</v>
      </c>
      <c r="V413" t="str">
        <f t="shared" si="18"/>
        <v>5 - Senior Officer &amp; Operations</v>
      </c>
      <c r="W413" t="str">
        <f>IF(X413="","",INDEX('Backing 4'!Z:Z,MATCH(X413,'Backing 4'!Y:Y,0)))</f>
        <v>Even</v>
      </c>
      <c r="X413" t="str">
        <f t="shared" si="19"/>
        <v>5 - Senior Officer</v>
      </c>
      <c r="Y413">
        <v>2</v>
      </c>
      <c r="Z413" t="str">
        <f>IF(F413="Y","",IF(AA413="Y",INDEX('Backing 2'!B:B,MATCH(E413,'Backing 2'!C:C,0)),E413))</f>
        <v>5 - Senior Officer</v>
      </c>
      <c r="AA413" t="s">
        <v>87</v>
      </c>
      <c r="AB413">
        <v>3</v>
      </c>
      <c r="AC413" t="s">
        <v>76</v>
      </c>
      <c r="AD413">
        <v>31</v>
      </c>
      <c r="AE413" t="s">
        <v>37</v>
      </c>
      <c r="AF413" t="s">
        <v>80</v>
      </c>
      <c r="AG413" t="s">
        <v>80</v>
      </c>
      <c r="AH413" s="3">
        <v>41365</v>
      </c>
      <c r="AI413">
        <v>7</v>
      </c>
      <c r="AJ413">
        <f t="shared" ca="1" si="20"/>
        <v>0.80758801084705933</v>
      </c>
    </row>
    <row r="414" spans="1:36">
      <c r="A414">
        <v>413</v>
      </c>
      <c r="B414" t="s">
        <v>8</v>
      </c>
      <c r="E414" t="s">
        <v>95</v>
      </c>
      <c r="F414" t="s">
        <v>87</v>
      </c>
      <c r="G414">
        <v>3</v>
      </c>
      <c r="H414" t="s">
        <v>88</v>
      </c>
      <c r="J414" t="s">
        <v>86</v>
      </c>
      <c r="K414" s="2">
        <v>0.5</v>
      </c>
      <c r="L414" t="s">
        <v>88</v>
      </c>
      <c r="N414" t="s">
        <v>85</v>
      </c>
      <c r="O414" t="s">
        <v>15</v>
      </c>
      <c r="Q414" t="s">
        <v>95</v>
      </c>
      <c r="R414" t="s">
        <v>15</v>
      </c>
      <c r="S414" s="1" t="s">
        <v>74</v>
      </c>
      <c r="T414" t="s">
        <v>74</v>
      </c>
      <c r="U414" t="str">
        <f>IF(V414="","",INDEX('Backing 4'!U:U,MATCH(V414,'Backing 4'!T:T,0)))</f>
        <v>Inconclusive</v>
      </c>
      <c r="V414" t="str">
        <f t="shared" si="18"/>
        <v>2 - Director &amp; Internal Services</v>
      </c>
      <c r="W414" t="s">
        <v>126</v>
      </c>
      <c r="X414" t="str">
        <f t="shared" si="19"/>
        <v>2 - Director</v>
      </c>
      <c r="Y414">
        <v>5</v>
      </c>
      <c r="Z414" t="str">
        <f>IF(F414="Y","",IF(AA414="Y",INDEX('Backing 2'!B:B,MATCH(E414,'Backing 2'!C:C,0)),E414))</f>
        <v>2 - Director</v>
      </c>
      <c r="AA414" t="s">
        <v>87</v>
      </c>
      <c r="AB414">
        <v>3</v>
      </c>
      <c r="AC414" t="s">
        <v>77</v>
      </c>
      <c r="AD414">
        <v>46</v>
      </c>
      <c r="AE414" t="s">
        <v>25</v>
      </c>
      <c r="AF414" t="s">
        <v>25</v>
      </c>
      <c r="AG414" t="s">
        <v>25</v>
      </c>
      <c r="AH414" s="3">
        <v>41365</v>
      </c>
      <c r="AI414">
        <v>7</v>
      </c>
      <c r="AJ414">
        <f t="shared" ca="1" si="20"/>
        <v>0.44302321449641757</v>
      </c>
    </row>
    <row r="415" spans="1:36">
      <c r="A415">
        <v>414</v>
      </c>
      <c r="B415" t="s">
        <v>7</v>
      </c>
      <c r="E415" t="s">
        <v>127</v>
      </c>
      <c r="F415" t="s">
        <v>87</v>
      </c>
      <c r="G415">
        <v>3</v>
      </c>
      <c r="H415" t="s">
        <v>88</v>
      </c>
      <c r="J415" t="s">
        <v>86</v>
      </c>
      <c r="K415" s="2">
        <v>0.5</v>
      </c>
      <c r="L415" t="s">
        <v>88</v>
      </c>
      <c r="N415" t="s">
        <v>85</v>
      </c>
      <c r="O415" t="s">
        <v>14</v>
      </c>
      <c r="Q415" t="s">
        <v>127</v>
      </c>
      <c r="R415" t="s">
        <v>14</v>
      </c>
      <c r="S415" s="1">
        <v>0.8</v>
      </c>
      <c r="T415" t="s">
        <v>73</v>
      </c>
      <c r="U415" t="str">
        <f>IF(V415="","",INDEX('Backing 4'!U:U,MATCH(V415,'Backing 4'!T:T,0)))</f>
        <v>Even</v>
      </c>
      <c r="V415" t="str">
        <f t="shared" si="18"/>
        <v>5 - Senior Officer &amp; Operations</v>
      </c>
      <c r="W415" t="str">
        <f>IF(X415="","",INDEX('Backing 4'!Z:Z,MATCH(X415,'Backing 4'!Y:Y,0)))</f>
        <v>Even</v>
      </c>
      <c r="X415" t="str">
        <f t="shared" si="19"/>
        <v>5 - Senior Officer</v>
      </c>
      <c r="Y415">
        <v>1</v>
      </c>
      <c r="Z415" t="str">
        <f>IF(F415="Y","",IF(AA415="Y",INDEX('Backing 2'!B:B,MATCH(E415,'Backing 2'!C:C,0)),E415))</f>
        <v>6 - Junior Officer</v>
      </c>
      <c r="AA415" t="s">
        <v>85</v>
      </c>
      <c r="AB415">
        <v>1</v>
      </c>
      <c r="AC415" t="s">
        <v>76</v>
      </c>
      <c r="AD415">
        <v>31</v>
      </c>
      <c r="AE415" t="s">
        <v>36</v>
      </c>
      <c r="AF415" t="s">
        <v>80</v>
      </c>
      <c r="AG415" t="s">
        <v>80</v>
      </c>
      <c r="AH415" s="3">
        <v>42095</v>
      </c>
      <c r="AI415">
        <v>5</v>
      </c>
      <c r="AJ415">
        <f t="shared" ca="1" si="20"/>
        <v>0.98317610084752216</v>
      </c>
    </row>
    <row r="416" spans="1:36">
      <c r="A416">
        <v>415</v>
      </c>
      <c r="B416" t="s">
        <v>8</v>
      </c>
      <c r="E416" t="s">
        <v>92</v>
      </c>
      <c r="F416" t="s">
        <v>87</v>
      </c>
      <c r="G416">
        <v>2</v>
      </c>
      <c r="H416" t="s">
        <v>88</v>
      </c>
      <c r="J416" t="s">
        <v>86</v>
      </c>
      <c r="K416" s="2">
        <v>0.5</v>
      </c>
      <c r="L416" t="s">
        <v>88</v>
      </c>
      <c r="N416" t="s">
        <v>85</v>
      </c>
      <c r="O416" t="s">
        <v>16</v>
      </c>
      <c r="Q416" t="s">
        <v>92</v>
      </c>
      <c r="R416" t="s">
        <v>16</v>
      </c>
      <c r="S416" s="1" t="s">
        <v>74</v>
      </c>
      <c r="T416" t="s">
        <v>74</v>
      </c>
      <c r="U416" t="str">
        <f>IF(V416="","",INDEX('Backing 4'!U:U,MATCH(V416,'Backing 4'!T:T,0)))</f>
        <v>Even</v>
      </c>
      <c r="V416" t="str">
        <f t="shared" si="18"/>
        <v>6 - Junior Officer &amp; Sales &amp; Marketing</v>
      </c>
      <c r="W416" t="str">
        <f>IF(X416="","",INDEX('Backing 4'!Z:Z,MATCH(X416,'Backing 4'!Y:Y,0)))</f>
        <v>Even</v>
      </c>
      <c r="X416" t="str">
        <f t="shared" si="19"/>
        <v>6 - Junior Officer</v>
      </c>
      <c r="Y416">
        <v>1</v>
      </c>
      <c r="Z416" t="str">
        <f>IF(F416="Y","",IF(AA416="Y",INDEX('Backing 2'!B:B,MATCH(E416,'Backing 2'!C:C,0)),E416))</f>
        <v>6 - Junior Officer</v>
      </c>
      <c r="AA416" t="s">
        <v>87</v>
      </c>
      <c r="AC416" t="s">
        <v>75</v>
      </c>
      <c r="AD416">
        <v>24</v>
      </c>
      <c r="AE416" t="s">
        <v>32</v>
      </c>
      <c r="AF416" t="s">
        <v>80</v>
      </c>
      <c r="AG416" t="s">
        <v>80</v>
      </c>
      <c r="AH416" s="3">
        <v>43556</v>
      </c>
      <c r="AI416">
        <v>1</v>
      </c>
      <c r="AJ416">
        <f t="shared" ca="1" si="20"/>
        <v>0.61851049225507404</v>
      </c>
    </row>
    <row r="417" spans="1:36">
      <c r="A417">
        <v>416</v>
      </c>
      <c r="B417" t="s">
        <v>8</v>
      </c>
      <c r="E417" t="s">
        <v>94</v>
      </c>
      <c r="F417" t="s">
        <v>87</v>
      </c>
      <c r="G417">
        <v>2</v>
      </c>
      <c r="H417" t="s">
        <v>88</v>
      </c>
      <c r="J417" t="s">
        <v>86</v>
      </c>
      <c r="K417" s="2">
        <v>0.5</v>
      </c>
      <c r="L417" t="s">
        <v>88</v>
      </c>
      <c r="N417" t="s">
        <v>85</v>
      </c>
      <c r="O417" t="s">
        <v>17</v>
      </c>
      <c r="Q417" t="s">
        <v>94</v>
      </c>
      <c r="R417" t="s">
        <v>17</v>
      </c>
      <c r="S417" s="1" t="s">
        <v>74</v>
      </c>
      <c r="T417" t="s">
        <v>74</v>
      </c>
      <c r="U417" t="str">
        <f>IF(V417="","",INDEX('Backing 4'!U:U,MATCH(V417,'Backing 4'!T:T,0)))</f>
        <v>Inconclusive</v>
      </c>
      <c r="V417" t="str">
        <f t="shared" si="18"/>
        <v>3 - Senior Manager &amp; Strategy</v>
      </c>
      <c r="W417" t="str">
        <f>IF(X417="","",INDEX('Backing 4'!Z:Z,MATCH(X417,'Backing 4'!Y:Y,0)))</f>
        <v>Uneven - Men benefit</v>
      </c>
      <c r="X417" t="str">
        <f t="shared" si="19"/>
        <v>3 - Senior Manager</v>
      </c>
      <c r="Y417">
        <v>2</v>
      </c>
      <c r="Z417" t="str">
        <f>IF(F417="Y","",IF(AA417="Y",INDEX('Backing 2'!B:B,MATCH(E417,'Backing 2'!C:C,0)),E417))</f>
        <v>3 - Senior Manager</v>
      </c>
      <c r="AA417" t="s">
        <v>87</v>
      </c>
      <c r="AB417">
        <v>2</v>
      </c>
      <c r="AC417" t="s">
        <v>76</v>
      </c>
      <c r="AD417">
        <v>39</v>
      </c>
      <c r="AE417" t="s">
        <v>25</v>
      </c>
      <c r="AF417" t="s">
        <v>25</v>
      </c>
      <c r="AG417" t="s">
        <v>25</v>
      </c>
      <c r="AH417" s="3">
        <v>41000</v>
      </c>
      <c r="AI417">
        <v>8</v>
      </c>
      <c r="AJ417">
        <f t="shared" ca="1" si="20"/>
        <v>0.53874947278842111</v>
      </c>
    </row>
    <row r="418" spans="1:36">
      <c r="A418">
        <v>417</v>
      </c>
      <c r="B418" t="s">
        <v>8</v>
      </c>
      <c r="E418" t="s">
        <v>94</v>
      </c>
      <c r="F418" t="s">
        <v>87</v>
      </c>
      <c r="G418">
        <v>2</v>
      </c>
      <c r="H418" t="s">
        <v>88</v>
      </c>
      <c r="J418" t="s">
        <v>86</v>
      </c>
      <c r="K418" s="2">
        <v>0.5</v>
      </c>
      <c r="L418" t="s">
        <v>88</v>
      </c>
      <c r="N418" t="s">
        <v>85</v>
      </c>
      <c r="O418" t="s">
        <v>14</v>
      </c>
      <c r="Q418" t="s">
        <v>94</v>
      </c>
      <c r="R418" t="s">
        <v>14</v>
      </c>
      <c r="S418" s="1" t="s">
        <v>74</v>
      </c>
      <c r="T418" t="s">
        <v>74</v>
      </c>
      <c r="U418" t="str">
        <f>IF(V418="","",INDEX('Backing 4'!U:U,MATCH(V418,'Backing 4'!T:T,0)))</f>
        <v>Even</v>
      </c>
      <c r="V418" t="str">
        <f t="shared" si="18"/>
        <v>3 - Senior Manager &amp; Operations</v>
      </c>
      <c r="W418" t="str">
        <f>IF(X418="","",INDEX('Backing 4'!Z:Z,MATCH(X418,'Backing 4'!Y:Y,0)))</f>
        <v>Uneven - Men benefit</v>
      </c>
      <c r="X418" t="str">
        <f t="shared" si="19"/>
        <v>3 - Senior Manager</v>
      </c>
      <c r="Y418">
        <v>2</v>
      </c>
      <c r="Z418" t="str">
        <f>IF(F418="Y","",IF(AA418="Y",INDEX('Backing 2'!B:B,MATCH(E418,'Backing 2'!C:C,0)),E418))</f>
        <v>3 - Senior Manager</v>
      </c>
      <c r="AA418" t="s">
        <v>87</v>
      </c>
      <c r="AB418">
        <v>2</v>
      </c>
      <c r="AC418" t="s">
        <v>76</v>
      </c>
      <c r="AD418">
        <v>36</v>
      </c>
      <c r="AE418" t="s">
        <v>25</v>
      </c>
      <c r="AF418" t="s">
        <v>25</v>
      </c>
      <c r="AG418" t="s">
        <v>25</v>
      </c>
      <c r="AH418" s="3">
        <v>43191</v>
      </c>
      <c r="AI418">
        <v>2</v>
      </c>
      <c r="AJ418">
        <f t="shared" ca="1" si="20"/>
        <v>0.61121160055118218</v>
      </c>
    </row>
    <row r="419" spans="1:36">
      <c r="A419">
        <v>418</v>
      </c>
      <c r="B419" t="s">
        <v>7</v>
      </c>
      <c r="E419" t="s">
        <v>92</v>
      </c>
      <c r="F419" t="s">
        <v>87</v>
      </c>
      <c r="G419">
        <v>2</v>
      </c>
      <c r="H419" t="s">
        <v>86</v>
      </c>
      <c r="J419" t="s">
        <v>86</v>
      </c>
      <c r="K419" s="2">
        <v>0.5</v>
      </c>
      <c r="L419" t="s">
        <v>88</v>
      </c>
      <c r="N419" t="s">
        <v>85</v>
      </c>
      <c r="O419" t="s">
        <v>16</v>
      </c>
      <c r="Q419" t="s">
        <v>127</v>
      </c>
      <c r="R419" t="s">
        <v>16</v>
      </c>
      <c r="S419" s="1">
        <v>0.7</v>
      </c>
      <c r="T419" t="s">
        <v>73</v>
      </c>
      <c r="U419" t="str">
        <f>IF(V419="","",INDEX('Backing 4'!U:U,MATCH(V419,'Backing 4'!T:T,0)))</f>
        <v>Even</v>
      </c>
      <c r="V419" t="str">
        <f t="shared" si="18"/>
        <v>6 - Junior Officer &amp; Sales &amp; Marketing</v>
      </c>
      <c r="W419" t="str">
        <f>IF(X419="","",INDEX('Backing 4'!Z:Z,MATCH(X419,'Backing 4'!Y:Y,0)))</f>
        <v>Even</v>
      </c>
      <c r="X419" t="str">
        <f t="shared" si="19"/>
        <v>6 - Junior Officer</v>
      </c>
      <c r="Y419">
        <v>2</v>
      </c>
      <c r="Z419" t="str">
        <f>IF(F419="Y","",IF(AA419="Y",INDEX('Backing 2'!B:B,MATCH(E419,'Backing 2'!C:C,0)),E419))</f>
        <v>6 - Junior Officer</v>
      </c>
      <c r="AA419" t="s">
        <v>87</v>
      </c>
      <c r="AB419">
        <v>2</v>
      </c>
      <c r="AC419" t="s">
        <v>76</v>
      </c>
      <c r="AD419">
        <v>31</v>
      </c>
      <c r="AE419" t="s">
        <v>25</v>
      </c>
      <c r="AF419" t="s">
        <v>25</v>
      </c>
      <c r="AG419" t="s">
        <v>25</v>
      </c>
      <c r="AH419" s="3">
        <v>43191</v>
      </c>
      <c r="AI419">
        <v>2</v>
      </c>
      <c r="AJ419">
        <f t="shared" ca="1" si="20"/>
        <v>0.23697477378456677</v>
      </c>
    </row>
    <row r="420" spans="1:36">
      <c r="A420">
        <v>419</v>
      </c>
      <c r="B420" t="s">
        <v>8</v>
      </c>
      <c r="E420" t="s">
        <v>92</v>
      </c>
      <c r="F420" t="s">
        <v>87</v>
      </c>
      <c r="G420">
        <v>3</v>
      </c>
      <c r="H420" t="s">
        <v>88</v>
      </c>
      <c r="J420" t="s">
        <v>86</v>
      </c>
      <c r="K420" s="2">
        <v>0.5</v>
      </c>
      <c r="L420" t="s">
        <v>88</v>
      </c>
      <c r="N420" t="s">
        <v>85</v>
      </c>
      <c r="O420" t="s">
        <v>16</v>
      </c>
      <c r="Q420" t="s">
        <v>92</v>
      </c>
      <c r="R420" t="s">
        <v>16</v>
      </c>
      <c r="S420" s="1" t="s">
        <v>74</v>
      </c>
      <c r="T420" t="s">
        <v>74</v>
      </c>
      <c r="U420" t="str">
        <f>IF(V420="","",INDEX('Backing 4'!U:U,MATCH(V420,'Backing 4'!T:T,0)))</f>
        <v>Even</v>
      </c>
      <c r="V420" t="str">
        <f t="shared" si="18"/>
        <v>6 - Junior Officer &amp; Sales &amp; Marketing</v>
      </c>
      <c r="W420" t="str">
        <f>IF(X420="","",INDEX('Backing 4'!Z:Z,MATCH(X420,'Backing 4'!Y:Y,0)))</f>
        <v>Even</v>
      </c>
      <c r="X420" t="str">
        <f t="shared" si="19"/>
        <v>6 - Junior Officer</v>
      </c>
      <c r="Y420">
        <v>3</v>
      </c>
      <c r="Z420" t="str">
        <f>IF(F420="Y","",IF(AA420="Y",INDEX('Backing 2'!B:B,MATCH(E420,'Backing 2'!C:C,0)),E420))</f>
        <v>6 - Junior Officer</v>
      </c>
      <c r="AA420" t="s">
        <v>87</v>
      </c>
      <c r="AB420">
        <v>2</v>
      </c>
      <c r="AC420" t="s">
        <v>75</v>
      </c>
      <c r="AD420">
        <v>21</v>
      </c>
      <c r="AE420" t="s">
        <v>25</v>
      </c>
      <c r="AF420" t="s">
        <v>25</v>
      </c>
      <c r="AG420" t="s">
        <v>25</v>
      </c>
      <c r="AH420" s="3">
        <v>42826</v>
      </c>
      <c r="AI420">
        <v>3</v>
      </c>
      <c r="AJ420">
        <f t="shared" ca="1" si="20"/>
        <v>0.37347390888163579</v>
      </c>
    </row>
    <row r="421" spans="1:36">
      <c r="A421">
        <v>420</v>
      </c>
      <c r="B421" t="s">
        <v>7</v>
      </c>
      <c r="E421" t="s">
        <v>127</v>
      </c>
      <c r="F421" t="s">
        <v>87</v>
      </c>
      <c r="G421">
        <v>3</v>
      </c>
      <c r="H421" t="s">
        <v>88</v>
      </c>
      <c r="J421" t="s">
        <v>86</v>
      </c>
      <c r="K421" s="2">
        <v>0.5</v>
      </c>
      <c r="L421" t="s">
        <v>88</v>
      </c>
      <c r="N421" t="s">
        <v>85</v>
      </c>
      <c r="O421" t="s">
        <v>14</v>
      </c>
      <c r="Q421" t="s">
        <v>127</v>
      </c>
      <c r="R421" t="s">
        <v>14</v>
      </c>
      <c r="S421" s="1">
        <v>0.5</v>
      </c>
      <c r="T421" t="s">
        <v>73</v>
      </c>
      <c r="U421" t="str">
        <f>IF(V421="","",INDEX('Backing 4'!U:U,MATCH(V421,'Backing 4'!T:T,0)))</f>
        <v>Even</v>
      </c>
      <c r="V421" t="str">
        <f t="shared" si="18"/>
        <v>5 - Senior Officer &amp; Operations</v>
      </c>
      <c r="W421" t="str">
        <f>IF(X421="","",INDEX('Backing 4'!Z:Z,MATCH(X421,'Backing 4'!Y:Y,0)))</f>
        <v>Even</v>
      </c>
      <c r="X421" t="str">
        <f t="shared" si="19"/>
        <v>5 - Senior Officer</v>
      </c>
      <c r="Y421">
        <v>2</v>
      </c>
      <c r="Z421" t="str">
        <f>IF(F421="Y","",IF(AA421="Y",INDEX('Backing 2'!B:B,MATCH(E421,'Backing 2'!C:C,0)),E421))</f>
        <v>5 - Senior Officer</v>
      </c>
      <c r="AA421" t="s">
        <v>87</v>
      </c>
      <c r="AB421">
        <v>3</v>
      </c>
      <c r="AC421" t="s">
        <v>76</v>
      </c>
      <c r="AD421">
        <v>33</v>
      </c>
      <c r="AE421" t="s">
        <v>36</v>
      </c>
      <c r="AF421" t="s">
        <v>80</v>
      </c>
      <c r="AG421" t="s">
        <v>80</v>
      </c>
      <c r="AH421" s="3">
        <v>41730</v>
      </c>
      <c r="AI421">
        <v>6</v>
      </c>
      <c r="AJ421">
        <f t="shared" ca="1" si="20"/>
        <v>0.30943487454717933</v>
      </c>
    </row>
    <row r="422" spans="1:36">
      <c r="A422">
        <v>421</v>
      </c>
      <c r="B422" t="s">
        <v>8</v>
      </c>
      <c r="E422" t="s">
        <v>95</v>
      </c>
      <c r="F422" t="s">
        <v>87</v>
      </c>
      <c r="G422">
        <v>3</v>
      </c>
      <c r="H422" t="s">
        <v>86</v>
      </c>
      <c r="J422" t="s">
        <v>86</v>
      </c>
      <c r="K422" s="2">
        <v>0.5</v>
      </c>
      <c r="L422" t="s">
        <v>88</v>
      </c>
      <c r="N422" t="s">
        <v>85</v>
      </c>
      <c r="O422" t="s">
        <v>17</v>
      </c>
      <c r="Q422" t="s">
        <v>96</v>
      </c>
      <c r="R422" t="s">
        <v>17</v>
      </c>
      <c r="S422" s="1" t="s">
        <v>74</v>
      </c>
      <c r="T422" t="s">
        <v>74</v>
      </c>
      <c r="U422" t="str">
        <f>IF(V422="","",INDEX('Backing 4'!U:U,MATCH(V422,'Backing 4'!T:T,0)))</f>
        <v>Inconclusive</v>
      </c>
      <c r="V422" t="str">
        <f t="shared" si="18"/>
        <v>2 - Director &amp; Strategy</v>
      </c>
      <c r="W422" t="s">
        <v>126</v>
      </c>
      <c r="X422" t="str">
        <f t="shared" si="19"/>
        <v>2 - Director</v>
      </c>
      <c r="Y422">
        <v>3</v>
      </c>
      <c r="Z422" t="str">
        <f>IF(F422="Y","",IF(AA422="Y",INDEX('Backing 2'!B:B,MATCH(E422,'Backing 2'!C:C,0)),E422))</f>
        <v>2 - Director</v>
      </c>
      <c r="AA422" t="s">
        <v>87</v>
      </c>
      <c r="AB422">
        <v>3</v>
      </c>
      <c r="AC422" t="s">
        <v>77</v>
      </c>
      <c r="AD422">
        <v>48</v>
      </c>
      <c r="AE422" t="s">
        <v>37</v>
      </c>
      <c r="AF422" t="s">
        <v>80</v>
      </c>
      <c r="AG422" t="s">
        <v>80</v>
      </c>
      <c r="AH422" s="3">
        <v>42095</v>
      </c>
      <c r="AI422">
        <v>5</v>
      </c>
      <c r="AJ422">
        <f t="shared" ca="1" si="20"/>
        <v>0.48623320965032346</v>
      </c>
    </row>
    <row r="423" spans="1:36">
      <c r="A423">
        <v>422</v>
      </c>
      <c r="B423" t="s">
        <v>7</v>
      </c>
      <c r="E423" t="s">
        <v>92</v>
      </c>
      <c r="F423" t="s">
        <v>87</v>
      </c>
      <c r="G423">
        <v>2</v>
      </c>
      <c r="H423" t="s">
        <v>88</v>
      </c>
      <c r="J423" t="s">
        <v>86</v>
      </c>
      <c r="K423" s="2">
        <v>0.5</v>
      </c>
      <c r="L423" t="s">
        <v>88</v>
      </c>
      <c r="N423" t="s">
        <v>85</v>
      </c>
      <c r="O423" t="s">
        <v>14</v>
      </c>
      <c r="Q423" t="s">
        <v>92</v>
      </c>
      <c r="R423" t="s">
        <v>14</v>
      </c>
      <c r="S423" s="1" t="s">
        <v>74</v>
      </c>
      <c r="T423" t="s">
        <v>74</v>
      </c>
      <c r="U423" t="str">
        <f>IF(V423="","",INDEX('Backing 4'!U:U,MATCH(V423,'Backing 4'!T:T,0)))</f>
        <v>Even</v>
      </c>
      <c r="V423" t="str">
        <f t="shared" si="18"/>
        <v>6 - Junior Officer &amp; Operations</v>
      </c>
      <c r="W423" t="str">
        <f>IF(X423="","",INDEX('Backing 4'!Z:Z,MATCH(X423,'Backing 4'!Y:Y,0)))</f>
        <v>Even</v>
      </c>
      <c r="X423" t="str">
        <f t="shared" si="19"/>
        <v>6 - Junior Officer</v>
      </c>
      <c r="Y423">
        <v>2</v>
      </c>
      <c r="Z423" t="str">
        <f>IF(F423="Y","",IF(AA423="Y",INDEX('Backing 2'!B:B,MATCH(E423,'Backing 2'!C:C,0)),E423))</f>
        <v>6 - Junior Officer</v>
      </c>
      <c r="AA423" t="s">
        <v>87</v>
      </c>
      <c r="AB423">
        <v>2</v>
      </c>
      <c r="AC423" t="s">
        <v>75</v>
      </c>
      <c r="AD423">
        <v>24</v>
      </c>
      <c r="AE423" t="s">
        <v>25</v>
      </c>
      <c r="AF423" t="s">
        <v>25</v>
      </c>
      <c r="AG423" t="s">
        <v>25</v>
      </c>
      <c r="AH423" s="3">
        <v>43191</v>
      </c>
      <c r="AI423">
        <v>2</v>
      </c>
      <c r="AJ423">
        <f t="shared" ca="1" si="20"/>
        <v>0.21532555636646922</v>
      </c>
    </row>
    <row r="424" spans="1:36">
      <c r="A424">
        <v>423</v>
      </c>
      <c r="B424" t="s">
        <v>8</v>
      </c>
      <c r="E424" t="s">
        <v>92</v>
      </c>
      <c r="F424" t="s">
        <v>87</v>
      </c>
      <c r="G424">
        <v>3</v>
      </c>
      <c r="H424" t="s">
        <v>88</v>
      </c>
      <c r="J424" t="s">
        <v>86</v>
      </c>
      <c r="K424" s="2">
        <v>0.5</v>
      </c>
      <c r="L424" t="s">
        <v>88</v>
      </c>
      <c r="N424" t="s">
        <v>85</v>
      </c>
      <c r="O424" t="s">
        <v>14</v>
      </c>
      <c r="Q424" t="s">
        <v>92</v>
      </c>
      <c r="R424" t="s">
        <v>14</v>
      </c>
      <c r="S424" s="1" t="s">
        <v>74</v>
      </c>
      <c r="T424" t="s">
        <v>74</v>
      </c>
      <c r="U424" t="str">
        <f>IF(V424="","",INDEX('Backing 4'!U:U,MATCH(V424,'Backing 4'!T:T,0)))</f>
        <v>Even</v>
      </c>
      <c r="V424" t="str">
        <f t="shared" si="18"/>
        <v>6 - Junior Officer &amp; Operations</v>
      </c>
      <c r="W424" t="str">
        <f>IF(X424="","",INDEX('Backing 4'!Z:Z,MATCH(X424,'Backing 4'!Y:Y,0)))</f>
        <v>Even</v>
      </c>
      <c r="X424" t="str">
        <f t="shared" si="19"/>
        <v>6 - Junior Officer</v>
      </c>
      <c r="Y424">
        <v>3</v>
      </c>
      <c r="Z424" t="str">
        <f>IF(F424="Y","",IF(AA424="Y",INDEX('Backing 2'!B:B,MATCH(E424,'Backing 2'!C:C,0)),E424))</f>
        <v>6 - Junior Officer</v>
      </c>
      <c r="AA424" t="s">
        <v>87</v>
      </c>
      <c r="AB424">
        <v>3</v>
      </c>
      <c r="AC424" t="s">
        <v>75</v>
      </c>
      <c r="AD424">
        <v>24</v>
      </c>
      <c r="AE424" t="s">
        <v>36</v>
      </c>
      <c r="AF424" t="s">
        <v>80</v>
      </c>
      <c r="AG424" t="s">
        <v>80</v>
      </c>
      <c r="AH424" s="3">
        <v>42826</v>
      </c>
      <c r="AI424">
        <v>3</v>
      </c>
      <c r="AJ424">
        <f t="shared" ca="1" si="20"/>
        <v>0.99054244004447867</v>
      </c>
    </row>
    <row r="425" spans="1:36">
      <c r="A425">
        <v>424</v>
      </c>
      <c r="B425" t="s">
        <v>7</v>
      </c>
      <c r="E425" t="s">
        <v>92</v>
      </c>
      <c r="F425" t="s">
        <v>85</v>
      </c>
      <c r="H425" t="s">
        <v>88</v>
      </c>
      <c r="J425" t="s">
        <v>88</v>
      </c>
      <c r="K425" s="2">
        <v>0.5</v>
      </c>
      <c r="L425" t="s">
        <v>88</v>
      </c>
      <c r="N425" t="s">
        <v>87</v>
      </c>
      <c r="O425" t="s">
        <v>14</v>
      </c>
      <c r="Q425" t="s">
        <v>92</v>
      </c>
      <c r="R425" t="s">
        <v>14</v>
      </c>
      <c r="S425" s="1" t="s">
        <v>74</v>
      </c>
      <c r="T425" t="s">
        <v>74</v>
      </c>
      <c r="U425" t="str">
        <f>IF(V425="","",INDEX('Backing 4'!U:U,MATCH(V425,'Backing 4'!T:T,0)))</f>
        <v>Even</v>
      </c>
      <c r="V425" t="str">
        <f t="shared" si="18"/>
        <v>6 - Junior Officer &amp; Operations</v>
      </c>
      <c r="W425" t="str">
        <f>IF(X425="","",INDEX('Backing 4'!Z:Z,MATCH(X425,'Backing 4'!Y:Y,0)))</f>
        <v>Even</v>
      </c>
      <c r="X425" t="str">
        <f t="shared" si="19"/>
        <v>6 - Junior Officer</v>
      </c>
      <c r="Y425">
        <v>0</v>
      </c>
      <c r="Z425" t="str">
        <f>IF(F425="Y","",IF(AA425="Y",INDEX('Backing 2'!B:B,MATCH(E425,'Backing 2'!C:C,0)),E425))</f>
        <v/>
      </c>
      <c r="AA425" t="s">
        <v>87</v>
      </c>
      <c r="AC425" t="s">
        <v>75</v>
      </c>
      <c r="AD425">
        <v>22</v>
      </c>
      <c r="AE425" t="s">
        <v>25</v>
      </c>
      <c r="AF425" t="s">
        <v>25</v>
      </c>
      <c r="AG425" t="s">
        <v>25</v>
      </c>
      <c r="AH425" s="3">
        <v>43922</v>
      </c>
      <c r="AI425">
        <v>0</v>
      </c>
      <c r="AJ425">
        <f t="shared" ca="1" si="20"/>
        <v>0.27584065906562205</v>
      </c>
    </row>
    <row r="426" spans="1:36" hidden="1">
      <c r="A426">
        <v>425</v>
      </c>
      <c r="B426" t="s">
        <v>8</v>
      </c>
      <c r="E426" t="s">
        <v>96</v>
      </c>
      <c r="F426" t="s">
        <v>87</v>
      </c>
      <c r="H426" t="s">
        <v>88</v>
      </c>
      <c r="J426" t="s">
        <v>88</v>
      </c>
      <c r="K426" s="2">
        <v>0.5</v>
      </c>
      <c r="L426" t="s">
        <v>88</v>
      </c>
      <c r="N426" t="s">
        <v>85</v>
      </c>
      <c r="O426" t="s">
        <v>17</v>
      </c>
      <c r="Q426" t="s">
        <v>96</v>
      </c>
      <c r="R426" t="s">
        <v>17</v>
      </c>
      <c r="S426" s="1" t="s">
        <v>74</v>
      </c>
      <c r="T426" t="s">
        <v>74</v>
      </c>
      <c r="U426" t="str">
        <f>IF(V426="","",INDEX('Backing 4'!U:U,MATCH(V426,'Backing 4'!T:T,0)))</f>
        <v/>
      </c>
      <c r="V426" t="str">
        <f t="shared" si="18"/>
        <v/>
      </c>
      <c r="W426" t="str">
        <f>IF(X426="","",INDEX('Backing 4'!Z:Z,MATCH(X426,'Backing 4'!Y:Y,0)))</f>
        <v/>
      </c>
      <c r="X426" t="str">
        <f t="shared" si="19"/>
        <v/>
      </c>
      <c r="Y426">
        <v>1</v>
      </c>
      <c r="Z426" t="str">
        <f>IF(F426="Y","",IF(AA426="Y",INDEX('Backing 2'!B:B,MATCH(E426,'Backing 2'!C:C,0)),E426))</f>
        <v>2 - Director</v>
      </c>
      <c r="AA426" t="s">
        <v>85</v>
      </c>
      <c r="AB426">
        <v>2</v>
      </c>
      <c r="AC426" t="s">
        <v>77</v>
      </c>
      <c r="AD426">
        <v>42</v>
      </c>
      <c r="AE426" t="s">
        <v>36</v>
      </c>
      <c r="AF426" t="s">
        <v>80</v>
      </c>
      <c r="AG426" t="s">
        <v>80</v>
      </c>
      <c r="AH426" s="3">
        <v>42095</v>
      </c>
      <c r="AI426">
        <v>5</v>
      </c>
      <c r="AJ426">
        <f t="shared" ca="1" si="20"/>
        <v>0.34394611557573473</v>
      </c>
    </row>
    <row r="427" spans="1:36">
      <c r="A427">
        <v>426</v>
      </c>
      <c r="B427" t="s">
        <v>7</v>
      </c>
      <c r="E427" t="s">
        <v>92</v>
      </c>
      <c r="F427" t="s">
        <v>87</v>
      </c>
      <c r="G427">
        <v>2</v>
      </c>
      <c r="H427" t="s">
        <v>88</v>
      </c>
      <c r="J427" t="s">
        <v>86</v>
      </c>
      <c r="K427" s="2">
        <v>0.5</v>
      </c>
      <c r="L427" t="s">
        <v>88</v>
      </c>
      <c r="N427" t="s">
        <v>85</v>
      </c>
      <c r="O427" t="s">
        <v>16</v>
      </c>
      <c r="Q427" t="s">
        <v>92</v>
      </c>
      <c r="R427" t="s">
        <v>16</v>
      </c>
      <c r="S427" s="1" t="s">
        <v>74</v>
      </c>
      <c r="T427" t="s">
        <v>74</v>
      </c>
      <c r="U427" t="str">
        <f>IF(V427="","",INDEX('Backing 4'!U:U,MATCH(V427,'Backing 4'!T:T,0)))</f>
        <v>Even</v>
      </c>
      <c r="V427" t="str">
        <f t="shared" si="18"/>
        <v>6 - Junior Officer &amp; Sales &amp; Marketing</v>
      </c>
      <c r="W427" t="str">
        <f>IF(X427="","",INDEX('Backing 4'!Z:Z,MATCH(X427,'Backing 4'!Y:Y,0)))</f>
        <v>Even</v>
      </c>
      <c r="X427" t="str">
        <f t="shared" si="19"/>
        <v>6 - Junior Officer</v>
      </c>
      <c r="Y427">
        <v>2</v>
      </c>
      <c r="Z427" t="str">
        <f>IF(F427="Y","",IF(AA427="Y",INDEX('Backing 2'!B:B,MATCH(E427,'Backing 2'!C:C,0)),E427))</f>
        <v>6 - Junior Officer</v>
      </c>
      <c r="AA427" t="s">
        <v>87</v>
      </c>
      <c r="AB427">
        <v>3</v>
      </c>
      <c r="AC427" t="s">
        <v>75</v>
      </c>
      <c r="AD427">
        <v>25</v>
      </c>
      <c r="AE427" t="s">
        <v>32</v>
      </c>
      <c r="AF427" t="s">
        <v>80</v>
      </c>
      <c r="AG427" t="s">
        <v>80</v>
      </c>
      <c r="AH427" s="3">
        <v>43191</v>
      </c>
      <c r="AI427">
        <v>2</v>
      </c>
      <c r="AJ427">
        <f t="shared" ca="1" si="20"/>
        <v>0.5062692999831726</v>
      </c>
    </row>
    <row r="428" spans="1:36" hidden="1">
      <c r="A428">
        <v>427</v>
      </c>
      <c r="B428" t="s">
        <v>8</v>
      </c>
      <c r="E428" t="s">
        <v>96</v>
      </c>
      <c r="F428" t="s">
        <v>85</v>
      </c>
      <c r="H428" t="s">
        <v>88</v>
      </c>
      <c r="J428" t="s">
        <v>88</v>
      </c>
      <c r="K428" s="2">
        <v>0.5</v>
      </c>
      <c r="L428" t="s">
        <v>88</v>
      </c>
      <c r="N428" t="s">
        <v>87</v>
      </c>
      <c r="O428" t="s">
        <v>17</v>
      </c>
      <c r="Q428" t="s">
        <v>96</v>
      </c>
      <c r="R428" t="s">
        <v>17</v>
      </c>
      <c r="S428" s="1" t="s">
        <v>74</v>
      </c>
      <c r="T428" t="s">
        <v>74</v>
      </c>
      <c r="U428" t="str">
        <f>IF(V428="","",INDEX('Backing 4'!U:U,MATCH(V428,'Backing 4'!T:T,0)))</f>
        <v/>
      </c>
      <c r="V428" t="str">
        <f t="shared" si="18"/>
        <v/>
      </c>
      <c r="W428" t="str">
        <f>IF(X428="","",INDEX('Backing 4'!Z:Z,MATCH(X428,'Backing 4'!Y:Y,0)))</f>
        <v/>
      </c>
      <c r="X428" t="str">
        <f t="shared" si="19"/>
        <v/>
      </c>
      <c r="Y428">
        <v>0</v>
      </c>
      <c r="Z428" t="str">
        <f>IF(F428="Y","",IF(AA428="Y",INDEX('Backing 2'!B:B,MATCH(E428,'Backing 2'!C:C,0)),E428))</f>
        <v/>
      </c>
      <c r="AA428" t="s">
        <v>87</v>
      </c>
      <c r="AC428" t="s">
        <v>79</v>
      </c>
      <c r="AD428">
        <v>60</v>
      </c>
      <c r="AE428" t="s">
        <v>37</v>
      </c>
      <c r="AF428" t="s">
        <v>80</v>
      </c>
      <c r="AG428" t="s">
        <v>80</v>
      </c>
      <c r="AH428" s="3">
        <v>43922</v>
      </c>
      <c r="AI428">
        <v>0</v>
      </c>
      <c r="AJ428">
        <f t="shared" ca="1" si="20"/>
        <v>0.92379956263668384</v>
      </c>
    </row>
    <row r="429" spans="1:36" hidden="1">
      <c r="A429">
        <v>428</v>
      </c>
      <c r="B429" t="s">
        <v>7</v>
      </c>
      <c r="E429" s="4" t="s">
        <v>127</v>
      </c>
      <c r="F429" t="s">
        <v>87</v>
      </c>
      <c r="G429">
        <v>3</v>
      </c>
      <c r="H429" t="s">
        <v>88</v>
      </c>
      <c r="J429" t="s">
        <v>88</v>
      </c>
      <c r="K429" s="2">
        <v>0.5</v>
      </c>
      <c r="L429" t="s">
        <v>86</v>
      </c>
      <c r="N429" t="s">
        <v>85</v>
      </c>
      <c r="O429" t="s">
        <v>12</v>
      </c>
      <c r="P429" t="s">
        <v>89</v>
      </c>
      <c r="R429" t="s">
        <v>12</v>
      </c>
      <c r="S429" s="1" t="s">
        <v>74</v>
      </c>
      <c r="T429" t="s">
        <v>74</v>
      </c>
      <c r="U429" t="str">
        <f>IF(V429="","",INDEX('Backing 4'!U:U,MATCH(V429,'Backing 4'!T:T,0)))</f>
        <v/>
      </c>
      <c r="V429" t="str">
        <f t="shared" si="18"/>
        <v/>
      </c>
      <c r="W429" t="str">
        <f>IF(X429="","",INDEX('Backing 4'!Z:Z,MATCH(X429,'Backing 4'!Y:Y,0)))</f>
        <v/>
      </c>
      <c r="X429" t="str">
        <f t="shared" si="19"/>
        <v/>
      </c>
      <c r="Y429">
        <v>4</v>
      </c>
      <c r="Z429" t="str">
        <f>IF(F429="Y","",IF(AA429="Y",INDEX('Backing 2'!B:B,MATCH(E429,'Backing 2'!C:C,0)),E429))</f>
        <v>5 - Senior Officer</v>
      </c>
      <c r="AA429" t="s">
        <v>87</v>
      </c>
      <c r="AB429">
        <v>2</v>
      </c>
      <c r="AC429" t="s">
        <v>76</v>
      </c>
      <c r="AD429">
        <v>35</v>
      </c>
      <c r="AE429" t="s">
        <v>25</v>
      </c>
      <c r="AF429" t="s">
        <v>25</v>
      </c>
      <c r="AG429" t="s">
        <v>25</v>
      </c>
      <c r="AH429" s="3">
        <v>41000</v>
      </c>
      <c r="AI429">
        <v>8</v>
      </c>
      <c r="AJ429">
        <f t="shared" ca="1" si="20"/>
        <v>0.74148894080808359</v>
      </c>
    </row>
    <row r="430" spans="1:36">
      <c r="A430">
        <v>429</v>
      </c>
      <c r="B430" t="s">
        <v>8</v>
      </c>
      <c r="E430" t="s">
        <v>94</v>
      </c>
      <c r="F430" t="s">
        <v>87</v>
      </c>
      <c r="G430">
        <v>2</v>
      </c>
      <c r="H430" t="s">
        <v>88</v>
      </c>
      <c r="J430" t="s">
        <v>86</v>
      </c>
      <c r="K430" s="2">
        <v>0.5</v>
      </c>
      <c r="L430" t="s">
        <v>88</v>
      </c>
      <c r="N430" t="s">
        <v>85</v>
      </c>
      <c r="O430" t="s">
        <v>14</v>
      </c>
      <c r="Q430" t="s">
        <v>94</v>
      </c>
      <c r="R430" t="s">
        <v>14</v>
      </c>
      <c r="S430" s="1" t="s">
        <v>74</v>
      </c>
      <c r="T430" t="s">
        <v>74</v>
      </c>
      <c r="U430" t="str">
        <f>IF(V430="","",INDEX('Backing 4'!U:U,MATCH(V430,'Backing 4'!T:T,0)))</f>
        <v>Even</v>
      </c>
      <c r="V430" t="str">
        <f t="shared" si="18"/>
        <v>3 - Senior Manager &amp; Operations</v>
      </c>
      <c r="W430" t="str">
        <f>IF(X430="","",INDEX('Backing 4'!Z:Z,MATCH(X430,'Backing 4'!Y:Y,0)))</f>
        <v>Uneven - Men benefit</v>
      </c>
      <c r="X430" t="str">
        <f t="shared" si="19"/>
        <v>3 - Senior Manager</v>
      </c>
      <c r="Y430">
        <v>1</v>
      </c>
      <c r="Z430" t="str">
        <f>IF(F430="Y","",IF(AA430="Y",INDEX('Backing 2'!B:B,MATCH(E430,'Backing 2'!C:C,0)),E430))</f>
        <v>4 - Manager</v>
      </c>
      <c r="AA430" t="s">
        <v>85</v>
      </c>
      <c r="AB430">
        <v>1</v>
      </c>
      <c r="AC430" t="s">
        <v>76</v>
      </c>
      <c r="AD430">
        <v>37</v>
      </c>
      <c r="AE430" t="s">
        <v>42</v>
      </c>
      <c r="AF430" t="s">
        <v>80</v>
      </c>
      <c r="AG430" t="s">
        <v>80</v>
      </c>
      <c r="AH430" s="3">
        <v>41365</v>
      </c>
      <c r="AI430">
        <v>7</v>
      </c>
      <c r="AJ430">
        <f t="shared" ca="1" si="20"/>
        <v>0.96271452238902322</v>
      </c>
    </row>
    <row r="431" spans="1:36">
      <c r="A431">
        <v>430</v>
      </c>
      <c r="B431" t="s">
        <v>8</v>
      </c>
      <c r="E431" t="s">
        <v>127</v>
      </c>
      <c r="F431" t="s">
        <v>87</v>
      </c>
      <c r="G431">
        <v>4</v>
      </c>
      <c r="H431" t="s">
        <v>88</v>
      </c>
      <c r="J431" t="s">
        <v>86</v>
      </c>
      <c r="K431" s="2">
        <v>0.5</v>
      </c>
      <c r="L431" t="s">
        <v>88</v>
      </c>
      <c r="N431" t="s">
        <v>85</v>
      </c>
      <c r="O431" t="s">
        <v>16</v>
      </c>
      <c r="Q431" t="s">
        <v>127</v>
      </c>
      <c r="R431" t="s">
        <v>16</v>
      </c>
      <c r="S431" s="1" t="s">
        <v>74</v>
      </c>
      <c r="T431" t="s">
        <v>74</v>
      </c>
      <c r="U431" t="str">
        <f>IF(V431="","",INDEX('Backing 4'!U:U,MATCH(V431,'Backing 4'!T:T,0)))</f>
        <v>Even</v>
      </c>
      <c r="V431" t="str">
        <f t="shared" si="18"/>
        <v>5 - Senior Officer &amp; Sales &amp; Marketing</v>
      </c>
      <c r="W431" t="str">
        <f>IF(X431="","",INDEX('Backing 4'!Z:Z,MATCH(X431,'Backing 4'!Y:Y,0)))</f>
        <v>Even</v>
      </c>
      <c r="X431" t="str">
        <f t="shared" si="19"/>
        <v>5 - Senior Officer</v>
      </c>
      <c r="Y431">
        <v>3</v>
      </c>
      <c r="Z431" t="str">
        <f>IF(F431="Y","",IF(AA431="Y",INDEX('Backing 2'!B:B,MATCH(E431,'Backing 2'!C:C,0)),E431))</f>
        <v>5 - Senior Officer</v>
      </c>
      <c r="AA431" t="s">
        <v>87</v>
      </c>
      <c r="AB431">
        <v>3</v>
      </c>
      <c r="AC431" t="s">
        <v>75</v>
      </c>
      <c r="AD431">
        <v>27</v>
      </c>
      <c r="AE431" t="s">
        <v>25</v>
      </c>
      <c r="AF431" t="s">
        <v>25</v>
      </c>
      <c r="AG431" t="s">
        <v>25</v>
      </c>
      <c r="AH431" s="3">
        <v>42461</v>
      </c>
      <c r="AI431">
        <v>4</v>
      </c>
      <c r="AJ431">
        <f t="shared" ca="1" si="20"/>
        <v>0.12694672796923634</v>
      </c>
    </row>
    <row r="432" spans="1:36">
      <c r="A432">
        <v>431</v>
      </c>
      <c r="B432" t="s">
        <v>8</v>
      </c>
      <c r="E432" t="s">
        <v>93</v>
      </c>
      <c r="F432" t="s">
        <v>87</v>
      </c>
      <c r="G432">
        <v>4</v>
      </c>
      <c r="H432" t="s">
        <v>88</v>
      </c>
      <c r="J432" t="s">
        <v>86</v>
      </c>
      <c r="K432" s="2">
        <v>0.5</v>
      </c>
      <c r="L432" t="s">
        <v>88</v>
      </c>
      <c r="N432" t="s">
        <v>85</v>
      </c>
      <c r="O432" t="s">
        <v>14</v>
      </c>
      <c r="Q432" t="s">
        <v>93</v>
      </c>
      <c r="R432" t="s">
        <v>14</v>
      </c>
      <c r="S432" s="1" t="s">
        <v>74</v>
      </c>
      <c r="T432" t="s">
        <v>74</v>
      </c>
      <c r="U432" t="str">
        <f>IF(V432="","",INDEX('Backing 4'!U:U,MATCH(V432,'Backing 4'!T:T,0)))</f>
        <v>Even</v>
      </c>
      <c r="V432" t="str">
        <f t="shared" si="18"/>
        <v>4 - Manager &amp; Operations</v>
      </c>
      <c r="W432" t="str">
        <f>IF(X432="","",INDEX('Backing 4'!Z:Z,MATCH(X432,'Backing 4'!Y:Y,0)))</f>
        <v>Even</v>
      </c>
      <c r="X432" t="str">
        <f t="shared" si="19"/>
        <v>4 - Manager</v>
      </c>
      <c r="Y432">
        <v>2</v>
      </c>
      <c r="Z432" t="str">
        <f>IF(F432="Y","",IF(AA432="Y",INDEX('Backing 2'!B:B,MATCH(E432,'Backing 2'!C:C,0)),E432))</f>
        <v>4 - Manager</v>
      </c>
      <c r="AA432" t="s">
        <v>87</v>
      </c>
      <c r="AB432">
        <v>2</v>
      </c>
      <c r="AC432" t="s">
        <v>76</v>
      </c>
      <c r="AD432">
        <v>33</v>
      </c>
      <c r="AE432" t="s">
        <v>25</v>
      </c>
      <c r="AF432" t="s">
        <v>25</v>
      </c>
      <c r="AG432" t="s">
        <v>25</v>
      </c>
      <c r="AH432" s="3">
        <v>43191</v>
      </c>
      <c r="AI432">
        <v>2</v>
      </c>
      <c r="AJ432">
        <f t="shared" ca="1" si="20"/>
        <v>0.8074515316126486</v>
      </c>
    </row>
    <row r="433" spans="1:36">
      <c r="A433">
        <v>432</v>
      </c>
      <c r="B433" t="s">
        <v>7</v>
      </c>
      <c r="E433" t="s">
        <v>92</v>
      </c>
      <c r="F433" t="s">
        <v>87</v>
      </c>
      <c r="G433">
        <v>2</v>
      </c>
      <c r="H433" t="s">
        <v>88</v>
      </c>
      <c r="J433" t="s">
        <v>86</v>
      </c>
      <c r="K433" s="2">
        <v>0.5</v>
      </c>
      <c r="L433" t="s">
        <v>88</v>
      </c>
      <c r="N433" t="s">
        <v>85</v>
      </c>
      <c r="O433" t="s">
        <v>14</v>
      </c>
      <c r="Q433" t="s">
        <v>92</v>
      </c>
      <c r="R433" t="s">
        <v>14</v>
      </c>
      <c r="S433" s="1" t="s">
        <v>74</v>
      </c>
      <c r="T433" t="s">
        <v>74</v>
      </c>
      <c r="U433" t="str">
        <f>IF(V433="","",INDEX('Backing 4'!U:U,MATCH(V433,'Backing 4'!T:T,0)))</f>
        <v>Even</v>
      </c>
      <c r="V433" t="str">
        <f t="shared" si="18"/>
        <v>6 - Junior Officer &amp; Operations</v>
      </c>
      <c r="W433" t="str">
        <f>IF(X433="","",INDEX('Backing 4'!Z:Z,MATCH(X433,'Backing 4'!Y:Y,0)))</f>
        <v>Even</v>
      </c>
      <c r="X433" t="str">
        <f t="shared" si="19"/>
        <v>6 - Junior Officer</v>
      </c>
      <c r="Y433">
        <v>2</v>
      </c>
      <c r="Z433" t="str">
        <f>IF(F433="Y","",IF(AA433="Y",INDEX('Backing 2'!B:B,MATCH(E433,'Backing 2'!C:C,0)),E433))</f>
        <v>6 - Junior Officer</v>
      </c>
      <c r="AA433" t="s">
        <v>87</v>
      </c>
      <c r="AB433">
        <v>2</v>
      </c>
      <c r="AC433" t="s">
        <v>75</v>
      </c>
      <c r="AD433">
        <v>23</v>
      </c>
      <c r="AE433" t="s">
        <v>37</v>
      </c>
      <c r="AF433" t="s">
        <v>80</v>
      </c>
      <c r="AG433" t="s">
        <v>80</v>
      </c>
      <c r="AH433" s="3">
        <v>43191</v>
      </c>
      <c r="AI433">
        <v>2</v>
      </c>
      <c r="AJ433">
        <f t="shared" ca="1" si="20"/>
        <v>0.89085671978136916</v>
      </c>
    </row>
    <row r="434" spans="1:36">
      <c r="A434">
        <v>433</v>
      </c>
      <c r="B434" t="s">
        <v>8</v>
      </c>
      <c r="E434" t="s">
        <v>95</v>
      </c>
      <c r="F434" t="s">
        <v>87</v>
      </c>
      <c r="G434">
        <v>3</v>
      </c>
      <c r="H434" t="s">
        <v>88</v>
      </c>
      <c r="J434" t="s">
        <v>86</v>
      </c>
      <c r="K434" s="2">
        <v>0.5</v>
      </c>
      <c r="L434" t="s">
        <v>88</v>
      </c>
      <c r="N434" t="s">
        <v>85</v>
      </c>
      <c r="O434" t="s">
        <v>14</v>
      </c>
      <c r="Q434" t="s">
        <v>95</v>
      </c>
      <c r="R434" t="s">
        <v>14</v>
      </c>
      <c r="S434" s="1" t="s">
        <v>74</v>
      </c>
      <c r="T434" t="s">
        <v>74</v>
      </c>
      <c r="U434" t="str">
        <f>IF(V434="","",INDEX('Backing 4'!U:U,MATCH(V434,'Backing 4'!T:T,0)))</f>
        <v>Even</v>
      </c>
      <c r="V434" t="str">
        <f t="shared" si="18"/>
        <v>2 - Director &amp; Operations</v>
      </c>
      <c r="W434" t="s">
        <v>126</v>
      </c>
      <c r="X434" t="str">
        <f t="shared" si="19"/>
        <v>2 - Director</v>
      </c>
      <c r="Y434">
        <v>3</v>
      </c>
      <c r="Z434" t="str">
        <f>IF(F434="Y","",IF(AA434="Y",INDEX('Backing 2'!B:B,MATCH(E434,'Backing 2'!C:C,0)),E434))</f>
        <v>2 - Director</v>
      </c>
      <c r="AA434" t="s">
        <v>87</v>
      </c>
      <c r="AC434" t="s">
        <v>76</v>
      </c>
      <c r="AD434">
        <v>37</v>
      </c>
      <c r="AE434" t="s">
        <v>25</v>
      </c>
      <c r="AF434" t="s">
        <v>25</v>
      </c>
      <c r="AG434" t="s">
        <v>25</v>
      </c>
      <c r="AH434" s="3">
        <v>42826</v>
      </c>
      <c r="AI434">
        <v>3</v>
      </c>
      <c r="AJ434">
        <f t="shared" ca="1" si="20"/>
        <v>0.37590740571183034</v>
      </c>
    </row>
    <row r="435" spans="1:36">
      <c r="A435">
        <v>434</v>
      </c>
      <c r="B435" t="s">
        <v>7</v>
      </c>
      <c r="E435" t="s">
        <v>93</v>
      </c>
      <c r="F435" t="s">
        <v>85</v>
      </c>
      <c r="H435" t="s">
        <v>88</v>
      </c>
      <c r="J435" t="s">
        <v>88</v>
      </c>
      <c r="K435" s="2">
        <v>0.5</v>
      </c>
      <c r="L435" t="s">
        <v>88</v>
      </c>
      <c r="N435" t="s">
        <v>87</v>
      </c>
      <c r="O435" t="s">
        <v>15</v>
      </c>
      <c r="Q435" t="s">
        <v>93</v>
      </c>
      <c r="R435" t="s">
        <v>15</v>
      </c>
      <c r="S435" s="1" t="s">
        <v>74</v>
      </c>
      <c r="T435" t="s">
        <v>74</v>
      </c>
      <c r="U435" t="str">
        <f>IF(V435="","",INDEX('Backing 4'!U:U,MATCH(V435,'Backing 4'!T:T,0)))</f>
        <v>Even</v>
      </c>
      <c r="V435" t="str">
        <f t="shared" si="18"/>
        <v>4 - Manager &amp; Internal Services</v>
      </c>
      <c r="W435" t="str">
        <f>IF(X435="","",INDEX('Backing 4'!Z:Z,MATCH(X435,'Backing 4'!Y:Y,0)))</f>
        <v>Even</v>
      </c>
      <c r="X435" t="str">
        <f t="shared" si="19"/>
        <v>4 - Manager</v>
      </c>
      <c r="Y435">
        <v>0</v>
      </c>
      <c r="Z435" t="str">
        <f>IF(F435="Y","",IF(AA435="Y",INDEX('Backing 2'!B:B,MATCH(E435,'Backing 2'!C:C,0)),E435))</f>
        <v/>
      </c>
      <c r="AA435" t="s">
        <v>87</v>
      </c>
      <c r="AC435" t="s">
        <v>76</v>
      </c>
      <c r="AD435">
        <v>38</v>
      </c>
      <c r="AE435" t="s">
        <v>36</v>
      </c>
      <c r="AF435" t="s">
        <v>80</v>
      </c>
      <c r="AG435" t="s">
        <v>80</v>
      </c>
      <c r="AH435" s="3">
        <v>43922</v>
      </c>
      <c r="AI435">
        <v>0</v>
      </c>
      <c r="AJ435">
        <f t="shared" ca="1" si="20"/>
        <v>0.34916409962892081</v>
      </c>
    </row>
    <row r="436" spans="1:36">
      <c r="A436">
        <v>435</v>
      </c>
      <c r="B436" t="s">
        <v>7</v>
      </c>
      <c r="E436" t="s">
        <v>93</v>
      </c>
      <c r="F436" t="s">
        <v>87</v>
      </c>
      <c r="G436">
        <v>1</v>
      </c>
      <c r="H436" t="s">
        <v>86</v>
      </c>
      <c r="J436" t="s">
        <v>86</v>
      </c>
      <c r="K436" s="2">
        <v>0.5</v>
      </c>
      <c r="L436" t="s">
        <v>88</v>
      </c>
      <c r="N436" t="s">
        <v>85</v>
      </c>
      <c r="O436" t="s">
        <v>13</v>
      </c>
      <c r="Q436" t="s">
        <v>94</v>
      </c>
      <c r="R436" t="s">
        <v>13</v>
      </c>
      <c r="S436" s="1" t="s">
        <v>74</v>
      </c>
      <c r="T436" t="s">
        <v>74</v>
      </c>
      <c r="U436" t="str">
        <f>IF(V436="","",INDEX('Backing 4'!U:U,MATCH(V436,'Backing 4'!T:T,0)))</f>
        <v>Inconclusive</v>
      </c>
      <c r="V436" t="str">
        <f t="shared" si="18"/>
        <v>4 - Manager &amp; HR</v>
      </c>
      <c r="W436" t="str">
        <f>IF(X436="","",INDEX('Backing 4'!Z:Z,MATCH(X436,'Backing 4'!Y:Y,0)))</f>
        <v>Even</v>
      </c>
      <c r="X436" t="str">
        <f t="shared" si="19"/>
        <v>4 - Manager</v>
      </c>
      <c r="Y436">
        <v>5</v>
      </c>
      <c r="Z436" t="str">
        <f>IF(F436="Y","",IF(AA436="Y",INDEX('Backing 2'!B:B,MATCH(E436,'Backing 2'!C:C,0)),E436))</f>
        <v>4 - Manager</v>
      </c>
      <c r="AA436" t="s">
        <v>87</v>
      </c>
      <c r="AB436">
        <v>3</v>
      </c>
      <c r="AC436" t="s">
        <v>76</v>
      </c>
      <c r="AD436">
        <v>39</v>
      </c>
      <c r="AE436" t="s">
        <v>25</v>
      </c>
      <c r="AF436" t="s">
        <v>25</v>
      </c>
      <c r="AG436" t="s">
        <v>25</v>
      </c>
      <c r="AH436" s="3">
        <v>40634</v>
      </c>
      <c r="AI436">
        <v>9</v>
      </c>
      <c r="AJ436">
        <f t="shared" ca="1" si="20"/>
        <v>0.47480152521531493</v>
      </c>
    </row>
    <row r="437" spans="1:36">
      <c r="A437">
        <v>436</v>
      </c>
      <c r="B437" t="s">
        <v>7</v>
      </c>
      <c r="E437" t="s">
        <v>92</v>
      </c>
      <c r="F437" t="s">
        <v>87</v>
      </c>
      <c r="G437">
        <v>3</v>
      </c>
      <c r="H437" t="s">
        <v>88</v>
      </c>
      <c r="J437" t="s">
        <v>86</v>
      </c>
      <c r="K437" s="2">
        <v>0.5</v>
      </c>
      <c r="L437" t="s">
        <v>88</v>
      </c>
      <c r="N437" t="s">
        <v>85</v>
      </c>
      <c r="O437" t="s">
        <v>14</v>
      </c>
      <c r="Q437" t="s">
        <v>92</v>
      </c>
      <c r="R437" t="s">
        <v>14</v>
      </c>
      <c r="S437" s="1" t="s">
        <v>74</v>
      </c>
      <c r="T437" t="s">
        <v>74</v>
      </c>
      <c r="U437" t="str">
        <f>IF(V437="","",INDEX('Backing 4'!U:U,MATCH(V437,'Backing 4'!T:T,0)))</f>
        <v>Even</v>
      </c>
      <c r="V437" t="str">
        <f t="shared" si="18"/>
        <v>6 - Junior Officer &amp; Operations</v>
      </c>
      <c r="W437" t="str">
        <f>IF(X437="","",INDEX('Backing 4'!Z:Z,MATCH(X437,'Backing 4'!Y:Y,0)))</f>
        <v>Even</v>
      </c>
      <c r="X437" t="str">
        <f t="shared" si="19"/>
        <v>6 - Junior Officer</v>
      </c>
      <c r="Y437">
        <v>4</v>
      </c>
      <c r="Z437" t="str">
        <f>IF(F437="Y","",IF(AA437="Y",INDEX('Backing 2'!B:B,MATCH(E437,'Backing 2'!C:C,0)),E437))</f>
        <v>6 - Junior Officer</v>
      </c>
      <c r="AA437" t="s">
        <v>87</v>
      </c>
      <c r="AB437">
        <v>3</v>
      </c>
      <c r="AC437" t="s">
        <v>75</v>
      </c>
      <c r="AD437">
        <v>22</v>
      </c>
      <c r="AE437" t="s">
        <v>37</v>
      </c>
      <c r="AF437" t="s">
        <v>80</v>
      </c>
      <c r="AG437" t="s">
        <v>80</v>
      </c>
      <c r="AH437" s="3">
        <v>42461</v>
      </c>
      <c r="AI437">
        <v>4</v>
      </c>
      <c r="AJ437">
        <f t="shared" ca="1" si="20"/>
        <v>0.74263386444737645</v>
      </c>
    </row>
    <row r="438" spans="1:36">
      <c r="A438">
        <v>437</v>
      </c>
      <c r="B438" t="s">
        <v>8</v>
      </c>
      <c r="E438" t="s">
        <v>93</v>
      </c>
      <c r="F438" t="s">
        <v>87</v>
      </c>
      <c r="G438">
        <v>2</v>
      </c>
      <c r="H438" t="s">
        <v>88</v>
      </c>
      <c r="J438" t="s">
        <v>86</v>
      </c>
      <c r="K438" s="2">
        <v>0.5</v>
      </c>
      <c r="L438" t="s">
        <v>88</v>
      </c>
      <c r="N438" t="s">
        <v>85</v>
      </c>
      <c r="O438" t="s">
        <v>15</v>
      </c>
      <c r="Q438" t="s">
        <v>93</v>
      </c>
      <c r="R438" t="s">
        <v>15</v>
      </c>
      <c r="S438" s="1" t="s">
        <v>74</v>
      </c>
      <c r="T438" t="s">
        <v>74</v>
      </c>
      <c r="U438" t="str">
        <f>IF(V438="","",INDEX('Backing 4'!U:U,MATCH(V438,'Backing 4'!T:T,0)))</f>
        <v>Even</v>
      </c>
      <c r="V438" t="str">
        <f t="shared" si="18"/>
        <v>4 - Manager &amp; Internal Services</v>
      </c>
      <c r="W438" t="str">
        <f>IF(X438="","",INDEX('Backing 4'!Z:Z,MATCH(X438,'Backing 4'!Y:Y,0)))</f>
        <v>Even</v>
      </c>
      <c r="X438" t="str">
        <f t="shared" si="19"/>
        <v>4 - Manager</v>
      </c>
      <c r="Y438">
        <v>3</v>
      </c>
      <c r="Z438" t="str">
        <f>IF(F438="Y","",IF(AA438="Y",INDEX('Backing 2'!B:B,MATCH(E438,'Backing 2'!C:C,0)),E438))</f>
        <v>4 - Manager</v>
      </c>
      <c r="AA438" t="s">
        <v>87</v>
      </c>
      <c r="AB438">
        <v>3</v>
      </c>
      <c r="AC438" t="s">
        <v>76</v>
      </c>
      <c r="AD438">
        <v>34</v>
      </c>
      <c r="AE438" t="s">
        <v>37</v>
      </c>
      <c r="AF438" t="s">
        <v>80</v>
      </c>
      <c r="AG438" t="s">
        <v>80</v>
      </c>
      <c r="AH438" s="3">
        <v>42095</v>
      </c>
      <c r="AI438">
        <v>5</v>
      </c>
      <c r="AJ438">
        <f t="shared" ca="1" si="20"/>
        <v>0.85349453210930892</v>
      </c>
    </row>
    <row r="439" spans="1:36">
      <c r="A439">
        <v>438</v>
      </c>
      <c r="B439" t="s">
        <v>8</v>
      </c>
      <c r="E439" t="s">
        <v>95</v>
      </c>
      <c r="F439" t="s">
        <v>87</v>
      </c>
      <c r="G439">
        <v>3</v>
      </c>
      <c r="H439" t="s">
        <v>88</v>
      </c>
      <c r="J439" t="s">
        <v>86</v>
      </c>
      <c r="K439" s="2">
        <v>0.5</v>
      </c>
      <c r="L439" t="s">
        <v>88</v>
      </c>
      <c r="N439" t="s">
        <v>85</v>
      </c>
      <c r="O439" t="s">
        <v>14</v>
      </c>
      <c r="Q439" t="s">
        <v>95</v>
      </c>
      <c r="R439" t="s">
        <v>14</v>
      </c>
      <c r="S439" s="1" t="s">
        <v>74</v>
      </c>
      <c r="T439" t="s">
        <v>74</v>
      </c>
      <c r="U439" t="str">
        <f>IF(V439="","",INDEX('Backing 4'!U:U,MATCH(V439,'Backing 4'!T:T,0)))</f>
        <v>Even</v>
      </c>
      <c r="V439" t="str">
        <f t="shared" si="18"/>
        <v>2 - Director &amp; Operations</v>
      </c>
      <c r="W439" t="s">
        <v>126</v>
      </c>
      <c r="X439" t="str">
        <f t="shared" si="19"/>
        <v>2 - Director</v>
      </c>
      <c r="Y439">
        <v>4</v>
      </c>
      <c r="Z439" t="str">
        <f>IF(F439="Y","",IF(AA439="Y",INDEX('Backing 2'!B:B,MATCH(E439,'Backing 2'!C:C,0)),E439))</f>
        <v>2 - Director</v>
      </c>
      <c r="AA439" t="s">
        <v>87</v>
      </c>
      <c r="AB439">
        <v>2</v>
      </c>
      <c r="AC439" t="s">
        <v>76</v>
      </c>
      <c r="AD439">
        <v>36</v>
      </c>
      <c r="AE439" t="s">
        <v>37</v>
      </c>
      <c r="AF439" t="s">
        <v>80</v>
      </c>
      <c r="AG439" t="s">
        <v>80</v>
      </c>
      <c r="AH439" s="3">
        <v>40634</v>
      </c>
      <c r="AI439">
        <v>9</v>
      </c>
      <c r="AJ439">
        <f t="shared" ca="1" si="20"/>
        <v>0.19975370084385569</v>
      </c>
    </row>
    <row r="440" spans="1:36" hidden="1">
      <c r="A440">
        <v>439</v>
      </c>
      <c r="B440" t="s">
        <v>7</v>
      </c>
      <c r="E440" s="4" t="s">
        <v>92</v>
      </c>
      <c r="F440" t="s">
        <v>87</v>
      </c>
      <c r="G440">
        <v>2</v>
      </c>
      <c r="H440" t="s">
        <v>88</v>
      </c>
      <c r="J440" t="s">
        <v>88</v>
      </c>
      <c r="K440" s="2">
        <v>0.5</v>
      </c>
      <c r="L440" t="s">
        <v>86</v>
      </c>
      <c r="N440" t="s">
        <v>85</v>
      </c>
      <c r="O440" t="s">
        <v>15</v>
      </c>
      <c r="P440" t="s">
        <v>89</v>
      </c>
      <c r="R440" t="s">
        <v>15</v>
      </c>
      <c r="S440" s="1" t="s">
        <v>74</v>
      </c>
      <c r="T440" t="s">
        <v>74</v>
      </c>
      <c r="U440" t="str">
        <f>IF(V440="","",INDEX('Backing 4'!U:U,MATCH(V440,'Backing 4'!T:T,0)))</f>
        <v/>
      </c>
      <c r="V440" t="str">
        <f t="shared" si="18"/>
        <v/>
      </c>
      <c r="W440" t="str">
        <f>IF(X440="","",INDEX('Backing 4'!Z:Z,MATCH(X440,'Backing 4'!Y:Y,0)))</f>
        <v/>
      </c>
      <c r="X440" t="str">
        <f t="shared" si="19"/>
        <v/>
      </c>
      <c r="Y440">
        <v>3</v>
      </c>
      <c r="Z440" t="str">
        <f>IF(F440="Y","",IF(AA440="Y",INDEX('Backing 2'!B:B,MATCH(E440,'Backing 2'!C:C,0)),E440))</f>
        <v>6 - Junior Officer</v>
      </c>
      <c r="AA440" t="s">
        <v>87</v>
      </c>
      <c r="AB440">
        <v>3</v>
      </c>
      <c r="AC440" t="s">
        <v>76</v>
      </c>
      <c r="AD440">
        <v>30</v>
      </c>
      <c r="AE440" t="s">
        <v>25</v>
      </c>
      <c r="AF440" t="s">
        <v>25</v>
      </c>
      <c r="AG440" t="s">
        <v>25</v>
      </c>
      <c r="AH440" s="3">
        <v>42826</v>
      </c>
      <c r="AI440">
        <v>3</v>
      </c>
      <c r="AJ440">
        <f t="shared" ca="1" si="20"/>
        <v>0.96235307019162086</v>
      </c>
    </row>
    <row r="441" spans="1:36">
      <c r="A441">
        <v>440</v>
      </c>
      <c r="B441" t="s">
        <v>8</v>
      </c>
      <c r="E441" t="s">
        <v>93</v>
      </c>
      <c r="F441" t="s">
        <v>87</v>
      </c>
      <c r="G441">
        <v>2</v>
      </c>
      <c r="H441" t="s">
        <v>86</v>
      </c>
      <c r="J441" t="s">
        <v>86</v>
      </c>
      <c r="K441" s="2">
        <v>0.5</v>
      </c>
      <c r="L441" t="s">
        <v>88</v>
      </c>
      <c r="N441" t="s">
        <v>85</v>
      </c>
      <c r="O441" t="s">
        <v>15</v>
      </c>
      <c r="Q441" t="s">
        <v>94</v>
      </c>
      <c r="R441" t="s">
        <v>15</v>
      </c>
      <c r="S441" s="1" t="s">
        <v>74</v>
      </c>
      <c r="T441" t="s">
        <v>74</v>
      </c>
      <c r="U441" t="str">
        <f>IF(V441="","",INDEX('Backing 4'!U:U,MATCH(V441,'Backing 4'!T:T,0)))</f>
        <v>Even</v>
      </c>
      <c r="V441" t="str">
        <f t="shared" si="18"/>
        <v>4 - Manager &amp; Internal Services</v>
      </c>
      <c r="W441" t="str">
        <f>IF(X441="","",INDEX('Backing 4'!Z:Z,MATCH(X441,'Backing 4'!Y:Y,0)))</f>
        <v>Even</v>
      </c>
      <c r="X441" t="str">
        <f t="shared" si="19"/>
        <v>4 - Manager</v>
      </c>
      <c r="Y441">
        <v>1</v>
      </c>
      <c r="Z441" t="str">
        <f>IF(F441="Y","",IF(AA441="Y",INDEX('Backing 2'!B:B,MATCH(E441,'Backing 2'!C:C,0)),E441))</f>
        <v>5 - Senior Officer</v>
      </c>
      <c r="AA441" t="s">
        <v>85</v>
      </c>
      <c r="AB441">
        <v>1</v>
      </c>
      <c r="AC441" t="s">
        <v>77</v>
      </c>
      <c r="AD441">
        <v>42</v>
      </c>
      <c r="AE441" t="s">
        <v>32</v>
      </c>
      <c r="AF441" t="s">
        <v>80</v>
      </c>
      <c r="AG441" t="s">
        <v>80</v>
      </c>
      <c r="AH441" s="3">
        <v>42461</v>
      </c>
      <c r="AI441">
        <v>4</v>
      </c>
      <c r="AJ441">
        <f t="shared" ca="1" si="20"/>
        <v>0.25007704668924113</v>
      </c>
    </row>
    <row r="442" spans="1:36">
      <c r="A442">
        <v>441</v>
      </c>
      <c r="B442" t="s">
        <v>7</v>
      </c>
      <c r="E442" t="s">
        <v>92</v>
      </c>
      <c r="F442" t="s">
        <v>85</v>
      </c>
      <c r="H442" t="s">
        <v>88</v>
      </c>
      <c r="J442" t="s">
        <v>88</v>
      </c>
      <c r="K442" s="2">
        <v>0.5</v>
      </c>
      <c r="L442" t="s">
        <v>88</v>
      </c>
      <c r="N442" t="s">
        <v>87</v>
      </c>
      <c r="O442" t="s">
        <v>16</v>
      </c>
      <c r="Q442" t="s">
        <v>92</v>
      </c>
      <c r="R442" t="s">
        <v>16</v>
      </c>
      <c r="S442" s="1" t="s">
        <v>74</v>
      </c>
      <c r="T442" t="s">
        <v>74</v>
      </c>
      <c r="U442" t="str">
        <f>IF(V442="","",INDEX('Backing 4'!U:U,MATCH(V442,'Backing 4'!T:T,0)))</f>
        <v>Even</v>
      </c>
      <c r="V442" t="str">
        <f t="shared" si="18"/>
        <v>6 - Junior Officer &amp; Sales &amp; Marketing</v>
      </c>
      <c r="W442" t="str">
        <f>IF(X442="","",INDEX('Backing 4'!Z:Z,MATCH(X442,'Backing 4'!Y:Y,0)))</f>
        <v>Even</v>
      </c>
      <c r="X442" t="str">
        <f t="shared" si="19"/>
        <v>6 - Junior Officer</v>
      </c>
      <c r="Y442">
        <v>0</v>
      </c>
      <c r="Z442" t="str">
        <f>IF(F442="Y","",IF(AA442="Y",INDEX('Backing 2'!B:B,MATCH(E442,'Backing 2'!C:C,0)),E442))</f>
        <v/>
      </c>
      <c r="AA442" t="s">
        <v>87</v>
      </c>
      <c r="AC442" t="s">
        <v>75</v>
      </c>
      <c r="AD442">
        <v>28</v>
      </c>
      <c r="AE442" t="s">
        <v>37</v>
      </c>
      <c r="AF442" t="s">
        <v>80</v>
      </c>
      <c r="AG442" t="s">
        <v>80</v>
      </c>
      <c r="AH442" s="3">
        <v>43922</v>
      </c>
      <c r="AI442">
        <v>0</v>
      </c>
      <c r="AJ442">
        <f t="shared" ca="1" si="20"/>
        <v>0.25390367516719858</v>
      </c>
    </row>
    <row r="443" spans="1:36">
      <c r="A443">
        <v>442</v>
      </c>
      <c r="B443" t="s">
        <v>7</v>
      </c>
      <c r="E443" t="s">
        <v>127</v>
      </c>
      <c r="F443" t="s">
        <v>87</v>
      </c>
      <c r="G443">
        <v>2</v>
      </c>
      <c r="H443" t="s">
        <v>86</v>
      </c>
      <c r="J443" t="s">
        <v>86</v>
      </c>
      <c r="K443" s="2">
        <v>0.5</v>
      </c>
      <c r="L443" t="s">
        <v>88</v>
      </c>
      <c r="N443" t="s">
        <v>85</v>
      </c>
      <c r="O443" t="s">
        <v>14</v>
      </c>
      <c r="Q443" t="s">
        <v>93</v>
      </c>
      <c r="R443" t="s">
        <v>14</v>
      </c>
      <c r="S443" s="1" t="s">
        <v>74</v>
      </c>
      <c r="T443" t="s">
        <v>74</v>
      </c>
      <c r="U443" t="str">
        <f>IF(V443="","",INDEX('Backing 4'!U:U,MATCH(V443,'Backing 4'!T:T,0)))</f>
        <v>Even</v>
      </c>
      <c r="V443" t="str">
        <f t="shared" si="18"/>
        <v>5 - Senior Officer &amp; Operations</v>
      </c>
      <c r="W443" t="str">
        <f>IF(X443="","",INDEX('Backing 4'!Z:Z,MATCH(X443,'Backing 4'!Y:Y,0)))</f>
        <v>Even</v>
      </c>
      <c r="X443" t="str">
        <f t="shared" si="19"/>
        <v>5 - Senior Officer</v>
      </c>
      <c r="Y443">
        <v>4</v>
      </c>
      <c r="Z443" t="str">
        <f>IF(F443="Y","",IF(AA443="Y",INDEX('Backing 2'!B:B,MATCH(E443,'Backing 2'!C:C,0)),E443))</f>
        <v>5 - Senior Officer</v>
      </c>
      <c r="AA443" t="s">
        <v>87</v>
      </c>
      <c r="AB443">
        <v>2</v>
      </c>
      <c r="AC443" t="s">
        <v>77</v>
      </c>
      <c r="AD443">
        <v>42</v>
      </c>
      <c r="AE443" t="s">
        <v>36</v>
      </c>
      <c r="AF443" t="s">
        <v>80</v>
      </c>
      <c r="AG443" t="s">
        <v>80</v>
      </c>
      <c r="AH443" s="3">
        <v>40634</v>
      </c>
      <c r="AI443">
        <v>9</v>
      </c>
      <c r="AJ443">
        <f t="shared" ca="1" si="20"/>
        <v>8.4149325486532645E-2</v>
      </c>
    </row>
    <row r="444" spans="1:36">
      <c r="A444">
        <v>443</v>
      </c>
      <c r="B444" t="s">
        <v>8</v>
      </c>
      <c r="E444" t="s">
        <v>92</v>
      </c>
      <c r="F444" t="s">
        <v>87</v>
      </c>
      <c r="G444">
        <v>3</v>
      </c>
      <c r="H444" t="s">
        <v>88</v>
      </c>
      <c r="J444" t="s">
        <v>86</v>
      </c>
      <c r="K444" s="2">
        <v>0.5</v>
      </c>
      <c r="L444" t="s">
        <v>88</v>
      </c>
      <c r="N444" t="s">
        <v>85</v>
      </c>
      <c r="O444" t="s">
        <v>14</v>
      </c>
      <c r="Q444" t="s">
        <v>92</v>
      </c>
      <c r="R444" t="s">
        <v>14</v>
      </c>
      <c r="S444" s="1" t="s">
        <v>74</v>
      </c>
      <c r="T444" t="s">
        <v>74</v>
      </c>
      <c r="U444" t="str">
        <f>IF(V444="","",INDEX('Backing 4'!U:U,MATCH(V444,'Backing 4'!T:T,0)))</f>
        <v>Even</v>
      </c>
      <c r="V444" t="str">
        <f t="shared" si="18"/>
        <v>6 - Junior Officer &amp; Operations</v>
      </c>
      <c r="W444" t="str">
        <f>IF(X444="","",INDEX('Backing 4'!Z:Z,MATCH(X444,'Backing 4'!Y:Y,0)))</f>
        <v>Even</v>
      </c>
      <c r="X444" t="str">
        <f t="shared" si="19"/>
        <v>6 - Junior Officer</v>
      </c>
      <c r="Y444">
        <v>2</v>
      </c>
      <c r="Z444" t="str">
        <f>IF(F444="Y","",IF(AA444="Y",INDEX('Backing 2'!B:B,MATCH(E444,'Backing 2'!C:C,0)),E444))</f>
        <v>6 - Junior Officer</v>
      </c>
      <c r="AA444" t="s">
        <v>87</v>
      </c>
      <c r="AB444">
        <v>2</v>
      </c>
      <c r="AC444" t="s">
        <v>75</v>
      </c>
      <c r="AD444">
        <v>21</v>
      </c>
      <c r="AE444" t="s">
        <v>37</v>
      </c>
      <c r="AF444" t="s">
        <v>80</v>
      </c>
      <c r="AG444" t="s">
        <v>80</v>
      </c>
      <c r="AH444" s="3">
        <v>43191</v>
      </c>
      <c r="AI444">
        <v>2</v>
      </c>
      <c r="AJ444">
        <f t="shared" ca="1" si="20"/>
        <v>0.58223405920192639</v>
      </c>
    </row>
    <row r="445" spans="1:36">
      <c r="A445">
        <v>444</v>
      </c>
      <c r="B445" t="s">
        <v>8</v>
      </c>
      <c r="E445" t="s">
        <v>127</v>
      </c>
      <c r="F445" t="s">
        <v>87</v>
      </c>
      <c r="G445">
        <v>3</v>
      </c>
      <c r="H445" t="s">
        <v>88</v>
      </c>
      <c r="J445" t="s">
        <v>86</v>
      </c>
      <c r="K445" s="2">
        <v>0.5</v>
      </c>
      <c r="L445" t="s">
        <v>88</v>
      </c>
      <c r="N445" t="s">
        <v>85</v>
      </c>
      <c r="O445" t="s">
        <v>16</v>
      </c>
      <c r="Q445" t="s">
        <v>127</v>
      </c>
      <c r="R445" t="s">
        <v>16</v>
      </c>
      <c r="S445" s="1" t="s">
        <v>74</v>
      </c>
      <c r="T445" t="s">
        <v>74</v>
      </c>
      <c r="U445" t="str">
        <f>IF(V445="","",INDEX('Backing 4'!U:U,MATCH(V445,'Backing 4'!T:T,0)))</f>
        <v>Even</v>
      </c>
      <c r="V445" t="str">
        <f t="shared" si="18"/>
        <v>5 - Senior Officer &amp; Sales &amp; Marketing</v>
      </c>
      <c r="W445" t="str">
        <f>IF(X445="","",INDEX('Backing 4'!Z:Z,MATCH(X445,'Backing 4'!Y:Y,0)))</f>
        <v>Even</v>
      </c>
      <c r="X445" t="str">
        <f t="shared" si="19"/>
        <v>5 - Senior Officer</v>
      </c>
      <c r="Y445">
        <v>1</v>
      </c>
      <c r="Z445" t="str">
        <f>IF(F445="Y","",IF(AA445="Y",INDEX('Backing 2'!B:B,MATCH(E445,'Backing 2'!C:C,0)),E445))</f>
        <v>6 - Junior Officer</v>
      </c>
      <c r="AA445" t="s">
        <v>85</v>
      </c>
      <c r="AB445">
        <v>2</v>
      </c>
      <c r="AC445" t="s">
        <v>75</v>
      </c>
      <c r="AD445">
        <v>24</v>
      </c>
      <c r="AE445" t="s">
        <v>25</v>
      </c>
      <c r="AF445" t="s">
        <v>25</v>
      </c>
      <c r="AG445" t="s">
        <v>25</v>
      </c>
      <c r="AH445" s="3">
        <v>42095</v>
      </c>
      <c r="AI445">
        <v>5</v>
      </c>
      <c r="AJ445">
        <f t="shared" ca="1" si="20"/>
        <v>0.81917809987011836</v>
      </c>
    </row>
    <row r="446" spans="1:36">
      <c r="A446">
        <v>445</v>
      </c>
      <c r="B446" t="s">
        <v>8</v>
      </c>
      <c r="E446" t="s">
        <v>93</v>
      </c>
      <c r="F446" t="s">
        <v>87</v>
      </c>
      <c r="G446">
        <v>2</v>
      </c>
      <c r="H446" t="s">
        <v>88</v>
      </c>
      <c r="J446" t="s">
        <v>86</v>
      </c>
      <c r="K446" s="2">
        <v>0.5</v>
      </c>
      <c r="L446" t="s">
        <v>88</v>
      </c>
      <c r="N446" t="s">
        <v>85</v>
      </c>
      <c r="O446" t="s">
        <v>15</v>
      </c>
      <c r="Q446" t="s">
        <v>93</v>
      </c>
      <c r="R446" t="s">
        <v>15</v>
      </c>
      <c r="S446" s="1" t="s">
        <v>74</v>
      </c>
      <c r="T446" t="s">
        <v>74</v>
      </c>
      <c r="U446" t="str">
        <f>IF(V446="","",INDEX('Backing 4'!U:U,MATCH(V446,'Backing 4'!T:T,0)))</f>
        <v>Even</v>
      </c>
      <c r="V446" t="str">
        <f t="shared" si="18"/>
        <v>4 - Manager &amp; Internal Services</v>
      </c>
      <c r="W446" t="str">
        <f>IF(X446="","",INDEX('Backing 4'!Z:Z,MATCH(X446,'Backing 4'!Y:Y,0)))</f>
        <v>Even</v>
      </c>
      <c r="X446" t="str">
        <f t="shared" si="19"/>
        <v>4 - Manager</v>
      </c>
      <c r="Y446">
        <v>3</v>
      </c>
      <c r="Z446" t="str">
        <f>IF(F446="Y","",IF(AA446="Y",INDEX('Backing 2'!B:B,MATCH(E446,'Backing 2'!C:C,0)),E446))</f>
        <v>4 - Manager</v>
      </c>
      <c r="AA446" t="s">
        <v>87</v>
      </c>
      <c r="AB446">
        <v>3</v>
      </c>
      <c r="AC446" t="s">
        <v>76</v>
      </c>
      <c r="AD446">
        <v>34</v>
      </c>
      <c r="AE446" t="s">
        <v>25</v>
      </c>
      <c r="AF446" t="s">
        <v>25</v>
      </c>
      <c r="AG446" t="s">
        <v>25</v>
      </c>
      <c r="AH446" s="3">
        <v>41000</v>
      </c>
      <c r="AI446">
        <v>8</v>
      </c>
      <c r="AJ446">
        <f t="shared" ca="1" si="20"/>
        <v>0.13732384019457899</v>
      </c>
    </row>
    <row r="447" spans="1:36">
      <c r="A447">
        <v>446</v>
      </c>
      <c r="B447" t="s">
        <v>8</v>
      </c>
      <c r="E447" t="s">
        <v>95</v>
      </c>
      <c r="F447" t="s">
        <v>87</v>
      </c>
      <c r="G447">
        <v>2</v>
      </c>
      <c r="H447" t="s">
        <v>88</v>
      </c>
      <c r="J447" t="s">
        <v>86</v>
      </c>
      <c r="K447" s="2">
        <v>0.5</v>
      </c>
      <c r="L447" t="s">
        <v>88</v>
      </c>
      <c r="N447" t="s">
        <v>85</v>
      </c>
      <c r="O447" t="s">
        <v>16</v>
      </c>
      <c r="Q447" t="s">
        <v>95</v>
      </c>
      <c r="R447" t="s">
        <v>16</v>
      </c>
      <c r="S447" s="1" t="s">
        <v>74</v>
      </c>
      <c r="T447" t="s">
        <v>74</v>
      </c>
      <c r="U447" t="str">
        <f>IF(V447="","",INDEX('Backing 4'!U:U,MATCH(V447,'Backing 4'!T:T,0)))</f>
        <v>Inconclusive</v>
      </c>
      <c r="V447" t="str">
        <f t="shared" si="18"/>
        <v>2 - Director &amp; Sales &amp; Marketing</v>
      </c>
      <c r="W447" t="s">
        <v>126</v>
      </c>
      <c r="X447" t="str">
        <f t="shared" si="19"/>
        <v>2 - Director</v>
      </c>
      <c r="Y447">
        <v>6</v>
      </c>
      <c r="Z447" t="str">
        <f>IF(F447="Y","",IF(AA447="Y",INDEX('Backing 2'!B:B,MATCH(E447,'Backing 2'!C:C,0)),E447))</f>
        <v>2 - Director</v>
      </c>
      <c r="AA447" t="s">
        <v>87</v>
      </c>
      <c r="AB447">
        <v>2</v>
      </c>
      <c r="AC447" t="s">
        <v>77</v>
      </c>
      <c r="AD447">
        <v>41</v>
      </c>
      <c r="AE447" t="s">
        <v>25</v>
      </c>
      <c r="AF447" t="s">
        <v>25</v>
      </c>
      <c r="AG447" t="s">
        <v>25</v>
      </c>
      <c r="AH447" s="3">
        <v>41730</v>
      </c>
      <c r="AI447">
        <v>6</v>
      </c>
      <c r="AJ447">
        <f t="shared" ca="1" si="20"/>
        <v>0.68924528999459511</v>
      </c>
    </row>
    <row r="448" spans="1:36">
      <c r="A448">
        <v>447</v>
      </c>
      <c r="B448" t="s">
        <v>7</v>
      </c>
      <c r="E448" t="s">
        <v>92</v>
      </c>
      <c r="F448" t="s">
        <v>87</v>
      </c>
      <c r="G448">
        <v>2</v>
      </c>
      <c r="H448" t="s">
        <v>88</v>
      </c>
      <c r="J448" t="s">
        <v>86</v>
      </c>
      <c r="K448" s="2">
        <v>0.5</v>
      </c>
      <c r="L448" t="s">
        <v>88</v>
      </c>
      <c r="N448" t="s">
        <v>85</v>
      </c>
      <c r="O448" t="s">
        <v>16</v>
      </c>
      <c r="Q448" t="s">
        <v>92</v>
      </c>
      <c r="R448" t="s">
        <v>16</v>
      </c>
      <c r="S448" s="1" t="s">
        <v>74</v>
      </c>
      <c r="T448" t="s">
        <v>74</v>
      </c>
      <c r="U448" t="str">
        <f>IF(V448="","",INDEX('Backing 4'!U:U,MATCH(V448,'Backing 4'!T:T,0)))</f>
        <v>Even</v>
      </c>
      <c r="V448" t="str">
        <f t="shared" si="18"/>
        <v>6 - Junior Officer &amp; Sales &amp; Marketing</v>
      </c>
      <c r="W448" t="str">
        <f>IF(X448="","",INDEX('Backing 4'!Z:Z,MATCH(X448,'Backing 4'!Y:Y,0)))</f>
        <v>Even</v>
      </c>
      <c r="X448" t="str">
        <f t="shared" si="19"/>
        <v>6 - Junior Officer</v>
      </c>
      <c r="Y448">
        <v>3</v>
      </c>
      <c r="Z448" t="str">
        <f>IF(F448="Y","",IF(AA448="Y",INDEX('Backing 2'!B:B,MATCH(E448,'Backing 2'!C:C,0)),E448))</f>
        <v>6 - Junior Officer</v>
      </c>
      <c r="AA448" t="s">
        <v>87</v>
      </c>
      <c r="AB448">
        <v>2</v>
      </c>
      <c r="AC448" t="s">
        <v>75</v>
      </c>
      <c r="AD448">
        <v>24</v>
      </c>
      <c r="AE448" t="s">
        <v>25</v>
      </c>
      <c r="AF448" t="s">
        <v>25</v>
      </c>
      <c r="AG448" t="s">
        <v>25</v>
      </c>
      <c r="AH448" s="3">
        <v>42826</v>
      </c>
      <c r="AI448">
        <v>3</v>
      </c>
      <c r="AJ448">
        <f t="shared" ca="1" si="20"/>
        <v>0.77788612883926567</v>
      </c>
    </row>
    <row r="449" spans="1:36">
      <c r="A449">
        <v>448</v>
      </c>
      <c r="B449" t="s">
        <v>8</v>
      </c>
      <c r="E449" t="s">
        <v>94</v>
      </c>
      <c r="F449" t="s">
        <v>87</v>
      </c>
      <c r="G449">
        <v>2</v>
      </c>
      <c r="H449" t="s">
        <v>88</v>
      </c>
      <c r="J449" t="s">
        <v>86</v>
      </c>
      <c r="K449" s="2">
        <v>0.5</v>
      </c>
      <c r="L449" t="s">
        <v>88</v>
      </c>
      <c r="N449" t="s">
        <v>85</v>
      </c>
      <c r="O449" t="s">
        <v>14</v>
      </c>
      <c r="Q449" t="s">
        <v>94</v>
      </c>
      <c r="R449" t="s">
        <v>14</v>
      </c>
      <c r="S449" s="1" t="s">
        <v>74</v>
      </c>
      <c r="T449" t="s">
        <v>74</v>
      </c>
      <c r="U449" t="str">
        <f>IF(V449="","",INDEX('Backing 4'!U:U,MATCH(V449,'Backing 4'!T:T,0)))</f>
        <v>Even</v>
      </c>
      <c r="V449" t="str">
        <f t="shared" si="18"/>
        <v>3 - Senior Manager &amp; Operations</v>
      </c>
      <c r="W449" t="str">
        <f>IF(X449="","",INDEX('Backing 4'!Z:Z,MATCH(X449,'Backing 4'!Y:Y,0)))</f>
        <v>Uneven - Men benefit</v>
      </c>
      <c r="X449" t="str">
        <f t="shared" si="19"/>
        <v>3 - Senior Manager</v>
      </c>
      <c r="Y449">
        <v>3</v>
      </c>
      <c r="Z449" t="str">
        <f>IF(F449="Y","",IF(AA449="Y",INDEX('Backing 2'!B:B,MATCH(E449,'Backing 2'!C:C,0)),E449))</f>
        <v>3 - Senior Manager</v>
      </c>
      <c r="AA449" t="s">
        <v>87</v>
      </c>
      <c r="AB449">
        <v>3</v>
      </c>
      <c r="AC449" t="s">
        <v>76</v>
      </c>
      <c r="AD449">
        <v>33</v>
      </c>
      <c r="AE449" t="s">
        <v>25</v>
      </c>
      <c r="AF449" t="s">
        <v>25</v>
      </c>
      <c r="AG449" t="s">
        <v>25</v>
      </c>
      <c r="AH449" s="3">
        <v>42095</v>
      </c>
      <c r="AI449">
        <v>5</v>
      </c>
      <c r="AJ449">
        <f t="shared" ca="1" si="20"/>
        <v>9.2647427835928164E-2</v>
      </c>
    </row>
    <row r="450" spans="1:36">
      <c r="A450">
        <v>449</v>
      </c>
      <c r="B450" t="s">
        <v>8</v>
      </c>
      <c r="E450" t="s">
        <v>92</v>
      </c>
      <c r="F450" t="s">
        <v>87</v>
      </c>
      <c r="G450">
        <v>2</v>
      </c>
      <c r="H450" t="s">
        <v>88</v>
      </c>
      <c r="J450" t="s">
        <v>86</v>
      </c>
      <c r="K450" s="2">
        <v>0.5</v>
      </c>
      <c r="L450" t="s">
        <v>88</v>
      </c>
      <c r="N450" t="s">
        <v>85</v>
      </c>
      <c r="O450" t="s">
        <v>14</v>
      </c>
      <c r="Q450" t="s">
        <v>92</v>
      </c>
      <c r="R450" t="s">
        <v>14</v>
      </c>
      <c r="S450" s="1" t="s">
        <v>74</v>
      </c>
      <c r="T450" t="s">
        <v>74</v>
      </c>
      <c r="U450" t="str">
        <f>IF(V450="","",INDEX('Backing 4'!U:U,MATCH(V450,'Backing 4'!T:T,0)))</f>
        <v>Even</v>
      </c>
      <c r="V450" t="str">
        <f t="shared" ref="V450:V501" si="21">IF(Q450="","",IF(E450="1 - Executive","",E450&amp;" &amp; "&amp;R450))</f>
        <v>6 - Junior Officer &amp; Operations</v>
      </c>
      <c r="W450" t="str">
        <f>IF(X450="","",INDEX('Backing 4'!Z:Z,MATCH(X450,'Backing 4'!Y:Y,0)))</f>
        <v>Even</v>
      </c>
      <c r="X450" t="str">
        <f t="shared" ref="X450:X501" si="22">IF(Q450="","",IF(E450="1 - Executive","",E450))</f>
        <v>6 - Junior Officer</v>
      </c>
      <c r="Y450">
        <v>3</v>
      </c>
      <c r="Z450" t="str">
        <f>IF(F450="Y","",IF(AA450="Y",INDEX('Backing 2'!B:B,MATCH(E450,'Backing 2'!C:C,0)),E450))</f>
        <v>6 - Junior Officer</v>
      </c>
      <c r="AA450" t="s">
        <v>87</v>
      </c>
      <c r="AB450">
        <v>3</v>
      </c>
      <c r="AC450" t="s">
        <v>135</v>
      </c>
      <c r="AD450">
        <v>19</v>
      </c>
      <c r="AE450" t="s">
        <v>25</v>
      </c>
      <c r="AF450" t="s">
        <v>25</v>
      </c>
      <c r="AG450" t="s">
        <v>25</v>
      </c>
      <c r="AH450" s="3">
        <v>42826</v>
      </c>
      <c r="AI450">
        <v>3</v>
      </c>
      <c r="AJ450">
        <f t="shared" ref="AJ450:AJ501" ca="1" si="23">RAND()</f>
        <v>0.20989042279779369</v>
      </c>
    </row>
    <row r="451" spans="1:36">
      <c r="A451">
        <v>450</v>
      </c>
      <c r="B451" t="s">
        <v>8</v>
      </c>
      <c r="E451" t="s">
        <v>127</v>
      </c>
      <c r="F451" t="s">
        <v>87</v>
      </c>
      <c r="G451">
        <v>2</v>
      </c>
      <c r="H451" t="s">
        <v>88</v>
      </c>
      <c r="J451" t="s">
        <v>86</v>
      </c>
      <c r="K451" s="2">
        <v>0.5</v>
      </c>
      <c r="L451" t="s">
        <v>88</v>
      </c>
      <c r="N451" t="s">
        <v>85</v>
      </c>
      <c r="O451" t="s">
        <v>14</v>
      </c>
      <c r="Q451" t="s">
        <v>127</v>
      </c>
      <c r="R451" t="s">
        <v>14</v>
      </c>
      <c r="S451" s="1" t="s">
        <v>74</v>
      </c>
      <c r="T451" t="s">
        <v>74</v>
      </c>
      <c r="U451" t="str">
        <f>IF(V451="","",INDEX('Backing 4'!U:U,MATCH(V451,'Backing 4'!T:T,0)))</f>
        <v>Even</v>
      </c>
      <c r="V451" t="str">
        <f t="shared" si="21"/>
        <v>5 - Senior Officer &amp; Operations</v>
      </c>
      <c r="W451" t="str">
        <f>IF(X451="","",INDEX('Backing 4'!Z:Z,MATCH(X451,'Backing 4'!Y:Y,0)))</f>
        <v>Even</v>
      </c>
      <c r="X451" t="str">
        <f t="shared" si="22"/>
        <v>5 - Senior Officer</v>
      </c>
      <c r="Y451">
        <v>3</v>
      </c>
      <c r="Z451" t="str">
        <f>IF(F451="Y","",IF(AA451="Y",INDEX('Backing 2'!B:B,MATCH(E451,'Backing 2'!C:C,0)),E451))</f>
        <v>5 - Senior Officer</v>
      </c>
      <c r="AA451" t="s">
        <v>87</v>
      </c>
      <c r="AB451">
        <v>2</v>
      </c>
      <c r="AC451" t="s">
        <v>76</v>
      </c>
      <c r="AD451">
        <v>30</v>
      </c>
      <c r="AE451" t="s">
        <v>25</v>
      </c>
      <c r="AF451" t="s">
        <v>25</v>
      </c>
      <c r="AG451" t="s">
        <v>25</v>
      </c>
      <c r="AH451" s="3">
        <v>41365</v>
      </c>
      <c r="AI451">
        <v>7</v>
      </c>
      <c r="AJ451">
        <f t="shared" ca="1" si="23"/>
        <v>0.62233996590604712</v>
      </c>
    </row>
    <row r="452" spans="1:36">
      <c r="A452">
        <v>451</v>
      </c>
      <c r="B452" t="s">
        <v>8</v>
      </c>
      <c r="E452" t="s">
        <v>127</v>
      </c>
      <c r="F452" t="s">
        <v>87</v>
      </c>
      <c r="G452">
        <v>2</v>
      </c>
      <c r="H452" t="s">
        <v>88</v>
      </c>
      <c r="J452" t="s">
        <v>86</v>
      </c>
      <c r="K452" s="2">
        <v>0.5</v>
      </c>
      <c r="L452" t="s">
        <v>88</v>
      </c>
      <c r="N452" t="s">
        <v>85</v>
      </c>
      <c r="O452" t="s">
        <v>16</v>
      </c>
      <c r="Q452" t="s">
        <v>127</v>
      </c>
      <c r="R452" t="s">
        <v>16</v>
      </c>
      <c r="S452" s="1" t="s">
        <v>74</v>
      </c>
      <c r="T452" t="s">
        <v>74</v>
      </c>
      <c r="U452" t="str">
        <f>IF(V452="","",INDEX('Backing 4'!U:U,MATCH(V452,'Backing 4'!T:T,0)))</f>
        <v>Even</v>
      </c>
      <c r="V452" t="str">
        <f t="shared" si="21"/>
        <v>5 - Senior Officer &amp; Sales &amp; Marketing</v>
      </c>
      <c r="W452" t="str">
        <f>IF(X452="","",INDEX('Backing 4'!Z:Z,MATCH(X452,'Backing 4'!Y:Y,0)))</f>
        <v>Even</v>
      </c>
      <c r="X452" t="str">
        <f t="shared" si="22"/>
        <v>5 - Senior Officer</v>
      </c>
      <c r="Y452">
        <v>2</v>
      </c>
      <c r="Z452" t="str">
        <f>IF(F452="Y","",IF(AA452="Y",INDEX('Backing 2'!B:B,MATCH(E452,'Backing 2'!C:C,0)),E452))</f>
        <v>5 - Senior Officer</v>
      </c>
      <c r="AA452" t="s">
        <v>87</v>
      </c>
      <c r="AC452" t="s">
        <v>75</v>
      </c>
      <c r="AD452">
        <v>25</v>
      </c>
      <c r="AE452" t="s">
        <v>37</v>
      </c>
      <c r="AF452" t="s">
        <v>80</v>
      </c>
      <c r="AG452" t="s">
        <v>80</v>
      </c>
      <c r="AH452" s="3">
        <v>43191</v>
      </c>
      <c r="AI452">
        <v>2</v>
      </c>
      <c r="AJ452">
        <f t="shared" ca="1" si="23"/>
        <v>0.47543464780977274</v>
      </c>
    </row>
    <row r="453" spans="1:36">
      <c r="A453">
        <v>452</v>
      </c>
      <c r="B453" t="s">
        <v>7</v>
      </c>
      <c r="E453" t="s">
        <v>92</v>
      </c>
      <c r="F453" t="s">
        <v>87</v>
      </c>
      <c r="G453">
        <v>2</v>
      </c>
      <c r="H453" t="s">
        <v>88</v>
      </c>
      <c r="J453" t="s">
        <v>86</v>
      </c>
      <c r="K453" s="2">
        <v>0.5</v>
      </c>
      <c r="L453" t="s">
        <v>88</v>
      </c>
      <c r="N453" t="s">
        <v>85</v>
      </c>
      <c r="O453" t="s">
        <v>14</v>
      </c>
      <c r="Q453" t="s">
        <v>92</v>
      </c>
      <c r="R453" t="s">
        <v>14</v>
      </c>
      <c r="S453" s="1" t="s">
        <v>74</v>
      </c>
      <c r="T453" t="s">
        <v>74</v>
      </c>
      <c r="U453" t="str">
        <f>IF(V453="","",INDEX('Backing 4'!U:U,MATCH(V453,'Backing 4'!T:T,0)))</f>
        <v>Even</v>
      </c>
      <c r="V453" t="str">
        <f t="shared" si="21"/>
        <v>6 - Junior Officer &amp; Operations</v>
      </c>
      <c r="W453" t="str">
        <f>IF(X453="","",INDEX('Backing 4'!Z:Z,MATCH(X453,'Backing 4'!Y:Y,0)))</f>
        <v>Even</v>
      </c>
      <c r="X453" t="str">
        <f t="shared" si="22"/>
        <v>6 - Junior Officer</v>
      </c>
      <c r="Y453">
        <v>2</v>
      </c>
      <c r="Z453" t="str">
        <f>IF(F453="Y","",IF(AA453="Y",INDEX('Backing 2'!B:B,MATCH(E453,'Backing 2'!C:C,0)),E453))</f>
        <v>6 - Junior Officer</v>
      </c>
      <c r="AA453" t="s">
        <v>87</v>
      </c>
      <c r="AB453">
        <v>2</v>
      </c>
      <c r="AC453" t="s">
        <v>75</v>
      </c>
      <c r="AD453">
        <v>23</v>
      </c>
      <c r="AE453" t="s">
        <v>43</v>
      </c>
      <c r="AF453" t="s">
        <v>80</v>
      </c>
      <c r="AG453" t="s">
        <v>80</v>
      </c>
      <c r="AH453" s="3">
        <v>43191</v>
      </c>
      <c r="AI453">
        <v>2</v>
      </c>
      <c r="AJ453">
        <f t="shared" ca="1" si="23"/>
        <v>0.99087979966022077</v>
      </c>
    </row>
    <row r="454" spans="1:36">
      <c r="A454">
        <v>453</v>
      </c>
      <c r="B454" t="s">
        <v>8</v>
      </c>
      <c r="E454" t="s">
        <v>95</v>
      </c>
      <c r="F454" t="s">
        <v>87</v>
      </c>
      <c r="G454">
        <v>2</v>
      </c>
      <c r="H454" t="s">
        <v>88</v>
      </c>
      <c r="J454" t="s">
        <v>86</v>
      </c>
      <c r="K454" s="2">
        <v>0.5</v>
      </c>
      <c r="L454" t="s">
        <v>88</v>
      </c>
      <c r="N454" t="s">
        <v>85</v>
      </c>
      <c r="O454" t="s">
        <v>16</v>
      </c>
      <c r="Q454" t="s">
        <v>95</v>
      </c>
      <c r="R454" t="s">
        <v>16</v>
      </c>
      <c r="S454" s="1" t="s">
        <v>74</v>
      </c>
      <c r="T454" t="s">
        <v>74</v>
      </c>
      <c r="U454" t="str">
        <f>IF(V454="","",INDEX('Backing 4'!U:U,MATCH(V454,'Backing 4'!T:T,0)))</f>
        <v>Inconclusive</v>
      </c>
      <c r="V454" t="str">
        <f t="shared" si="21"/>
        <v>2 - Director &amp; Sales &amp; Marketing</v>
      </c>
      <c r="W454" t="s">
        <v>126</v>
      </c>
      <c r="X454" t="str">
        <f t="shared" si="22"/>
        <v>2 - Director</v>
      </c>
      <c r="Y454">
        <v>4</v>
      </c>
      <c r="Z454" t="str">
        <f>IF(F454="Y","",IF(AA454="Y",INDEX('Backing 2'!B:B,MATCH(E454,'Backing 2'!C:C,0)),E454))</f>
        <v>2 - Director</v>
      </c>
      <c r="AA454" t="s">
        <v>87</v>
      </c>
      <c r="AB454">
        <v>3</v>
      </c>
      <c r="AC454" t="s">
        <v>76</v>
      </c>
      <c r="AD454">
        <v>39</v>
      </c>
      <c r="AE454" t="s">
        <v>25</v>
      </c>
      <c r="AF454" t="s">
        <v>25</v>
      </c>
      <c r="AG454" t="s">
        <v>25</v>
      </c>
      <c r="AH454" s="3">
        <v>41000</v>
      </c>
      <c r="AI454">
        <v>8</v>
      </c>
      <c r="AJ454">
        <f t="shared" ca="1" si="23"/>
        <v>0.4792533258523366</v>
      </c>
    </row>
    <row r="455" spans="1:36">
      <c r="A455">
        <v>454</v>
      </c>
      <c r="B455" t="s">
        <v>8</v>
      </c>
      <c r="E455" t="s">
        <v>127</v>
      </c>
      <c r="F455" t="s">
        <v>87</v>
      </c>
      <c r="G455">
        <v>1</v>
      </c>
      <c r="H455" t="s">
        <v>86</v>
      </c>
      <c r="J455" t="s">
        <v>86</v>
      </c>
      <c r="K455" s="2">
        <v>0.5</v>
      </c>
      <c r="L455" t="s">
        <v>88</v>
      </c>
      <c r="N455" t="s">
        <v>85</v>
      </c>
      <c r="O455" t="s">
        <v>14</v>
      </c>
      <c r="Q455" t="s">
        <v>93</v>
      </c>
      <c r="R455" t="s">
        <v>14</v>
      </c>
      <c r="S455" s="1" t="s">
        <v>74</v>
      </c>
      <c r="T455" t="s">
        <v>74</v>
      </c>
      <c r="U455" t="str">
        <f>IF(V455="","",INDEX('Backing 4'!U:U,MATCH(V455,'Backing 4'!T:T,0)))</f>
        <v>Even</v>
      </c>
      <c r="V455" t="str">
        <f t="shared" si="21"/>
        <v>5 - Senior Officer &amp; Operations</v>
      </c>
      <c r="W455" t="str">
        <f>IF(X455="","",INDEX('Backing 4'!Z:Z,MATCH(X455,'Backing 4'!Y:Y,0)))</f>
        <v>Even</v>
      </c>
      <c r="X455" t="str">
        <f t="shared" si="22"/>
        <v>5 - Senior Officer</v>
      </c>
      <c r="Y455">
        <v>3</v>
      </c>
      <c r="Z455" t="str">
        <f>IF(F455="Y","",IF(AA455="Y",INDEX('Backing 2'!B:B,MATCH(E455,'Backing 2'!C:C,0)),E455))</f>
        <v>5 - Senior Officer</v>
      </c>
      <c r="AA455" t="s">
        <v>87</v>
      </c>
      <c r="AB455">
        <v>2</v>
      </c>
      <c r="AC455" t="s">
        <v>76</v>
      </c>
      <c r="AD455">
        <v>34</v>
      </c>
      <c r="AE455" t="s">
        <v>25</v>
      </c>
      <c r="AF455" t="s">
        <v>25</v>
      </c>
      <c r="AG455" t="s">
        <v>25</v>
      </c>
      <c r="AH455" s="3">
        <v>42461</v>
      </c>
      <c r="AI455">
        <v>4</v>
      </c>
      <c r="AJ455">
        <f t="shared" ca="1" si="23"/>
        <v>0.54902081497542488</v>
      </c>
    </row>
    <row r="456" spans="1:36" hidden="1">
      <c r="A456">
        <v>455</v>
      </c>
      <c r="B456" t="s">
        <v>7</v>
      </c>
      <c r="E456" t="s">
        <v>96</v>
      </c>
      <c r="F456" t="s">
        <v>87</v>
      </c>
      <c r="H456" t="s">
        <v>88</v>
      </c>
      <c r="J456" t="s">
        <v>88</v>
      </c>
      <c r="K456" s="2">
        <v>0.5</v>
      </c>
      <c r="L456" t="s">
        <v>88</v>
      </c>
      <c r="N456" t="s">
        <v>85</v>
      </c>
      <c r="O456" t="s">
        <v>16</v>
      </c>
      <c r="Q456" t="s">
        <v>96</v>
      </c>
      <c r="R456" t="s">
        <v>16</v>
      </c>
      <c r="S456" s="1" t="s">
        <v>74</v>
      </c>
      <c r="T456" t="s">
        <v>74</v>
      </c>
      <c r="U456" t="str">
        <f>IF(V456="","",INDEX('Backing 4'!U:U,MATCH(V456,'Backing 4'!T:T,0)))</f>
        <v/>
      </c>
      <c r="V456" t="str">
        <f t="shared" si="21"/>
        <v/>
      </c>
      <c r="W456" t="str">
        <f>IF(X456="","",INDEX('Backing 4'!Z:Z,MATCH(X456,'Backing 4'!Y:Y,0)))</f>
        <v/>
      </c>
      <c r="X456" t="str">
        <f t="shared" si="22"/>
        <v/>
      </c>
      <c r="Y456">
        <v>4</v>
      </c>
      <c r="Z456" t="str">
        <f>IF(F456="Y","",IF(AA456="Y",INDEX('Backing 2'!B:B,MATCH(E456,'Backing 2'!C:C,0)),E456))</f>
        <v>1 - Executive</v>
      </c>
      <c r="AA456" t="s">
        <v>87</v>
      </c>
      <c r="AB456">
        <v>2</v>
      </c>
      <c r="AC456" t="s">
        <v>77</v>
      </c>
      <c r="AD456">
        <v>45</v>
      </c>
      <c r="AE456" t="s">
        <v>37</v>
      </c>
      <c r="AF456" t="s">
        <v>80</v>
      </c>
      <c r="AG456" t="s">
        <v>80</v>
      </c>
      <c r="AH456" s="3">
        <v>42461</v>
      </c>
      <c r="AI456">
        <v>4</v>
      </c>
      <c r="AJ456">
        <f t="shared" ca="1" si="23"/>
        <v>0.95953144439675442</v>
      </c>
    </row>
    <row r="457" spans="1:36">
      <c r="A457">
        <v>456</v>
      </c>
      <c r="B457" t="s">
        <v>8</v>
      </c>
      <c r="E457" t="s">
        <v>127</v>
      </c>
      <c r="F457" t="s">
        <v>87</v>
      </c>
      <c r="G457">
        <v>2</v>
      </c>
      <c r="H457" t="s">
        <v>88</v>
      </c>
      <c r="J457" t="s">
        <v>86</v>
      </c>
      <c r="K457" s="2">
        <v>0.5</v>
      </c>
      <c r="L457" t="s">
        <v>88</v>
      </c>
      <c r="N457" t="s">
        <v>85</v>
      </c>
      <c r="O457" t="s">
        <v>15</v>
      </c>
      <c r="Q457" t="s">
        <v>127</v>
      </c>
      <c r="R457" t="s">
        <v>15</v>
      </c>
      <c r="S457" s="1" t="s">
        <v>74</v>
      </c>
      <c r="T457" t="s">
        <v>74</v>
      </c>
      <c r="U457" t="str">
        <f>IF(V457="","",INDEX('Backing 4'!U:U,MATCH(V457,'Backing 4'!T:T,0)))</f>
        <v>Even</v>
      </c>
      <c r="V457" t="str">
        <f t="shared" si="21"/>
        <v>5 - Senior Officer &amp; Internal Services</v>
      </c>
      <c r="W457" t="str">
        <f>IF(X457="","",INDEX('Backing 4'!Z:Z,MATCH(X457,'Backing 4'!Y:Y,0)))</f>
        <v>Even</v>
      </c>
      <c r="X457" t="str">
        <f t="shared" si="22"/>
        <v>5 - Senior Officer</v>
      </c>
      <c r="Y457">
        <v>3</v>
      </c>
      <c r="Z457" t="str">
        <f>IF(F457="Y","",IF(AA457="Y",INDEX('Backing 2'!B:B,MATCH(E457,'Backing 2'!C:C,0)),E457))</f>
        <v>5 - Senior Officer</v>
      </c>
      <c r="AA457" t="s">
        <v>87</v>
      </c>
      <c r="AB457">
        <v>2</v>
      </c>
      <c r="AC457" t="s">
        <v>75</v>
      </c>
      <c r="AD457">
        <v>28</v>
      </c>
      <c r="AE457" t="s">
        <v>38</v>
      </c>
      <c r="AF457" t="s">
        <v>80</v>
      </c>
      <c r="AG457" t="s">
        <v>80</v>
      </c>
      <c r="AH457" s="3">
        <v>41365</v>
      </c>
      <c r="AI457">
        <v>7</v>
      </c>
      <c r="AJ457">
        <f t="shared" ca="1" si="23"/>
        <v>0.87038991688958323</v>
      </c>
    </row>
    <row r="458" spans="1:36">
      <c r="A458">
        <v>457</v>
      </c>
      <c r="B458" t="s">
        <v>8</v>
      </c>
      <c r="E458" t="s">
        <v>127</v>
      </c>
      <c r="F458" t="s">
        <v>87</v>
      </c>
      <c r="G458">
        <v>2</v>
      </c>
      <c r="H458" t="s">
        <v>86</v>
      </c>
      <c r="J458" t="s">
        <v>86</v>
      </c>
      <c r="K458" s="2">
        <v>0.5</v>
      </c>
      <c r="L458" t="s">
        <v>88</v>
      </c>
      <c r="N458" t="s">
        <v>85</v>
      </c>
      <c r="O458" t="s">
        <v>16</v>
      </c>
      <c r="Q458" t="s">
        <v>93</v>
      </c>
      <c r="R458" t="s">
        <v>16</v>
      </c>
      <c r="S458" s="1" t="s">
        <v>74</v>
      </c>
      <c r="T458" t="s">
        <v>74</v>
      </c>
      <c r="U458" t="str">
        <f>IF(V458="","",INDEX('Backing 4'!U:U,MATCH(V458,'Backing 4'!T:T,0)))</f>
        <v>Even</v>
      </c>
      <c r="V458" t="str">
        <f t="shared" si="21"/>
        <v>5 - Senior Officer &amp; Sales &amp; Marketing</v>
      </c>
      <c r="W458" t="str">
        <f>IF(X458="","",INDEX('Backing 4'!Z:Z,MATCH(X458,'Backing 4'!Y:Y,0)))</f>
        <v>Even</v>
      </c>
      <c r="X458" t="str">
        <f t="shared" si="22"/>
        <v>5 - Senior Officer</v>
      </c>
      <c r="Y458">
        <v>3</v>
      </c>
      <c r="Z458" t="str">
        <f>IF(F458="Y","",IF(AA458="Y",INDEX('Backing 2'!B:B,MATCH(E458,'Backing 2'!C:C,0)),E458))</f>
        <v>5 - Senior Officer</v>
      </c>
      <c r="AA458" t="s">
        <v>87</v>
      </c>
      <c r="AB458">
        <v>2</v>
      </c>
      <c r="AC458" t="s">
        <v>76</v>
      </c>
      <c r="AD458">
        <v>31</v>
      </c>
      <c r="AE458" t="s">
        <v>25</v>
      </c>
      <c r="AF458" t="s">
        <v>25</v>
      </c>
      <c r="AG458" t="s">
        <v>25</v>
      </c>
      <c r="AH458" s="3">
        <v>41365</v>
      </c>
      <c r="AI458">
        <v>7</v>
      </c>
      <c r="AJ458">
        <f t="shared" ca="1" si="23"/>
        <v>0.46273913253615684</v>
      </c>
    </row>
    <row r="459" spans="1:36">
      <c r="A459">
        <v>458</v>
      </c>
      <c r="B459" t="s">
        <v>7</v>
      </c>
      <c r="E459" t="s">
        <v>94</v>
      </c>
      <c r="F459" t="s">
        <v>87</v>
      </c>
      <c r="G459">
        <v>4</v>
      </c>
      <c r="H459" t="s">
        <v>88</v>
      </c>
      <c r="J459" t="s">
        <v>86</v>
      </c>
      <c r="K459" s="2">
        <v>0.5</v>
      </c>
      <c r="L459" t="s">
        <v>88</v>
      </c>
      <c r="N459" t="s">
        <v>85</v>
      </c>
      <c r="O459" t="s">
        <v>16</v>
      </c>
      <c r="Q459" t="s">
        <v>94</v>
      </c>
      <c r="R459" t="s">
        <v>16</v>
      </c>
      <c r="S459" s="1" t="s">
        <v>74</v>
      </c>
      <c r="T459" t="s">
        <v>74</v>
      </c>
      <c r="U459" t="str">
        <f>IF(V459="","",INDEX('Backing 4'!U:U,MATCH(V459,'Backing 4'!T:T,0)))</f>
        <v>Uneven - Men benefit</v>
      </c>
      <c r="V459" t="str">
        <f t="shared" si="21"/>
        <v>3 - Senior Manager &amp; Sales &amp; Marketing</v>
      </c>
      <c r="W459" t="str">
        <f>IF(X459="","",INDEX('Backing 4'!Z:Z,MATCH(X459,'Backing 4'!Y:Y,0)))</f>
        <v>Uneven - Men benefit</v>
      </c>
      <c r="X459" t="str">
        <f t="shared" si="22"/>
        <v>3 - Senior Manager</v>
      </c>
      <c r="Y459">
        <v>2</v>
      </c>
      <c r="Z459" t="str">
        <f>IF(F459="Y","",IF(AA459="Y",INDEX('Backing 2'!B:B,MATCH(E459,'Backing 2'!C:C,0)),E459))</f>
        <v>3 - Senior Manager</v>
      </c>
      <c r="AA459" t="s">
        <v>87</v>
      </c>
      <c r="AB459">
        <v>3</v>
      </c>
      <c r="AC459" t="s">
        <v>77</v>
      </c>
      <c r="AD459">
        <v>48</v>
      </c>
      <c r="AE459" t="s">
        <v>36</v>
      </c>
      <c r="AF459" t="s">
        <v>80</v>
      </c>
      <c r="AG459" t="s">
        <v>80</v>
      </c>
      <c r="AH459" s="3">
        <v>40634</v>
      </c>
      <c r="AI459">
        <v>9</v>
      </c>
      <c r="AJ459">
        <f t="shared" ca="1" si="23"/>
        <v>0.1928521747883758</v>
      </c>
    </row>
    <row r="460" spans="1:36">
      <c r="A460">
        <v>459</v>
      </c>
      <c r="B460" t="s">
        <v>7</v>
      </c>
      <c r="E460" t="s">
        <v>92</v>
      </c>
      <c r="F460" t="s">
        <v>87</v>
      </c>
      <c r="G460">
        <v>2</v>
      </c>
      <c r="H460" t="s">
        <v>88</v>
      </c>
      <c r="J460" t="s">
        <v>86</v>
      </c>
      <c r="K460" s="2">
        <v>0.5</v>
      </c>
      <c r="L460" t="s">
        <v>88</v>
      </c>
      <c r="N460" t="s">
        <v>85</v>
      </c>
      <c r="O460" t="s">
        <v>15</v>
      </c>
      <c r="Q460" t="s">
        <v>92</v>
      </c>
      <c r="R460" t="s">
        <v>15</v>
      </c>
      <c r="S460" s="1">
        <v>0.8</v>
      </c>
      <c r="T460" t="s">
        <v>73</v>
      </c>
      <c r="U460" t="str">
        <f>IF(V460="","",INDEX('Backing 4'!U:U,MATCH(V460,'Backing 4'!T:T,0)))</f>
        <v>Even</v>
      </c>
      <c r="V460" t="str">
        <f t="shared" si="21"/>
        <v>6 - Junior Officer &amp; Internal Services</v>
      </c>
      <c r="W460" t="str">
        <f>IF(X460="","",INDEX('Backing 4'!Z:Z,MATCH(X460,'Backing 4'!Y:Y,0)))</f>
        <v>Even</v>
      </c>
      <c r="X460" t="str">
        <f t="shared" si="22"/>
        <v>6 - Junior Officer</v>
      </c>
      <c r="Y460">
        <v>3</v>
      </c>
      <c r="Z460" t="str">
        <f>IF(F460="Y","",IF(AA460="Y",INDEX('Backing 2'!B:B,MATCH(E460,'Backing 2'!C:C,0)),E460))</f>
        <v>6 - Junior Officer</v>
      </c>
      <c r="AA460" t="s">
        <v>87</v>
      </c>
      <c r="AB460">
        <v>2</v>
      </c>
      <c r="AC460" t="s">
        <v>75</v>
      </c>
      <c r="AD460">
        <v>24</v>
      </c>
      <c r="AE460" t="s">
        <v>25</v>
      </c>
      <c r="AF460" t="s">
        <v>25</v>
      </c>
      <c r="AG460" t="s">
        <v>25</v>
      </c>
      <c r="AH460" s="3">
        <v>42826</v>
      </c>
      <c r="AI460">
        <v>3</v>
      </c>
      <c r="AJ460">
        <f t="shared" ca="1" si="23"/>
        <v>0.20617759449979134</v>
      </c>
    </row>
    <row r="461" spans="1:36">
      <c r="A461">
        <v>460</v>
      </c>
      <c r="B461" t="s">
        <v>8</v>
      </c>
      <c r="E461" t="s">
        <v>93</v>
      </c>
      <c r="F461" t="s">
        <v>87</v>
      </c>
      <c r="G461">
        <v>3</v>
      </c>
      <c r="H461" t="s">
        <v>88</v>
      </c>
      <c r="J461" t="s">
        <v>86</v>
      </c>
      <c r="K461" s="2">
        <v>0.5</v>
      </c>
      <c r="L461" t="s">
        <v>88</v>
      </c>
      <c r="N461" t="s">
        <v>85</v>
      </c>
      <c r="O461" t="s">
        <v>16</v>
      </c>
      <c r="Q461" t="s">
        <v>93</v>
      </c>
      <c r="R461" t="s">
        <v>16</v>
      </c>
      <c r="S461" s="1" t="s">
        <v>74</v>
      </c>
      <c r="T461" t="s">
        <v>74</v>
      </c>
      <c r="U461" t="str">
        <f>IF(V461="","",INDEX('Backing 4'!U:U,MATCH(V461,'Backing 4'!T:T,0)))</f>
        <v>Uneven - Men benefit</v>
      </c>
      <c r="V461" t="str">
        <f t="shared" si="21"/>
        <v>4 - Manager &amp; Sales &amp; Marketing</v>
      </c>
      <c r="W461" t="str">
        <f>IF(X461="","",INDEX('Backing 4'!Z:Z,MATCH(X461,'Backing 4'!Y:Y,0)))</f>
        <v>Even</v>
      </c>
      <c r="X461" t="str">
        <f t="shared" si="22"/>
        <v>4 - Manager</v>
      </c>
      <c r="Y461">
        <v>2</v>
      </c>
      <c r="Z461" t="str">
        <f>IF(F461="Y","",IF(AA461="Y",INDEX('Backing 2'!B:B,MATCH(E461,'Backing 2'!C:C,0)),E461))</f>
        <v>4 - Manager</v>
      </c>
      <c r="AA461" t="s">
        <v>87</v>
      </c>
      <c r="AB461">
        <v>3</v>
      </c>
      <c r="AC461" t="s">
        <v>76</v>
      </c>
      <c r="AD461">
        <v>32</v>
      </c>
      <c r="AE461" t="s">
        <v>25</v>
      </c>
      <c r="AF461" t="s">
        <v>25</v>
      </c>
      <c r="AG461" t="s">
        <v>25</v>
      </c>
      <c r="AH461" s="3">
        <v>42095</v>
      </c>
      <c r="AI461">
        <v>5</v>
      </c>
      <c r="AJ461">
        <f t="shared" ca="1" si="23"/>
        <v>0.19704377094660996</v>
      </c>
    </row>
    <row r="462" spans="1:36">
      <c r="A462">
        <v>461</v>
      </c>
      <c r="B462" t="s">
        <v>7</v>
      </c>
      <c r="E462" t="s">
        <v>92</v>
      </c>
      <c r="F462" t="s">
        <v>87</v>
      </c>
      <c r="G462">
        <v>3</v>
      </c>
      <c r="H462" t="s">
        <v>88</v>
      </c>
      <c r="J462" t="s">
        <v>86</v>
      </c>
      <c r="K462" s="2">
        <v>0.5</v>
      </c>
      <c r="L462" t="s">
        <v>88</v>
      </c>
      <c r="N462" t="s">
        <v>85</v>
      </c>
      <c r="O462" t="s">
        <v>14</v>
      </c>
      <c r="Q462" t="s">
        <v>92</v>
      </c>
      <c r="R462" t="s">
        <v>14</v>
      </c>
      <c r="S462" s="1" t="s">
        <v>74</v>
      </c>
      <c r="T462" t="s">
        <v>74</v>
      </c>
      <c r="U462" t="str">
        <f>IF(V462="","",INDEX('Backing 4'!U:U,MATCH(V462,'Backing 4'!T:T,0)))</f>
        <v>Even</v>
      </c>
      <c r="V462" t="str">
        <f t="shared" si="21"/>
        <v>6 - Junior Officer &amp; Operations</v>
      </c>
      <c r="W462" t="str">
        <f>IF(X462="","",INDEX('Backing 4'!Z:Z,MATCH(X462,'Backing 4'!Y:Y,0)))</f>
        <v>Even</v>
      </c>
      <c r="X462" t="str">
        <f t="shared" si="22"/>
        <v>6 - Junior Officer</v>
      </c>
      <c r="Y462">
        <v>2</v>
      </c>
      <c r="Z462" t="str">
        <f>IF(F462="Y","",IF(AA462="Y",INDEX('Backing 2'!B:B,MATCH(E462,'Backing 2'!C:C,0)),E462))</f>
        <v>6 - Junior Officer</v>
      </c>
      <c r="AA462" t="s">
        <v>87</v>
      </c>
      <c r="AB462">
        <v>2</v>
      </c>
      <c r="AC462" t="s">
        <v>75</v>
      </c>
      <c r="AD462">
        <v>28</v>
      </c>
      <c r="AE462" t="s">
        <v>25</v>
      </c>
      <c r="AF462" t="s">
        <v>25</v>
      </c>
      <c r="AG462" t="s">
        <v>25</v>
      </c>
      <c r="AH462" s="3">
        <v>43191</v>
      </c>
      <c r="AI462">
        <v>2</v>
      </c>
      <c r="AJ462">
        <f t="shared" ca="1" si="23"/>
        <v>0.62992447206919444</v>
      </c>
    </row>
    <row r="463" spans="1:36">
      <c r="A463">
        <v>462</v>
      </c>
      <c r="B463" t="s">
        <v>8</v>
      </c>
      <c r="E463" t="s">
        <v>93</v>
      </c>
      <c r="F463" t="s">
        <v>87</v>
      </c>
      <c r="G463">
        <v>2</v>
      </c>
      <c r="H463" t="s">
        <v>86</v>
      </c>
      <c r="J463" t="s">
        <v>86</v>
      </c>
      <c r="K463" s="2">
        <v>0.5</v>
      </c>
      <c r="L463" t="s">
        <v>88</v>
      </c>
      <c r="N463" t="s">
        <v>85</v>
      </c>
      <c r="O463" t="s">
        <v>14</v>
      </c>
      <c r="Q463" t="s">
        <v>94</v>
      </c>
      <c r="R463" t="s">
        <v>14</v>
      </c>
      <c r="S463" s="1" t="s">
        <v>74</v>
      </c>
      <c r="T463" t="s">
        <v>74</v>
      </c>
      <c r="U463" t="str">
        <f>IF(V463="","",INDEX('Backing 4'!U:U,MATCH(V463,'Backing 4'!T:T,0)))</f>
        <v>Even</v>
      </c>
      <c r="V463" t="str">
        <f t="shared" si="21"/>
        <v>4 - Manager &amp; Operations</v>
      </c>
      <c r="W463" t="str">
        <f>IF(X463="","",INDEX('Backing 4'!Z:Z,MATCH(X463,'Backing 4'!Y:Y,0)))</f>
        <v>Even</v>
      </c>
      <c r="X463" t="str">
        <f t="shared" si="22"/>
        <v>4 - Manager</v>
      </c>
      <c r="Y463">
        <v>3</v>
      </c>
      <c r="Z463" t="str">
        <f>IF(F463="Y","",IF(AA463="Y",INDEX('Backing 2'!B:B,MATCH(E463,'Backing 2'!C:C,0)),E463))</f>
        <v>4 - Manager</v>
      </c>
      <c r="AA463" t="s">
        <v>87</v>
      </c>
      <c r="AB463">
        <v>2</v>
      </c>
      <c r="AC463" t="s">
        <v>76</v>
      </c>
      <c r="AD463">
        <v>39</v>
      </c>
      <c r="AE463" t="s">
        <v>25</v>
      </c>
      <c r="AF463" t="s">
        <v>25</v>
      </c>
      <c r="AG463" t="s">
        <v>25</v>
      </c>
      <c r="AH463" s="3">
        <v>42461</v>
      </c>
      <c r="AI463">
        <v>4</v>
      </c>
      <c r="AJ463">
        <f t="shared" ca="1" si="23"/>
        <v>0.56792051571039504</v>
      </c>
    </row>
    <row r="464" spans="1:36">
      <c r="A464">
        <v>463</v>
      </c>
      <c r="B464" t="s">
        <v>7</v>
      </c>
      <c r="E464" t="s">
        <v>92</v>
      </c>
      <c r="F464" t="s">
        <v>87</v>
      </c>
      <c r="G464">
        <v>2</v>
      </c>
      <c r="H464" t="s">
        <v>88</v>
      </c>
      <c r="J464" t="s">
        <v>86</v>
      </c>
      <c r="K464" s="2">
        <v>0.5</v>
      </c>
      <c r="L464" t="s">
        <v>88</v>
      </c>
      <c r="N464" t="s">
        <v>85</v>
      </c>
      <c r="O464" t="s">
        <v>14</v>
      </c>
      <c r="Q464" t="s">
        <v>92</v>
      </c>
      <c r="R464" t="s">
        <v>14</v>
      </c>
      <c r="S464" s="1" t="s">
        <v>74</v>
      </c>
      <c r="T464" t="s">
        <v>74</v>
      </c>
      <c r="U464" t="str">
        <f>IF(V464="","",INDEX('Backing 4'!U:U,MATCH(V464,'Backing 4'!T:T,0)))</f>
        <v>Even</v>
      </c>
      <c r="V464" t="str">
        <f t="shared" si="21"/>
        <v>6 - Junior Officer &amp; Operations</v>
      </c>
      <c r="W464" t="str">
        <f>IF(X464="","",INDEX('Backing 4'!Z:Z,MATCH(X464,'Backing 4'!Y:Y,0)))</f>
        <v>Even</v>
      </c>
      <c r="X464" t="str">
        <f t="shared" si="22"/>
        <v>6 - Junior Officer</v>
      </c>
      <c r="Y464">
        <v>2</v>
      </c>
      <c r="Z464" t="str">
        <f>IF(F464="Y","",IF(AA464="Y",INDEX('Backing 2'!B:B,MATCH(E464,'Backing 2'!C:C,0)),E464))</f>
        <v>6 - Junior Officer</v>
      </c>
      <c r="AA464" t="s">
        <v>87</v>
      </c>
      <c r="AB464">
        <v>2</v>
      </c>
      <c r="AC464" t="s">
        <v>135</v>
      </c>
      <c r="AD464">
        <v>19</v>
      </c>
      <c r="AE464" t="s">
        <v>37</v>
      </c>
      <c r="AF464" t="s">
        <v>80</v>
      </c>
      <c r="AG464" t="s">
        <v>80</v>
      </c>
      <c r="AH464" s="3">
        <v>43191</v>
      </c>
      <c r="AI464">
        <v>2</v>
      </c>
      <c r="AJ464">
        <f t="shared" ca="1" si="23"/>
        <v>0.44419921253108852</v>
      </c>
    </row>
    <row r="465" spans="1:36">
      <c r="A465">
        <v>464</v>
      </c>
      <c r="B465" t="s">
        <v>8</v>
      </c>
      <c r="E465" t="s">
        <v>92</v>
      </c>
      <c r="F465" t="s">
        <v>87</v>
      </c>
      <c r="G465">
        <v>2</v>
      </c>
      <c r="H465" t="s">
        <v>88</v>
      </c>
      <c r="J465" t="s">
        <v>86</v>
      </c>
      <c r="K465" s="2">
        <v>0.5</v>
      </c>
      <c r="L465" t="s">
        <v>88</v>
      </c>
      <c r="N465" t="s">
        <v>85</v>
      </c>
      <c r="O465" t="s">
        <v>16</v>
      </c>
      <c r="Q465" t="s">
        <v>92</v>
      </c>
      <c r="R465" t="s">
        <v>16</v>
      </c>
      <c r="S465" s="1" t="s">
        <v>74</v>
      </c>
      <c r="T465" t="s">
        <v>74</v>
      </c>
      <c r="U465" t="str">
        <f>IF(V465="","",INDEX('Backing 4'!U:U,MATCH(V465,'Backing 4'!T:T,0)))</f>
        <v>Even</v>
      </c>
      <c r="V465" t="str">
        <f t="shared" si="21"/>
        <v>6 - Junior Officer &amp; Sales &amp; Marketing</v>
      </c>
      <c r="W465" t="str">
        <f>IF(X465="","",INDEX('Backing 4'!Z:Z,MATCH(X465,'Backing 4'!Y:Y,0)))</f>
        <v>Even</v>
      </c>
      <c r="X465" t="str">
        <f t="shared" si="22"/>
        <v>6 - Junior Officer</v>
      </c>
      <c r="Y465">
        <v>1</v>
      </c>
      <c r="Z465" t="str">
        <f>IF(F465="Y","",IF(AA465="Y",INDEX('Backing 2'!B:B,MATCH(E465,'Backing 2'!C:C,0)),E465))</f>
        <v>6 - Junior Officer</v>
      </c>
      <c r="AA465" t="s">
        <v>87</v>
      </c>
      <c r="AC465" t="s">
        <v>75</v>
      </c>
      <c r="AD465">
        <v>21</v>
      </c>
      <c r="AE465" t="s">
        <v>37</v>
      </c>
      <c r="AF465" t="s">
        <v>80</v>
      </c>
      <c r="AG465" t="s">
        <v>80</v>
      </c>
      <c r="AH465" s="3">
        <v>43556</v>
      </c>
      <c r="AI465">
        <v>1</v>
      </c>
      <c r="AJ465">
        <f t="shared" ca="1" si="23"/>
        <v>0.6060640627619579</v>
      </c>
    </row>
    <row r="466" spans="1:36">
      <c r="A466">
        <v>465</v>
      </c>
      <c r="B466" t="s">
        <v>8</v>
      </c>
      <c r="E466" t="s">
        <v>94</v>
      </c>
      <c r="F466" t="s">
        <v>87</v>
      </c>
      <c r="G466">
        <v>2</v>
      </c>
      <c r="H466" t="s">
        <v>88</v>
      </c>
      <c r="J466" t="s">
        <v>86</v>
      </c>
      <c r="K466" s="2">
        <v>0.5</v>
      </c>
      <c r="L466" t="s">
        <v>88</v>
      </c>
      <c r="N466" t="s">
        <v>85</v>
      </c>
      <c r="O466" t="s">
        <v>16</v>
      </c>
      <c r="Q466" t="s">
        <v>94</v>
      </c>
      <c r="R466" t="s">
        <v>16</v>
      </c>
      <c r="S466" s="1" t="s">
        <v>74</v>
      </c>
      <c r="T466" t="s">
        <v>74</v>
      </c>
      <c r="U466" t="str">
        <f>IF(V466="","",INDEX('Backing 4'!U:U,MATCH(V466,'Backing 4'!T:T,0)))</f>
        <v>Uneven - Men benefit</v>
      </c>
      <c r="V466" t="str">
        <f t="shared" si="21"/>
        <v>3 - Senior Manager &amp; Sales &amp; Marketing</v>
      </c>
      <c r="W466" t="str">
        <f>IF(X466="","",INDEX('Backing 4'!Z:Z,MATCH(X466,'Backing 4'!Y:Y,0)))</f>
        <v>Uneven - Men benefit</v>
      </c>
      <c r="X466" t="str">
        <f t="shared" si="22"/>
        <v>3 - Senior Manager</v>
      </c>
      <c r="Y466">
        <v>2</v>
      </c>
      <c r="Z466" t="str">
        <f>IF(F466="Y","",IF(AA466="Y",INDEX('Backing 2'!B:B,MATCH(E466,'Backing 2'!C:C,0)),E466))</f>
        <v>3 - Senior Manager</v>
      </c>
      <c r="AA466" t="s">
        <v>87</v>
      </c>
      <c r="AB466">
        <v>2</v>
      </c>
      <c r="AC466" t="s">
        <v>76</v>
      </c>
      <c r="AD466">
        <v>33</v>
      </c>
      <c r="AE466" t="s">
        <v>25</v>
      </c>
      <c r="AF466" t="s">
        <v>25</v>
      </c>
      <c r="AG466" t="s">
        <v>25</v>
      </c>
      <c r="AH466" s="3">
        <v>41730</v>
      </c>
      <c r="AI466">
        <v>6</v>
      </c>
      <c r="AJ466">
        <f t="shared" ca="1" si="23"/>
        <v>0.24023389460174061</v>
      </c>
    </row>
    <row r="467" spans="1:36">
      <c r="A467">
        <v>466</v>
      </c>
      <c r="B467" t="s">
        <v>7</v>
      </c>
      <c r="E467" t="s">
        <v>92</v>
      </c>
      <c r="F467" t="s">
        <v>87</v>
      </c>
      <c r="G467">
        <v>3</v>
      </c>
      <c r="H467" t="s">
        <v>88</v>
      </c>
      <c r="J467" t="s">
        <v>86</v>
      </c>
      <c r="K467" s="2">
        <v>0.5</v>
      </c>
      <c r="L467" t="s">
        <v>88</v>
      </c>
      <c r="N467" t="s">
        <v>85</v>
      </c>
      <c r="O467" t="s">
        <v>16</v>
      </c>
      <c r="Q467" t="s">
        <v>92</v>
      </c>
      <c r="R467" t="s">
        <v>16</v>
      </c>
      <c r="S467" s="1">
        <v>0.8</v>
      </c>
      <c r="T467" t="s">
        <v>73</v>
      </c>
      <c r="U467" t="str">
        <f>IF(V467="","",INDEX('Backing 4'!U:U,MATCH(V467,'Backing 4'!T:T,0)))</f>
        <v>Even</v>
      </c>
      <c r="V467" t="str">
        <f t="shared" si="21"/>
        <v>6 - Junior Officer &amp; Sales &amp; Marketing</v>
      </c>
      <c r="W467" t="str">
        <f>IF(X467="","",INDEX('Backing 4'!Z:Z,MATCH(X467,'Backing 4'!Y:Y,0)))</f>
        <v>Even</v>
      </c>
      <c r="X467" t="str">
        <f t="shared" si="22"/>
        <v>6 - Junior Officer</v>
      </c>
      <c r="Y467">
        <v>3</v>
      </c>
      <c r="Z467" t="str">
        <f>IF(F467="Y","",IF(AA467="Y",INDEX('Backing 2'!B:B,MATCH(E467,'Backing 2'!C:C,0)),E467))</f>
        <v>6 - Junior Officer</v>
      </c>
      <c r="AA467" t="s">
        <v>87</v>
      </c>
      <c r="AB467">
        <v>2</v>
      </c>
      <c r="AC467" t="s">
        <v>75</v>
      </c>
      <c r="AD467">
        <v>26</v>
      </c>
      <c r="AE467" t="s">
        <v>25</v>
      </c>
      <c r="AF467" t="s">
        <v>25</v>
      </c>
      <c r="AG467" t="s">
        <v>25</v>
      </c>
      <c r="AH467" s="3">
        <v>42826</v>
      </c>
      <c r="AI467">
        <v>3</v>
      </c>
      <c r="AJ467">
        <f t="shared" ca="1" si="23"/>
        <v>0.9762544495688894</v>
      </c>
    </row>
    <row r="468" spans="1:36">
      <c r="A468">
        <v>467</v>
      </c>
      <c r="B468" t="s">
        <v>8</v>
      </c>
      <c r="E468" t="s">
        <v>95</v>
      </c>
      <c r="F468" t="s">
        <v>87</v>
      </c>
      <c r="G468">
        <v>2</v>
      </c>
      <c r="H468" t="s">
        <v>86</v>
      </c>
      <c r="J468" t="s">
        <v>86</v>
      </c>
      <c r="K468" s="2">
        <v>0.5</v>
      </c>
      <c r="L468" t="s">
        <v>88</v>
      </c>
      <c r="N468" t="s">
        <v>85</v>
      </c>
      <c r="O468" t="s">
        <v>16</v>
      </c>
      <c r="Q468" t="s">
        <v>96</v>
      </c>
      <c r="R468" t="s">
        <v>16</v>
      </c>
      <c r="S468" s="1" t="s">
        <v>74</v>
      </c>
      <c r="T468" t="s">
        <v>74</v>
      </c>
      <c r="U468" t="str">
        <f>IF(V468="","",INDEX('Backing 4'!U:U,MATCH(V468,'Backing 4'!T:T,0)))</f>
        <v>Inconclusive</v>
      </c>
      <c r="V468" t="str">
        <f t="shared" si="21"/>
        <v>2 - Director &amp; Sales &amp; Marketing</v>
      </c>
      <c r="W468" t="s">
        <v>126</v>
      </c>
      <c r="X468" t="str">
        <f t="shared" si="22"/>
        <v>2 - Director</v>
      </c>
      <c r="Y468">
        <v>5</v>
      </c>
      <c r="Z468" t="str">
        <f>IF(F468="Y","",IF(AA468="Y",INDEX('Backing 2'!B:B,MATCH(E468,'Backing 2'!C:C,0)),E468))</f>
        <v>2 - Director</v>
      </c>
      <c r="AA468" t="s">
        <v>87</v>
      </c>
      <c r="AB468">
        <v>2</v>
      </c>
      <c r="AC468" t="s">
        <v>77</v>
      </c>
      <c r="AD468">
        <v>48</v>
      </c>
      <c r="AE468" t="s">
        <v>25</v>
      </c>
      <c r="AF468" t="s">
        <v>25</v>
      </c>
      <c r="AG468" t="s">
        <v>25</v>
      </c>
      <c r="AH468" s="3">
        <v>42095</v>
      </c>
      <c r="AI468">
        <v>5</v>
      </c>
      <c r="AJ468">
        <f t="shared" ca="1" si="23"/>
        <v>6.083659964643795E-2</v>
      </c>
    </row>
    <row r="469" spans="1:36" hidden="1">
      <c r="A469">
        <v>468</v>
      </c>
      <c r="B469" t="s">
        <v>8</v>
      </c>
      <c r="E469" s="4" t="s">
        <v>96</v>
      </c>
      <c r="F469" t="s">
        <v>87</v>
      </c>
      <c r="H469" t="s">
        <v>88</v>
      </c>
      <c r="J469" t="s">
        <v>88</v>
      </c>
      <c r="K469" s="2">
        <v>0.5</v>
      </c>
      <c r="L469" t="s">
        <v>86</v>
      </c>
      <c r="N469" t="s">
        <v>85</v>
      </c>
      <c r="O469" t="s">
        <v>17</v>
      </c>
      <c r="P469" t="s">
        <v>89</v>
      </c>
      <c r="R469" t="s">
        <v>17</v>
      </c>
      <c r="S469" s="1" t="s">
        <v>74</v>
      </c>
      <c r="T469" t="s">
        <v>74</v>
      </c>
      <c r="U469" t="str">
        <f>IF(V469="","",INDEX('Backing 4'!U:U,MATCH(V469,'Backing 4'!T:T,0)))</f>
        <v/>
      </c>
      <c r="V469" t="str">
        <f t="shared" si="21"/>
        <v/>
      </c>
      <c r="W469" t="str">
        <f>IF(X469="","",INDEX('Backing 4'!Z:Z,MATCH(X469,'Backing 4'!Y:Y,0)))</f>
        <v/>
      </c>
      <c r="X469" t="str">
        <f t="shared" si="22"/>
        <v/>
      </c>
      <c r="Y469">
        <v>2</v>
      </c>
      <c r="Z469" t="str">
        <f>IF(F469="Y","",IF(AA469="Y",INDEX('Backing 2'!B:B,MATCH(E469,'Backing 2'!C:C,0)),E469))</f>
        <v>1 - Executive</v>
      </c>
      <c r="AA469" t="s">
        <v>87</v>
      </c>
      <c r="AB469">
        <v>3</v>
      </c>
      <c r="AC469" t="s">
        <v>76</v>
      </c>
      <c r="AD469">
        <v>31</v>
      </c>
      <c r="AE469" t="s">
        <v>25</v>
      </c>
      <c r="AF469" t="s">
        <v>25</v>
      </c>
      <c r="AG469" t="s">
        <v>25</v>
      </c>
      <c r="AH469" s="3">
        <v>41365</v>
      </c>
      <c r="AI469">
        <v>7</v>
      </c>
      <c r="AJ469">
        <f t="shared" ca="1" si="23"/>
        <v>8.8907760746179454E-2</v>
      </c>
    </row>
    <row r="470" spans="1:36">
      <c r="A470">
        <v>469</v>
      </c>
      <c r="B470" t="s">
        <v>8</v>
      </c>
      <c r="E470" t="s">
        <v>92</v>
      </c>
      <c r="F470" t="s">
        <v>87</v>
      </c>
      <c r="G470">
        <v>2</v>
      </c>
      <c r="H470" t="s">
        <v>88</v>
      </c>
      <c r="J470" t="s">
        <v>86</v>
      </c>
      <c r="K470" s="2">
        <v>0.5</v>
      </c>
      <c r="L470" t="s">
        <v>88</v>
      </c>
      <c r="N470" t="s">
        <v>85</v>
      </c>
      <c r="O470" t="s">
        <v>16</v>
      </c>
      <c r="Q470" t="s">
        <v>92</v>
      </c>
      <c r="R470" t="s">
        <v>16</v>
      </c>
      <c r="S470" s="1" t="s">
        <v>74</v>
      </c>
      <c r="T470" t="s">
        <v>74</v>
      </c>
      <c r="U470" t="str">
        <f>IF(V470="","",INDEX('Backing 4'!U:U,MATCH(V470,'Backing 4'!T:T,0)))</f>
        <v>Even</v>
      </c>
      <c r="V470" t="str">
        <f t="shared" si="21"/>
        <v>6 - Junior Officer &amp; Sales &amp; Marketing</v>
      </c>
      <c r="W470" t="str">
        <f>IF(X470="","",INDEX('Backing 4'!Z:Z,MATCH(X470,'Backing 4'!Y:Y,0)))</f>
        <v>Even</v>
      </c>
      <c r="X470" t="str">
        <f t="shared" si="22"/>
        <v>6 - Junior Officer</v>
      </c>
      <c r="Y470">
        <v>2</v>
      </c>
      <c r="Z470" t="str">
        <f>IF(F470="Y","",IF(AA470="Y",INDEX('Backing 2'!B:B,MATCH(E470,'Backing 2'!C:C,0)),E470))</f>
        <v>6 - Junior Officer</v>
      </c>
      <c r="AA470" t="s">
        <v>87</v>
      </c>
      <c r="AB470">
        <v>3</v>
      </c>
      <c r="AC470" t="s">
        <v>75</v>
      </c>
      <c r="AD470">
        <v>23</v>
      </c>
      <c r="AE470" t="s">
        <v>37</v>
      </c>
      <c r="AF470" t="s">
        <v>80</v>
      </c>
      <c r="AG470" t="s">
        <v>80</v>
      </c>
      <c r="AH470" s="3">
        <v>43191</v>
      </c>
      <c r="AI470">
        <v>2</v>
      </c>
      <c r="AJ470">
        <f t="shared" ca="1" si="23"/>
        <v>0.13965770989992599</v>
      </c>
    </row>
    <row r="471" spans="1:36">
      <c r="A471">
        <v>470</v>
      </c>
      <c r="B471" t="s">
        <v>7</v>
      </c>
      <c r="E471" t="s">
        <v>92</v>
      </c>
      <c r="F471" t="s">
        <v>87</v>
      </c>
      <c r="G471">
        <v>2</v>
      </c>
      <c r="H471" t="s">
        <v>88</v>
      </c>
      <c r="J471" t="s">
        <v>86</v>
      </c>
      <c r="K471" s="2">
        <v>0.5</v>
      </c>
      <c r="L471" t="s">
        <v>88</v>
      </c>
      <c r="N471" t="s">
        <v>85</v>
      </c>
      <c r="O471" t="s">
        <v>14</v>
      </c>
      <c r="Q471" t="s">
        <v>92</v>
      </c>
      <c r="R471" t="s">
        <v>14</v>
      </c>
      <c r="S471" s="1" t="s">
        <v>74</v>
      </c>
      <c r="T471" t="s">
        <v>74</v>
      </c>
      <c r="U471" t="str">
        <f>IF(V471="","",INDEX('Backing 4'!U:U,MATCH(V471,'Backing 4'!T:T,0)))</f>
        <v>Even</v>
      </c>
      <c r="V471" t="str">
        <f t="shared" si="21"/>
        <v>6 - Junior Officer &amp; Operations</v>
      </c>
      <c r="W471" t="str">
        <f>IF(X471="","",INDEX('Backing 4'!Z:Z,MATCH(X471,'Backing 4'!Y:Y,0)))</f>
        <v>Even</v>
      </c>
      <c r="X471" t="str">
        <f t="shared" si="22"/>
        <v>6 - Junior Officer</v>
      </c>
      <c r="Y471">
        <v>3</v>
      </c>
      <c r="Z471" t="str">
        <f>IF(F471="Y","",IF(AA471="Y",INDEX('Backing 2'!B:B,MATCH(E471,'Backing 2'!C:C,0)),E471))</f>
        <v>6 - Junior Officer</v>
      </c>
      <c r="AA471" t="s">
        <v>87</v>
      </c>
      <c r="AB471">
        <v>3</v>
      </c>
      <c r="AC471" t="s">
        <v>75</v>
      </c>
      <c r="AD471">
        <v>24</v>
      </c>
      <c r="AE471" t="s">
        <v>36</v>
      </c>
      <c r="AF471" t="s">
        <v>80</v>
      </c>
      <c r="AG471" t="s">
        <v>80</v>
      </c>
      <c r="AH471" s="3">
        <v>42826</v>
      </c>
      <c r="AI471">
        <v>3</v>
      </c>
      <c r="AJ471">
        <f t="shared" ca="1" si="23"/>
        <v>0.36524240817225906</v>
      </c>
    </row>
    <row r="472" spans="1:36">
      <c r="A472">
        <v>471</v>
      </c>
      <c r="B472" t="s">
        <v>8</v>
      </c>
      <c r="E472" t="s">
        <v>92</v>
      </c>
      <c r="F472" t="s">
        <v>87</v>
      </c>
      <c r="G472">
        <v>3</v>
      </c>
      <c r="H472" t="s">
        <v>88</v>
      </c>
      <c r="J472" t="s">
        <v>86</v>
      </c>
      <c r="K472" s="2">
        <v>0.5</v>
      </c>
      <c r="L472" t="s">
        <v>88</v>
      </c>
      <c r="N472" t="s">
        <v>85</v>
      </c>
      <c r="O472" t="s">
        <v>15</v>
      </c>
      <c r="Q472" t="s">
        <v>92</v>
      </c>
      <c r="R472" t="s">
        <v>15</v>
      </c>
      <c r="S472" s="1" t="s">
        <v>74</v>
      </c>
      <c r="T472" t="s">
        <v>74</v>
      </c>
      <c r="U472" t="str">
        <f>IF(V472="","",INDEX('Backing 4'!U:U,MATCH(V472,'Backing 4'!T:T,0)))</f>
        <v>Even</v>
      </c>
      <c r="V472" t="str">
        <f t="shared" si="21"/>
        <v>6 - Junior Officer &amp; Internal Services</v>
      </c>
      <c r="W472" t="str">
        <f>IF(X472="","",INDEX('Backing 4'!Z:Z,MATCH(X472,'Backing 4'!Y:Y,0)))</f>
        <v>Even</v>
      </c>
      <c r="X472" t="str">
        <f t="shared" si="22"/>
        <v>6 - Junior Officer</v>
      </c>
      <c r="Y472">
        <v>2</v>
      </c>
      <c r="Z472" t="str">
        <f>IF(F472="Y","",IF(AA472="Y",INDEX('Backing 2'!B:B,MATCH(E472,'Backing 2'!C:C,0)),E472))</f>
        <v>6 - Junior Officer</v>
      </c>
      <c r="AA472" t="s">
        <v>87</v>
      </c>
      <c r="AB472">
        <v>3</v>
      </c>
      <c r="AC472" t="s">
        <v>75</v>
      </c>
      <c r="AD472">
        <v>24</v>
      </c>
      <c r="AE472" t="s">
        <v>37</v>
      </c>
      <c r="AF472" t="s">
        <v>80</v>
      </c>
      <c r="AG472" t="s">
        <v>80</v>
      </c>
      <c r="AH472" s="3">
        <v>43191</v>
      </c>
      <c r="AI472">
        <v>2</v>
      </c>
      <c r="AJ472">
        <f t="shared" ca="1" si="23"/>
        <v>0.19610235185093206</v>
      </c>
    </row>
    <row r="473" spans="1:36">
      <c r="A473">
        <v>472</v>
      </c>
      <c r="B473" t="s">
        <v>8</v>
      </c>
      <c r="E473" t="s">
        <v>92</v>
      </c>
      <c r="F473" t="s">
        <v>87</v>
      </c>
      <c r="G473">
        <v>2</v>
      </c>
      <c r="H473" t="s">
        <v>88</v>
      </c>
      <c r="J473" t="s">
        <v>86</v>
      </c>
      <c r="K473" s="2">
        <v>0.5</v>
      </c>
      <c r="L473" t="s">
        <v>88</v>
      </c>
      <c r="N473" t="s">
        <v>85</v>
      </c>
      <c r="O473" t="s">
        <v>15</v>
      </c>
      <c r="Q473" t="s">
        <v>92</v>
      </c>
      <c r="R473" t="s">
        <v>15</v>
      </c>
      <c r="S473" s="1" t="s">
        <v>74</v>
      </c>
      <c r="T473" t="s">
        <v>74</v>
      </c>
      <c r="U473" t="str">
        <f>IF(V473="","",INDEX('Backing 4'!U:U,MATCH(V473,'Backing 4'!T:T,0)))</f>
        <v>Even</v>
      </c>
      <c r="V473" t="str">
        <f t="shared" si="21"/>
        <v>6 - Junior Officer &amp; Internal Services</v>
      </c>
      <c r="W473" t="str">
        <f>IF(X473="","",INDEX('Backing 4'!Z:Z,MATCH(X473,'Backing 4'!Y:Y,0)))</f>
        <v>Even</v>
      </c>
      <c r="X473" t="str">
        <f t="shared" si="22"/>
        <v>6 - Junior Officer</v>
      </c>
      <c r="Y473">
        <v>2</v>
      </c>
      <c r="Z473" t="str">
        <f>IF(F473="Y","",IF(AA473="Y",INDEX('Backing 2'!B:B,MATCH(E473,'Backing 2'!C:C,0)),E473))</f>
        <v>6 - Junior Officer</v>
      </c>
      <c r="AA473" t="s">
        <v>87</v>
      </c>
      <c r="AB473">
        <v>3</v>
      </c>
      <c r="AC473" t="s">
        <v>75</v>
      </c>
      <c r="AD473">
        <v>23</v>
      </c>
      <c r="AE473" t="s">
        <v>25</v>
      </c>
      <c r="AF473" t="s">
        <v>25</v>
      </c>
      <c r="AG473" t="s">
        <v>25</v>
      </c>
      <c r="AH473" s="3">
        <v>43191</v>
      </c>
      <c r="AI473">
        <v>2</v>
      </c>
      <c r="AJ473">
        <f t="shared" ca="1" si="23"/>
        <v>0.7404124581207655</v>
      </c>
    </row>
    <row r="474" spans="1:36">
      <c r="A474">
        <v>473</v>
      </c>
      <c r="B474" t="s">
        <v>7</v>
      </c>
      <c r="E474" t="s">
        <v>93</v>
      </c>
      <c r="F474" t="s">
        <v>87</v>
      </c>
      <c r="G474">
        <v>2</v>
      </c>
      <c r="H474" t="s">
        <v>86</v>
      </c>
      <c r="J474" t="s">
        <v>86</v>
      </c>
      <c r="K474" s="2">
        <v>0.5</v>
      </c>
      <c r="L474" t="s">
        <v>88</v>
      </c>
      <c r="N474" t="s">
        <v>85</v>
      </c>
      <c r="O474" t="s">
        <v>14</v>
      </c>
      <c r="Q474" t="s">
        <v>94</v>
      </c>
      <c r="R474" t="s">
        <v>14</v>
      </c>
      <c r="S474" s="1" t="s">
        <v>74</v>
      </c>
      <c r="T474" t="s">
        <v>74</v>
      </c>
      <c r="U474" t="str">
        <f>IF(V474="","",INDEX('Backing 4'!U:U,MATCH(V474,'Backing 4'!T:T,0)))</f>
        <v>Even</v>
      </c>
      <c r="V474" t="str">
        <f t="shared" si="21"/>
        <v>4 - Manager &amp; Operations</v>
      </c>
      <c r="W474" t="str">
        <f>IF(X474="","",INDEX('Backing 4'!Z:Z,MATCH(X474,'Backing 4'!Y:Y,0)))</f>
        <v>Even</v>
      </c>
      <c r="X474" t="str">
        <f t="shared" si="22"/>
        <v>4 - Manager</v>
      </c>
      <c r="Y474">
        <v>3</v>
      </c>
      <c r="Z474" t="str">
        <f>IF(F474="Y","",IF(AA474="Y",INDEX('Backing 2'!B:B,MATCH(E474,'Backing 2'!C:C,0)),E474))</f>
        <v>4 - Manager</v>
      </c>
      <c r="AA474" t="s">
        <v>87</v>
      </c>
      <c r="AC474" t="s">
        <v>77</v>
      </c>
      <c r="AD474">
        <v>49</v>
      </c>
      <c r="AE474" t="s">
        <v>25</v>
      </c>
      <c r="AF474" t="s">
        <v>25</v>
      </c>
      <c r="AG474" t="s">
        <v>25</v>
      </c>
      <c r="AH474" s="3">
        <v>41000</v>
      </c>
      <c r="AI474">
        <v>8</v>
      </c>
      <c r="AJ474">
        <f t="shared" ca="1" si="23"/>
        <v>0.60973539371701779</v>
      </c>
    </row>
    <row r="475" spans="1:36">
      <c r="A475">
        <v>474</v>
      </c>
      <c r="B475" t="s">
        <v>8</v>
      </c>
      <c r="E475" t="s">
        <v>93</v>
      </c>
      <c r="F475" t="s">
        <v>87</v>
      </c>
      <c r="G475">
        <v>3</v>
      </c>
      <c r="H475" t="s">
        <v>88</v>
      </c>
      <c r="J475" t="s">
        <v>86</v>
      </c>
      <c r="K475" s="2">
        <v>0.5</v>
      </c>
      <c r="L475" t="s">
        <v>88</v>
      </c>
      <c r="N475" t="s">
        <v>85</v>
      </c>
      <c r="O475" t="s">
        <v>16</v>
      </c>
      <c r="Q475" t="s">
        <v>93</v>
      </c>
      <c r="R475" t="s">
        <v>16</v>
      </c>
      <c r="S475" s="1" t="s">
        <v>74</v>
      </c>
      <c r="T475" t="s">
        <v>74</v>
      </c>
      <c r="U475" t="str">
        <f>IF(V475="","",INDEX('Backing 4'!U:U,MATCH(V475,'Backing 4'!T:T,0)))</f>
        <v>Uneven - Men benefit</v>
      </c>
      <c r="V475" t="str">
        <f t="shared" si="21"/>
        <v>4 - Manager &amp; Sales &amp; Marketing</v>
      </c>
      <c r="W475" t="str">
        <f>IF(X475="","",INDEX('Backing 4'!Z:Z,MATCH(X475,'Backing 4'!Y:Y,0)))</f>
        <v>Even</v>
      </c>
      <c r="X475" t="str">
        <f t="shared" si="22"/>
        <v>4 - Manager</v>
      </c>
      <c r="Y475">
        <v>3</v>
      </c>
      <c r="Z475" t="str">
        <f>IF(F475="Y","",IF(AA475="Y",INDEX('Backing 2'!B:B,MATCH(E475,'Backing 2'!C:C,0)),E475))</f>
        <v>4 - Manager</v>
      </c>
      <c r="AA475" t="s">
        <v>87</v>
      </c>
      <c r="AB475">
        <v>3</v>
      </c>
      <c r="AC475" t="s">
        <v>76</v>
      </c>
      <c r="AD475">
        <v>33</v>
      </c>
      <c r="AE475" t="s">
        <v>25</v>
      </c>
      <c r="AF475" t="s">
        <v>25</v>
      </c>
      <c r="AG475" t="s">
        <v>25</v>
      </c>
      <c r="AH475" s="3">
        <v>41365</v>
      </c>
      <c r="AI475">
        <v>7</v>
      </c>
      <c r="AJ475">
        <f t="shared" ca="1" si="23"/>
        <v>0.21952866979143204</v>
      </c>
    </row>
    <row r="476" spans="1:36">
      <c r="A476">
        <v>475</v>
      </c>
      <c r="B476" t="s">
        <v>7</v>
      </c>
      <c r="E476" t="s">
        <v>92</v>
      </c>
      <c r="F476" t="s">
        <v>87</v>
      </c>
      <c r="G476">
        <v>2</v>
      </c>
      <c r="H476" t="s">
        <v>88</v>
      </c>
      <c r="J476" t="s">
        <v>86</v>
      </c>
      <c r="K476" s="2">
        <v>0.5</v>
      </c>
      <c r="L476" t="s">
        <v>88</v>
      </c>
      <c r="N476" t="s">
        <v>85</v>
      </c>
      <c r="O476" t="s">
        <v>16</v>
      </c>
      <c r="Q476" t="s">
        <v>92</v>
      </c>
      <c r="R476" t="s">
        <v>16</v>
      </c>
      <c r="S476" s="1">
        <v>0.7</v>
      </c>
      <c r="T476" t="s">
        <v>73</v>
      </c>
      <c r="U476" t="str">
        <f>IF(V476="","",INDEX('Backing 4'!U:U,MATCH(V476,'Backing 4'!T:T,0)))</f>
        <v>Even</v>
      </c>
      <c r="V476" t="str">
        <f t="shared" si="21"/>
        <v>6 - Junior Officer &amp; Sales &amp; Marketing</v>
      </c>
      <c r="W476" t="str">
        <f>IF(X476="","",INDEX('Backing 4'!Z:Z,MATCH(X476,'Backing 4'!Y:Y,0)))</f>
        <v>Even</v>
      </c>
      <c r="X476" t="str">
        <f t="shared" si="22"/>
        <v>6 - Junior Officer</v>
      </c>
      <c r="Y476">
        <v>3</v>
      </c>
      <c r="Z476" t="str">
        <f>IF(F476="Y","",IF(AA476="Y",INDEX('Backing 2'!B:B,MATCH(E476,'Backing 2'!C:C,0)),E476))</f>
        <v>6 - Junior Officer</v>
      </c>
      <c r="AA476" t="s">
        <v>87</v>
      </c>
      <c r="AB476">
        <v>3</v>
      </c>
      <c r="AC476" t="s">
        <v>75</v>
      </c>
      <c r="AD476">
        <v>25</v>
      </c>
      <c r="AE476" t="s">
        <v>37</v>
      </c>
      <c r="AF476" t="s">
        <v>80</v>
      </c>
      <c r="AG476" t="s">
        <v>80</v>
      </c>
      <c r="AH476" s="3">
        <v>42826</v>
      </c>
      <c r="AI476">
        <v>3</v>
      </c>
      <c r="AJ476">
        <f t="shared" ca="1" si="23"/>
        <v>0.74127714456598537</v>
      </c>
    </row>
    <row r="477" spans="1:36">
      <c r="A477">
        <v>476</v>
      </c>
      <c r="B477" t="s">
        <v>7</v>
      </c>
      <c r="E477" t="s">
        <v>92</v>
      </c>
      <c r="F477" t="s">
        <v>87</v>
      </c>
      <c r="G477">
        <v>3</v>
      </c>
      <c r="H477" t="s">
        <v>88</v>
      </c>
      <c r="J477" t="s">
        <v>86</v>
      </c>
      <c r="K477" s="2">
        <v>0.5</v>
      </c>
      <c r="L477" t="s">
        <v>88</v>
      </c>
      <c r="N477" t="s">
        <v>85</v>
      </c>
      <c r="O477" t="s">
        <v>14</v>
      </c>
      <c r="Q477" t="s">
        <v>92</v>
      </c>
      <c r="R477" t="s">
        <v>14</v>
      </c>
      <c r="S477" s="1" t="s">
        <v>74</v>
      </c>
      <c r="T477" t="s">
        <v>74</v>
      </c>
      <c r="U477" t="str">
        <f>IF(V477="","",INDEX('Backing 4'!U:U,MATCH(V477,'Backing 4'!T:T,0)))</f>
        <v>Even</v>
      </c>
      <c r="V477" t="str">
        <f t="shared" si="21"/>
        <v>6 - Junior Officer &amp; Operations</v>
      </c>
      <c r="W477" t="str">
        <f>IF(X477="","",INDEX('Backing 4'!Z:Z,MATCH(X477,'Backing 4'!Y:Y,0)))</f>
        <v>Even</v>
      </c>
      <c r="X477" t="str">
        <f t="shared" si="22"/>
        <v>6 - Junior Officer</v>
      </c>
      <c r="Y477">
        <v>3</v>
      </c>
      <c r="Z477" t="str">
        <f>IF(F477="Y","",IF(AA477="Y",INDEX('Backing 2'!B:B,MATCH(E477,'Backing 2'!C:C,0)),E477))</f>
        <v>6 - Junior Officer</v>
      </c>
      <c r="AA477" t="s">
        <v>87</v>
      </c>
      <c r="AB477">
        <v>2</v>
      </c>
      <c r="AC477" t="s">
        <v>75</v>
      </c>
      <c r="AD477">
        <v>20</v>
      </c>
      <c r="AE477" t="s">
        <v>36</v>
      </c>
      <c r="AF477" t="s">
        <v>80</v>
      </c>
      <c r="AG477" t="s">
        <v>80</v>
      </c>
      <c r="AH477" s="3">
        <v>42826</v>
      </c>
      <c r="AI477">
        <v>3</v>
      </c>
      <c r="AJ477">
        <f t="shared" ca="1" si="23"/>
        <v>0.90011532350042422</v>
      </c>
    </row>
    <row r="478" spans="1:36">
      <c r="A478">
        <v>477</v>
      </c>
      <c r="B478" t="s">
        <v>7</v>
      </c>
      <c r="E478" t="s">
        <v>95</v>
      </c>
      <c r="F478" t="s">
        <v>87</v>
      </c>
      <c r="G478">
        <v>2</v>
      </c>
      <c r="H478" t="s">
        <v>86</v>
      </c>
      <c r="J478" t="s">
        <v>86</v>
      </c>
      <c r="K478" s="2">
        <v>0.5</v>
      </c>
      <c r="L478" t="s">
        <v>88</v>
      </c>
      <c r="N478" t="s">
        <v>85</v>
      </c>
      <c r="O478" t="s">
        <v>15</v>
      </c>
      <c r="Q478" t="s">
        <v>96</v>
      </c>
      <c r="R478" t="s">
        <v>15</v>
      </c>
      <c r="S478" s="1" t="s">
        <v>74</v>
      </c>
      <c r="T478" t="s">
        <v>74</v>
      </c>
      <c r="U478" t="str">
        <f>IF(V478="","",INDEX('Backing 4'!U:U,MATCH(V478,'Backing 4'!T:T,0)))</f>
        <v>Inconclusive</v>
      </c>
      <c r="V478" t="str">
        <f t="shared" si="21"/>
        <v>2 - Director &amp; Internal Services</v>
      </c>
      <c r="W478" t="s">
        <v>126</v>
      </c>
      <c r="X478" t="str">
        <f t="shared" si="22"/>
        <v>2 - Director</v>
      </c>
      <c r="Y478">
        <v>6</v>
      </c>
      <c r="Z478" t="str">
        <f>IF(F478="Y","",IF(AA478="Y",INDEX('Backing 2'!B:B,MATCH(E478,'Backing 2'!C:C,0)),E478))</f>
        <v>2 - Director</v>
      </c>
      <c r="AA478" t="s">
        <v>87</v>
      </c>
      <c r="AB478">
        <v>2</v>
      </c>
      <c r="AC478" t="s">
        <v>77</v>
      </c>
      <c r="AD478">
        <v>44</v>
      </c>
      <c r="AE478" t="s">
        <v>25</v>
      </c>
      <c r="AF478" t="s">
        <v>25</v>
      </c>
      <c r="AG478" t="s">
        <v>25</v>
      </c>
      <c r="AH478" s="3">
        <v>41730</v>
      </c>
      <c r="AI478">
        <v>6</v>
      </c>
      <c r="AJ478">
        <f t="shared" ca="1" si="23"/>
        <v>6.8515222685248567E-2</v>
      </c>
    </row>
    <row r="479" spans="1:36">
      <c r="A479">
        <v>478</v>
      </c>
      <c r="B479" t="s">
        <v>7</v>
      </c>
      <c r="E479" t="s">
        <v>92</v>
      </c>
      <c r="F479" t="s">
        <v>85</v>
      </c>
      <c r="H479" t="s">
        <v>88</v>
      </c>
      <c r="J479" t="s">
        <v>88</v>
      </c>
      <c r="K479" s="2">
        <v>0.5</v>
      </c>
      <c r="L479" t="s">
        <v>88</v>
      </c>
      <c r="N479" t="s">
        <v>87</v>
      </c>
      <c r="O479" t="s">
        <v>14</v>
      </c>
      <c r="Q479" t="s">
        <v>92</v>
      </c>
      <c r="R479" t="s">
        <v>14</v>
      </c>
      <c r="S479" s="1" t="s">
        <v>74</v>
      </c>
      <c r="T479" t="s">
        <v>74</v>
      </c>
      <c r="U479" t="str">
        <f>IF(V479="","",INDEX('Backing 4'!U:U,MATCH(V479,'Backing 4'!T:T,0)))</f>
        <v>Even</v>
      </c>
      <c r="V479" t="str">
        <f t="shared" si="21"/>
        <v>6 - Junior Officer &amp; Operations</v>
      </c>
      <c r="W479" t="str">
        <f>IF(X479="","",INDEX('Backing 4'!Z:Z,MATCH(X479,'Backing 4'!Y:Y,0)))</f>
        <v>Even</v>
      </c>
      <c r="X479" t="str">
        <f t="shared" si="22"/>
        <v>6 - Junior Officer</v>
      </c>
      <c r="Y479">
        <v>0</v>
      </c>
      <c r="Z479" t="str">
        <f>IF(F479="Y","",IF(AA479="Y",INDEX('Backing 2'!B:B,MATCH(E479,'Backing 2'!C:C,0)),E479))</f>
        <v/>
      </c>
      <c r="AA479" t="s">
        <v>87</v>
      </c>
      <c r="AC479" t="s">
        <v>75</v>
      </c>
      <c r="AD479">
        <v>25</v>
      </c>
      <c r="AE479" t="s">
        <v>25</v>
      </c>
      <c r="AF479" t="s">
        <v>25</v>
      </c>
      <c r="AG479" t="s">
        <v>25</v>
      </c>
      <c r="AH479" s="3">
        <v>43922</v>
      </c>
      <c r="AI479">
        <v>0</v>
      </c>
      <c r="AJ479">
        <f t="shared" ca="1" si="23"/>
        <v>0.23019813850404969</v>
      </c>
    </row>
    <row r="480" spans="1:36" hidden="1">
      <c r="A480">
        <v>479</v>
      </c>
      <c r="B480" t="s">
        <v>8</v>
      </c>
      <c r="E480" s="4" t="s">
        <v>92</v>
      </c>
      <c r="F480" t="s">
        <v>87</v>
      </c>
      <c r="G480">
        <v>4</v>
      </c>
      <c r="H480" t="s">
        <v>88</v>
      </c>
      <c r="J480" t="s">
        <v>88</v>
      </c>
      <c r="K480" s="2">
        <v>0.5</v>
      </c>
      <c r="L480" t="s">
        <v>86</v>
      </c>
      <c r="N480" t="s">
        <v>85</v>
      </c>
      <c r="O480" t="s">
        <v>14</v>
      </c>
      <c r="P480" t="s">
        <v>89</v>
      </c>
      <c r="R480" t="s">
        <v>14</v>
      </c>
      <c r="S480" s="1" t="s">
        <v>74</v>
      </c>
      <c r="T480" t="s">
        <v>74</v>
      </c>
      <c r="U480" t="str">
        <f>IF(V480="","",INDEX('Backing 4'!U:U,MATCH(V480,'Backing 4'!T:T,0)))</f>
        <v/>
      </c>
      <c r="V480" t="str">
        <f t="shared" si="21"/>
        <v/>
      </c>
      <c r="W480" t="str">
        <f>IF(X480="","",INDEX('Backing 4'!Z:Z,MATCH(X480,'Backing 4'!Y:Y,0)))</f>
        <v/>
      </c>
      <c r="X480" t="str">
        <f t="shared" si="22"/>
        <v/>
      </c>
      <c r="Y480">
        <v>3</v>
      </c>
      <c r="Z480" t="str">
        <f>IF(F480="Y","",IF(AA480="Y",INDEX('Backing 2'!B:B,MATCH(E480,'Backing 2'!C:C,0)),E480))</f>
        <v>6 - Junior Officer</v>
      </c>
      <c r="AA480" t="s">
        <v>87</v>
      </c>
      <c r="AB480">
        <v>4</v>
      </c>
      <c r="AC480" t="s">
        <v>78</v>
      </c>
      <c r="AD480">
        <v>53</v>
      </c>
      <c r="AE480" t="s">
        <v>25</v>
      </c>
      <c r="AF480" t="s">
        <v>25</v>
      </c>
      <c r="AG480" t="s">
        <v>25</v>
      </c>
      <c r="AH480" s="3">
        <v>42826</v>
      </c>
      <c r="AI480">
        <v>3</v>
      </c>
      <c r="AJ480">
        <f t="shared" ca="1" si="23"/>
        <v>0.6816467892146244</v>
      </c>
    </row>
    <row r="481" spans="1:36">
      <c r="A481">
        <v>480</v>
      </c>
      <c r="B481" t="s">
        <v>8</v>
      </c>
      <c r="E481" t="s">
        <v>94</v>
      </c>
      <c r="F481" t="s">
        <v>85</v>
      </c>
      <c r="H481" t="s">
        <v>88</v>
      </c>
      <c r="J481" t="s">
        <v>88</v>
      </c>
      <c r="K481" s="2">
        <v>0.5</v>
      </c>
      <c r="L481" t="s">
        <v>88</v>
      </c>
      <c r="N481" t="s">
        <v>87</v>
      </c>
      <c r="O481" t="s">
        <v>16</v>
      </c>
      <c r="Q481" t="s">
        <v>94</v>
      </c>
      <c r="R481" t="s">
        <v>16</v>
      </c>
      <c r="S481" s="1" t="s">
        <v>74</v>
      </c>
      <c r="T481" t="s">
        <v>74</v>
      </c>
      <c r="U481" t="str">
        <f>IF(V481="","",INDEX('Backing 4'!U:U,MATCH(V481,'Backing 4'!T:T,0)))</f>
        <v>Uneven - Men benefit</v>
      </c>
      <c r="V481" t="str">
        <f t="shared" si="21"/>
        <v>3 - Senior Manager &amp; Sales &amp; Marketing</v>
      </c>
      <c r="W481" t="str">
        <f>IF(X481="","",INDEX('Backing 4'!Z:Z,MATCH(X481,'Backing 4'!Y:Y,0)))</f>
        <v>Uneven - Men benefit</v>
      </c>
      <c r="X481" t="str">
        <f t="shared" si="22"/>
        <v>3 - Senior Manager</v>
      </c>
      <c r="Y481">
        <v>0</v>
      </c>
      <c r="Z481" t="str">
        <f>IF(F481="Y","",IF(AA481="Y",INDEX('Backing 2'!B:B,MATCH(E481,'Backing 2'!C:C,0)),E481))</f>
        <v/>
      </c>
      <c r="AA481" t="s">
        <v>87</v>
      </c>
      <c r="AC481" t="s">
        <v>76</v>
      </c>
      <c r="AD481">
        <v>38</v>
      </c>
      <c r="AE481" t="s">
        <v>25</v>
      </c>
      <c r="AF481" t="s">
        <v>25</v>
      </c>
      <c r="AG481" t="s">
        <v>25</v>
      </c>
      <c r="AH481" s="3">
        <v>43922</v>
      </c>
      <c r="AI481">
        <v>0</v>
      </c>
      <c r="AJ481">
        <f t="shared" ca="1" si="23"/>
        <v>0.9116907424431373</v>
      </c>
    </row>
    <row r="482" spans="1:36">
      <c r="A482">
        <v>481</v>
      </c>
      <c r="B482" t="s">
        <v>8</v>
      </c>
      <c r="E482" t="s">
        <v>94</v>
      </c>
      <c r="F482" t="s">
        <v>87</v>
      </c>
      <c r="G482">
        <v>2</v>
      </c>
      <c r="H482" t="s">
        <v>88</v>
      </c>
      <c r="J482" t="s">
        <v>86</v>
      </c>
      <c r="K482" s="2">
        <v>0.5</v>
      </c>
      <c r="L482" t="s">
        <v>88</v>
      </c>
      <c r="N482" t="s">
        <v>85</v>
      </c>
      <c r="O482" t="s">
        <v>15</v>
      </c>
      <c r="Q482" t="s">
        <v>94</v>
      </c>
      <c r="R482" t="s">
        <v>15</v>
      </c>
      <c r="S482" s="1" t="s">
        <v>74</v>
      </c>
      <c r="T482" t="s">
        <v>74</v>
      </c>
      <c r="U482" t="str">
        <f>IF(V482="","",INDEX('Backing 4'!U:U,MATCH(V482,'Backing 4'!T:T,0)))</f>
        <v>Uneven - Men benefit</v>
      </c>
      <c r="V482" t="str">
        <f t="shared" si="21"/>
        <v>3 - Senior Manager &amp; Internal Services</v>
      </c>
      <c r="W482" t="str">
        <f>IF(X482="","",INDEX('Backing 4'!Z:Z,MATCH(X482,'Backing 4'!Y:Y,0)))</f>
        <v>Uneven - Men benefit</v>
      </c>
      <c r="X482" t="str">
        <f t="shared" si="22"/>
        <v>3 - Senior Manager</v>
      </c>
      <c r="Y482">
        <v>2</v>
      </c>
      <c r="Z482" t="str">
        <f>IF(F482="Y","",IF(AA482="Y",INDEX('Backing 2'!B:B,MATCH(E482,'Backing 2'!C:C,0)),E482))</f>
        <v>3 - Senior Manager</v>
      </c>
      <c r="AA482" t="s">
        <v>87</v>
      </c>
      <c r="AB482">
        <v>3</v>
      </c>
      <c r="AC482" t="s">
        <v>76</v>
      </c>
      <c r="AD482">
        <v>37</v>
      </c>
      <c r="AE482" t="s">
        <v>32</v>
      </c>
      <c r="AF482" t="s">
        <v>80</v>
      </c>
      <c r="AG482" t="s">
        <v>80</v>
      </c>
      <c r="AH482" s="3">
        <v>42461</v>
      </c>
      <c r="AI482">
        <v>4</v>
      </c>
      <c r="AJ482">
        <f t="shared" ca="1" si="23"/>
        <v>0.91273512518375155</v>
      </c>
    </row>
    <row r="483" spans="1:36">
      <c r="A483">
        <v>482</v>
      </c>
      <c r="B483" t="s">
        <v>8</v>
      </c>
      <c r="E483" t="s">
        <v>94</v>
      </c>
      <c r="F483" t="s">
        <v>87</v>
      </c>
      <c r="G483">
        <v>3</v>
      </c>
      <c r="H483" t="s">
        <v>88</v>
      </c>
      <c r="J483" t="s">
        <v>86</v>
      </c>
      <c r="K483" s="2">
        <v>0.5</v>
      </c>
      <c r="L483" t="s">
        <v>88</v>
      </c>
      <c r="N483" t="s">
        <v>85</v>
      </c>
      <c r="O483" t="s">
        <v>14</v>
      </c>
      <c r="Q483" t="s">
        <v>94</v>
      </c>
      <c r="R483" t="s">
        <v>14</v>
      </c>
      <c r="S483" s="1" t="s">
        <v>74</v>
      </c>
      <c r="T483" t="s">
        <v>74</v>
      </c>
      <c r="U483" t="str">
        <f>IF(V483="","",INDEX('Backing 4'!U:U,MATCH(V483,'Backing 4'!T:T,0)))</f>
        <v>Even</v>
      </c>
      <c r="V483" t="str">
        <f t="shared" si="21"/>
        <v>3 - Senior Manager &amp; Operations</v>
      </c>
      <c r="W483" t="str">
        <f>IF(X483="","",INDEX('Backing 4'!Z:Z,MATCH(X483,'Backing 4'!Y:Y,0)))</f>
        <v>Uneven - Men benefit</v>
      </c>
      <c r="X483" t="str">
        <f t="shared" si="22"/>
        <v>3 - Senior Manager</v>
      </c>
      <c r="Y483">
        <v>3</v>
      </c>
      <c r="Z483" t="str">
        <f>IF(F483="Y","",IF(AA483="Y",INDEX('Backing 2'!B:B,MATCH(E483,'Backing 2'!C:C,0)),E483))</f>
        <v>3 - Senior Manager</v>
      </c>
      <c r="AA483" t="s">
        <v>87</v>
      </c>
      <c r="AB483">
        <v>3</v>
      </c>
      <c r="AC483" t="s">
        <v>76</v>
      </c>
      <c r="AD483">
        <v>39</v>
      </c>
      <c r="AE483" t="s">
        <v>25</v>
      </c>
      <c r="AF483" t="s">
        <v>25</v>
      </c>
      <c r="AG483" t="s">
        <v>25</v>
      </c>
      <c r="AH483" s="3">
        <v>40634</v>
      </c>
      <c r="AI483">
        <v>9</v>
      </c>
      <c r="AJ483">
        <f t="shared" ca="1" si="23"/>
        <v>0.45553480969207716</v>
      </c>
    </row>
    <row r="484" spans="1:36" hidden="1">
      <c r="A484">
        <v>483</v>
      </c>
      <c r="B484" t="s">
        <v>7</v>
      </c>
      <c r="E484" s="4" t="s">
        <v>92</v>
      </c>
      <c r="F484" t="s">
        <v>87</v>
      </c>
      <c r="G484">
        <v>3</v>
      </c>
      <c r="H484" t="s">
        <v>88</v>
      </c>
      <c r="J484" t="s">
        <v>88</v>
      </c>
      <c r="K484" s="2">
        <v>0.5</v>
      </c>
      <c r="L484" t="s">
        <v>86</v>
      </c>
      <c r="N484" t="s">
        <v>85</v>
      </c>
      <c r="O484" t="s">
        <v>14</v>
      </c>
      <c r="P484" t="s">
        <v>89</v>
      </c>
      <c r="R484" t="s">
        <v>14</v>
      </c>
      <c r="S484" s="1">
        <v>0.5</v>
      </c>
      <c r="T484" t="s">
        <v>73</v>
      </c>
      <c r="U484" t="str">
        <f>IF(V484="","",INDEX('Backing 4'!U:U,MATCH(V484,'Backing 4'!T:T,0)))</f>
        <v/>
      </c>
      <c r="V484" t="str">
        <f t="shared" si="21"/>
        <v/>
      </c>
      <c r="W484" t="str">
        <f>IF(X484="","",INDEX('Backing 4'!Z:Z,MATCH(X484,'Backing 4'!Y:Y,0)))</f>
        <v/>
      </c>
      <c r="X484" t="str">
        <f t="shared" si="22"/>
        <v/>
      </c>
      <c r="Y484">
        <v>4</v>
      </c>
      <c r="Z484" t="str">
        <f>IF(F484="Y","",IF(AA484="Y",INDEX('Backing 2'!B:B,MATCH(E484,'Backing 2'!C:C,0)),E484))</f>
        <v>6 - Junior Officer</v>
      </c>
      <c r="AA484" t="s">
        <v>87</v>
      </c>
      <c r="AB484">
        <v>3</v>
      </c>
      <c r="AC484" t="s">
        <v>76</v>
      </c>
      <c r="AD484">
        <v>36</v>
      </c>
      <c r="AE484" t="s">
        <v>32</v>
      </c>
      <c r="AF484" t="s">
        <v>80</v>
      </c>
      <c r="AG484" t="s">
        <v>80</v>
      </c>
      <c r="AH484" s="3">
        <v>42461</v>
      </c>
      <c r="AI484">
        <v>4</v>
      </c>
      <c r="AJ484">
        <f t="shared" ca="1" si="23"/>
        <v>0.35954490311902132</v>
      </c>
    </row>
    <row r="485" spans="1:36" hidden="1">
      <c r="A485">
        <v>484</v>
      </c>
      <c r="B485" t="s">
        <v>8</v>
      </c>
      <c r="E485" t="s">
        <v>96</v>
      </c>
      <c r="F485" t="s">
        <v>85</v>
      </c>
      <c r="H485" t="s">
        <v>88</v>
      </c>
      <c r="J485" t="s">
        <v>88</v>
      </c>
      <c r="K485" s="2">
        <v>0.5</v>
      </c>
      <c r="L485" t="s">
        <v>88</v>
      </c>
      <c r="N485" t="s">
        <v>87</v>
      </c>
      <c r="O485" t="s">
        <v>17</v>
      </c>
      <c r="Q485" t="s">
        <v>96</v>
      </c>
      <c r="R485" t="s">
        <v>17</v>
      </c>
      <c r="S485" s="1" t="s">
        <v>74</v>
      </c>
      <c r="T485" t="s">
        <v>74</v>
      </c>
      <c r="U485" t="str">
        <f>IF(V485="","",INDEX('Backing 4'!U:U,MATCH(V485,'Backing 4'!T:T,0)))</f>
        <v/>
      </c>
      <c r="V485" t="str">
        <f t="shared" si="21"/>
        <v/>
      </c>
      <c r="W485" t="str">
        <f>IF(X485="","",INDEX('Backing 4'!Z:Z,MATCH(X485,'Backing 4'!Y:Y,0)))</f>
        <v/>
      </c>
      <c r="X485" t="str">
        <f t="shared" si="22"/>
        <v/>
      </c>
      <c r="Y485">
        <v>0</v>
      </c>
      <c r="Z485" t="str">
        <f>IF(F485="Y","",IF(AA485="Y",INDEX('Backing 2'!B:B,MATCH(E485,'Backing 2'!C:C,0)),E485))</f>
        <v/>
      </c>
      <c r="AA485" t="s">
        <v>87</v>
      </c>
      <c r="AC485" t="s">
        <v>79</v>
      </c>
      <c r="AD485">
        <v>61</v>
      </c>
      <c r="AE485" t="s">
        <v>31</v>
      </c>
      <c r="AF485" t="s">
        <v>82</v>
      </c>
      <c r="AG485" t="s">
        <v>84</v>
      </c>
      <c r="AH485" s="3">
        <v>43922</v>
      </c>
      <c r="AI485">
        <v>0</v>
      </c>
      <c r="AJ485">
        <f t="shared" ca="1" si="23"/>
        <v>9.228375455354032E-2</v>
      </c>
    </row>
    <row r="486" spans="1:36">
      <c r="A486">
        <v>485</v>
      </c>
      <c r="B486" t="s">
        <v>8</v>
      </c>
      <c r="E486" t="s">
        <v>93</v>
      </c>
      <c r="F486" t="s">
        <v>87</v>
      </c>
      <c r="G486">
        <v>3</v>
      </c>
      <c r="H486" t="s">
        <v>88</v>
      </c>
      <c r="J486" t="s">
        <v>86</v>
      </c>
      <c r="K486" s="2">
        <v>0.5</v>
      </c>
      <c r="L486" t="s">
        <v>88</v>
      </c>
      <c r="N486" t="s">
        <v>85</v>
      </c>
      <c r="O486" t="s">
        <v>14</v>
      </c>
      <c r="Q486" t="s">
        <v>93</v>
      </c>
      <c r="R486" t="s">
        <v>14</v>
      </c>
      <c r="S486" s="1" t="s">
        <v>74</v>
      </c>
      <c r="T486" t="s">
        <v>74</v>
      </c>
      <c r="U486" t="str">
        <f>IF(V486="","",INDEX('Backing 4'!U:U,MATCH(V486,'Backing 4'!T:T,0)))</f>
        <v>Even</v>
      </c>
      <c r="V486" t="str">
        <f t="shared" si="21"/>
        <v>4 - Manager &amp; Operations</v>
      </c>
      <c r="W486" t="str">
        <f>IF(X486="","",INDEX('Backing 4'!Z:Z,MATCH(X486,'Backing 4'!Y:Y,0)))</f>
        <v>Even</v>
      </c>
      <c r="X486" t="str">
        <f t="shared" si="22"/>
        <v>4 - Manager</v>
      </c>
      <c r="Y486">
        <v>1</v>
      </c>
      <c r="Z486" t="str">
        <f>IF(F486="Y","",IF(AA486="Y",INDEX('Backing 2'!B:B,MATCH(E486,'Backing 2'!C:C,0)),E486))</f>
        <v>5 - Senior Officer</v>
      </c>
      <c r="AA486" t="s">
        <v>85</v>
      </c>
      <c r="AB486">
        <v>1</v>
      </c>
      <c r="AC486" t="s">
        <v>76</v>
      </c>
      <c r="AD486">
        <v>34</v>
      </c>
      <c r="AE486" t="s">
        <v>36</v>
      </c>
      <c r="AF486" t="s">
        <v>80</v>
      </c>
      <c r="AG486" t="s">
        <v>80</v>
      </c>
      <c r="AH486" s="3">
        <v>41365</v>
      </c>
      <c r="AI486">
        <v>7</v>
      </c>
      <c r="AJ486">
        <f t="shared" ca="1" si="23"/>
        <v>0.74081398694073963</v>
      </c>
    </row>
    <row r="487" spans="1:36" hidden="1">
      <c r="A487">
        <v>486</v>
      </c>
      <c r="B487" t="s">
        <v>7</v>
      </c>
      <c r="E487" s="4" t="s">
        <v>92</v>
      </c>
      <c r="F487" t="s">
        <v>87</v>
      </c>
      <c r="G487">
        <v>2</v>
      </c>
      <c r="H487" t="s">
        <v>88</v>
      </c>
      <c r="J487" t="s">
        <v>88</v>
      </c>
      <c r="K487" s="2">
        <v>0.5</v>
      </c>
      <c r="L487" t="s">
        <v>86</v>
      </c>
      <c r="N487" t="s">
        <v>85</v>
      </c>
      <c r="O487" t="s">
        <v>14</v>
      </c>
      <c r="P487" t="s">
        <v>89</v>
      </c>
      <c r="R487" t="s">
        <v>14</v>
      </c>
      <c r="S487" s="1" t="s">
        <v>74</v>
      </c>
      <c r="T487" t="s">
        <v>74</v>
      </c>
      <c r="U487" t="str">
        <f>IF(V487="","",INDEX('Backing 4'!U:U,MATCH(V487,'Backing 4'!T:T,0)))</f>
        <v/>
      </c>
      <c r="V487" t="str">
        <f t="shared" si="21"/>
        <v/>
      </c>
      <c r="W487" t="str">
        <f>IF(X487="","",INDEX('Backing 4'!Z:Z,MATCH(X487,'Backing 4'!Y:Y,0)))</f>
        <v/>
      </c>
      <c r="X487" t="str">
        <f t="shared" si="22"/>
        <v/>
      </c>
      <c r="Y487">
        <v>2</v>
      </c>
      <c r="Z487" t="str">
        <f>IF(F487="Y","",IF(AA487="Y",INDEX('Backing 2'!B:B,MATCH(E487,'Backing 2'!C:C,0)),E487))</f>
        <v>6 - Junior Officer</v>
      </c>
      <c r="AA487" t="s">
        <v>87</v>
      </c>
      <c r="AB487">
        <v>3</v>
      </c>
      <c r="AC487" t="s">
        <v>77</v>
      </c>
      <c r="AD487">
        <v>47</v>
      </c>
      <c r="AE487" t="s">
        <v>36</v>
      </c>
      <c r="AF487" t="s">
        <v>80</v>
      </c>
      <c r="AG487" t="s">
        <v>80</v>
      </c>
      <c r="AH487" s="3">
        <v>43191</v>
      </c>
      <c r="AI487">
        <v>2</v>
      </c>
      <c r="AJ487">
        <f t="shared" ca="1" si="23"/>
        <v>0.38530369545225518</v>
      </c>
    </row>
    <row r="488" spans="1:36">
      <c r="A488">
        <v>487</v>
      </c>
      <c r="B488" t="s">
        <v>7</v>
      </c>
      <c r="E488" t="s">
        <v>93</v>
      </c>
      <c r="F488" t="s">
        <v>87</v>
      </c>
      <c r="G488">
        <v>3</v>
      </c>
      <c r="H488" t="s">
        <v>88</v>
      </c>
      <c r="J488" t="s">
        <v>86</v>
      </c>
      <c r="K488" s="2">
        <v>0.5</v>
      </c>
      <c r="L488" t="s">
        <v>88</v>
      </c>
      <c r="N488" t="s">
        <v>85</v>
      </c>
      <c r="O488" t="s">
        <v>15</v>
      </c>
      <c r="Q488" t="s">
        <v>93</v>
      </c>
      <c r="R488" t="s">
        <v>15</v>
      </c>
      <c r="S488" s="1" t="s">
        <v>74</v>
      </c>
      <c r="T488" t="s">
        <v>74</v>
      </c>
      <c r="U488" t="str">
        <f>IF(V488="","",INDEX('Backing 4'!U:U,MATCH(V488,'Backing 4'!T:T,0)))</f>
        <v>Even</v>
      </c>
      <c r="V488" t="str">
        <f t="shared" si="21"/>
        <v>4 - Manager &amp; Internal Services</v>
      </c>
      <c r="W488" t="str">
        <f>IF(X488="","",INDEX('Backing 4'!Z:Z,MATCH(X488,'Backing 4'!Y:Y,0)))</f>
        <v>Even</v>
      </c>
      <c r="X488" t="str">
        <f t="shared" si="22"/>
        <v>4 - Manager</v>
      </c>
      <c r="Y488">
        <v>1</v>
      </c>
      <c r="Z488" t="str">
        <f>IF(F488="Y","",IF(AA488="Y",INDEX('Backing 2'!B:B,MATCH(E488,'Backing 2'!C:C,0)),E488))</f>
        <v>5 - Senior Officer</v>
      </c>
      <c r="AA488" t="s">
        <v>85</v>
      </c>
      <c r="AB488">
        <v>2</v>
      </c>
      <c r="AC488" t="s">
        <v>76</v>
      </c>
      <c r="AD488">
        <v>39</v>
      </c>
      <c r="AE488" t="s">
        <v>32</v>
      </c>
      <c r="AF488" t="s">
        <v>80</v>
      </c>
      <c r="AG488" t="s">
        <v>80</v>
      </c>
      <c r="AH488" s="3">
        <v>42095</v>
      </c>
      <c r="AI488">
        <v>5</v>
      </c>
      <c r="AJ488">
        <f t="shared" ca="1" si="23"/>
        <v>0.86356629514574401</v>
      </c>
    </row>
    <row r="489" spans="1:36">
      <c r="A489">
        <v>488</v>
      </c>
      <c r="B489" t="s">
        <v>7</v>
      </c>
      <c r="E489" t="s">
        <v>92</v>
      </c>
      <c r="F489" t="s">
        <v>87</v>
      </c>
      <c r="G489">
        <v>2</v>
      </c>
      <c r="H489" t="s">
        <v>88</v>
      </c>
      <c r="J489" t="s">
        <v>86</v>
      </c>
      <c r="K489" s="2">
        <v>0.5</v>
      </c>
      <c r="L489" t="s">
        <v>88</v>
      </c>
      <c r="N489" t="s">
        <v>85</v>
      </c>
      <c r="O489" t="s">
        <v>16</v>
      </c>
      <c r="Q489" t="s">
        <v>92</v>
      </c>
      <c r="R489" t="s">
        <v>16</v>
      </c>
      <c r="S489" s="1" t="s">
        <v>74</v>
      </c>
      <c r="T489" t="s">
        <v>74</v>
      </c>
      <c r="U489" t="str">
        <f>IF(V489="","",INDEX('Backing 4'!U:U,MATCH(V489,'Backing 4'!T:T,0)))</f>
        <v>Even</v>
      </c>
      <c r="V489" t="str">
        <f t="shared" si="21"/>
        <v>6 - Junior Officer &amp; Sales &amp; Marketing</v>
      </c>
      <c r="W489" t="str">
        <f>IF(X489="","",INDEX('Backing 4'!Z:Z,MATCH(X489,'Backing 4'!Y:Y,0)))</f>
        <v>Even</v>
      </c>
      <c r="X489" t="str">
        <f t="shared" si="22"/>
        <v>6 - Junior Officer</v>
      </c>
      <c r="Y489">
        <v>1</v>
      </c>
      <c r="Z489" t="str">
        <f>IF(F489="Y","",IF(AA489="Y",INDEX('Backing 2'!B:B,MATCH(E489,'Backing 2'!C:C,0)),E489))</f>
        <v>6 - Junior Officer</v>
      </c>
      <c r="AA489" t="s">
        <v>87</v>
      </c>
      <c r="AC489" t="s">
        <v>75</v>
      </c>
      <c r="AD489">
        <v>26</v>
      </c>
      <c r="AE489" t="s">
        <v>25</v>
      </c>
      <c r="AF489" t="s">
        <v>25</v>
      </c>
      <c r="AG489" t="s">
        <v>25</v>
      </c>
      <c r="AH489" s="3">
        <v>43556</v>
      </c>
      <c r="AI489">
        <v>1</v>
      </c>
      <c r="AJ489">
        <f t="shared" ca="1" si="23"/>
        <v>0.21556319846896188</v>
      </c>
    </row>
    <row r="490" spans="1:36">
      <c r="A490">
        <v>489</v>
      </c>
      <c r="B490" t="s">
        <v>8</v>
      </c>
      <c r="E490" t="s">
        <v>93</v>
      </c>
      <c r="F490" t="s">
        <v>85</v>
      </c>
      <c r="H490" t="s">
        <v>88</v>
      </c>
      <c r="J490" t="s">
        <v>88</v>
      </c>
      <c r="K490" s="2">
        <v>0.5</v>
      </c>
      <c r="L490" t="s">
        <v>88</v>
      </c>
      <c r="N490" t="s">
        <v>87</v>
      </c>
      <c r="O490" t="s">
        <v>14</v>
      </c>
      <c r="Q490" t="s">
        <v>93</v>
      </c>
      <c r="R490" t="s">
        <v>14</v>
      </c>
      <c r="S490" s="1" t="s">
        <v>74</v>
      </c>
      <c r="T490" t="s">
        <v>74</v>
      </c>
      <c r="U490" t="str">
        <f>IF(V490="","",INDEX('Backing 4'!U:U,MATCH(V490,'Backing 4'!T:T,0)))</f>
        <v>Even</v>
      </c>
      <c r="V490" t="str">
        <f t="shared" si="21"/>
        <v>4 - Manager &amp; Operations</v>
      </c>
      <c r="W490" t="str">
        <f>IF(X490="","",INDEX('Backing 4'!Z:Z,MATCH(X490,'Backing 4'!Y:Y,0)))</f>
        <v>Even</v>
      </c>
      <c r="X490" t="str">
        <f t="shared" si="22"/>
        <v>4 - Manager</v>
      </c>
      <c r="Y490">
        <v>0</v>
      </c>
      <c r="Z490" t="str">
        <f>IF(F490="Y","",IF(AA490="Y",INDEX('Backing 2'!B:B,MATCH(E490,'Backing 2'!C:C,0)),E490))</f>
        <v/>
      </c>
      <c r="AA490" t="s">
        <v>87</v>
      </c>
      <c r="AC490" t="s">
        <v>76</v>
      </c>
      <c r="AD490">
        <v>30</v>
      </c>
      <c r="AE490" t="s">
        <v>25</v>
      </c>
      <c r="AF490" t="s">
        <v>25</v>
      </c>
      <c r="AG490" t="s">
        <v>25</v>
      </c>
      <c r="AH490" s="3">
        <v>43922</v>
      </c>
      <c r="AI490">
        <v>0</v>
      </c>
      <c r="AJ490">
        <f t="shared" ca="1" si="23"/>
        <v>0.30612226070588044</v>
      </c>
    </row>
    <row r="491" spans="1:36">
      <c r="A491">
        <v>490</v>
      </c>
      <c r="B491" t="s">
        <v>8</v>
      </c>
      <c r="E491" t="s">
        <v>94</v>
      </c>
      <c r="F491" t="s">
        <v>85</v>
      </c>
      <c r="H491" t="s">
        <v>88</v>
      </c>
      <c r="J491" t="s">
        <v>88</v>
      </c>
      <c r="K491" s="2">
        <v>0.5</v>
      </c>
      <c r="L491" t="s">
        <v>88</v>
      </c>
      <c r="N491" t="s">
        <v>87</v>
      </c>
      <c r="O491" t="s">
        <v>12</v>
      </c>
      <c r="Q491" t="s">
        <v>94</v>
      </c>
      <c r="R491" t="s">
        <v>12</v>
      </c>
      <c r="S491" s="1" t="s">
        <v>74</v>
      </c>
      <c r="T491" t="s">
        <v>74</v>
      </c>
      <c r="U491" t="str">
        <f>IF(V491="","",INDEX('Backing 4'!U:U,MATCH(V491,'Backing 4'!T:T,0)))</f>
        <v>Inconclusive</v>
      </c>
      <c r="V491" t="str">
        <f t="shared" si="21"/>
        <v>3 - Senior Manager &amp; Finance</v>
      </c>
      <c r="W491" t="str">
        <f>IF(X491="","",INDEX('Backing 4'!Z:Z,MATCH(X491,'Backing 4'!Y:Y,0)))</f>
        <v>Uneven - Men benefit</v>
      </c>
      <c r="X491" t="str">
        <f t="shared" si="22"/>
        <v>3 - Senior Manager</v>
      </c>
      <c r="Y491">
        <v>0</v>
      </c>
      <c r="Z491" t="str">
        <f>IF(F491="Y","",IF(AA491="Y",INDEX('Backing 2'!B:B,MATCH(E491,'Backing 2'!C:C,0)),E491))</f>
        <v/>
      </c>
      <c r="AA491" t="s">
        <v>87</v>
      </c>
      <c r="AC491" t="s">
        <v>76</v>
      </c>
      <c r="AD491">
        <v>33</v>
      </c>
      <c r="AE491" t="s">
        <v>25</v>
      </c>
      <c r="AF491" t="s">
        <v>25</v>
      </c>
      <c r="AG491" t="s">
        <v>25</v>
      </c>
      <c r="AH491" s="3">
        <v>43922</v>
      </c>
      <c r="AI491">
        <v>0</v>
      </c>
      <c r="AJ491">
        <f t="shared" ca="1" si="23"/>
        <v>0.67978322430252203</v>
      </c>
    </row>
    <row r="492" spans="1:36">
      <c r="A492">
        <v>491</v>
      </c>
      <c r="B492" t="s">
        <v>7</v>
      </c>
      <c r="E492" t="s">
        <v>127</v>
      </c>
      <c r="F492" t="s">
        <v>85</v>
      </c>
      <c r="H492" t="s">
        <v>88</v>
      </c>
      <c r="J492" t="s">
        <v>88</v>
      </c>
      <c r="K492" s="2">
        <v>0.5</v>
      </c>
      <c r="L492" t="s">
        <v>88</v>
      </c>
      <c r="N492" t="s">
        <v>87</v>
      </c>
      <c r="O492" t="s">
        <v>15</v>
      </c>
      <c r="Q492" t="s">
        <v>127</v>
      </c>
      <c r="R492" t="s">
        <v>15</v>
      </c>
      <c r="S492" s="1" t="s">
        <v>74</v>
      </c>
      <c r="T492" t="s">
        <v>74</v>
      </c>
      <c r="U492" t="str">
        <f>IF(V492="","",INDEX('Backing 4'!U:U,MATCH(V492,'Backing 4'!T:T,0)))</f>
        <v>Even</v>
      </c>
      <c r="V492" t="str">
        <f t="shared" si="21"/>
        <v>5 - Senior Officer &amp; Internal Services</v>
      </c>
      <c r="W492" t="str">
        <f>IF(X492="","",INDEX('Backing 4'!Z:Z,MATCH(X492,'Backing 4'!Y:Y,0)))</f>
        <v>Even</v>
      </c>
      <c r="X492" t="str">
        <f t="shared" si="22"/>
        <v>5 - Senior Officer</v>
      </c>
      <c r="Y492">
        <v>0</v>
      </c>
      <c r="Z492" t="str">
        <f>IF(F492="Y","",IF(AA492="Y",INDEX('Backing 2'!B:B,MATCH(E492,'Backing 2'!C:C,0)),E492))</f>
        <v/>
      </c>
      <c r="AA492" t="s">
        <v>87</v>
      </c>
      <c r="AC492" t="s">
        <v>76</v>
      </c>
      <c r="AD492">
        <v>33</v>
      </c>
      <c r="AE492" t="s">
        <v>42</v>
      </c>
      <c r="AF492" t="s">
        <v>80</v>
      </c>
      <c r="AG492" t="s">
        <v>80</v>
      </c>
      <c r="AH492" s="3">
        <v>43922</v>
      </c>
      <c r="AI492">
        <v>0</v>
      </c>
      <c r="AJ492">
        <f t="shared" ca="1" si="23"/>
        <v>0.88014819211479467</v>
      </c>
    </row>
    <row r="493" spans="1:36">
      <c r="A493">
        <v>492</v>
      </c>
      <c r="B493" t="s">
        <v>8</v>
      </c>
      <c r="E493" t="s">
        <v>95</v>
      </c>
      <c r="F493" t="s">
        <v>87</v>
      </c>
      <c r="G493">
        <v>1</v>
      </c>
      <c r="H493" t="s">
        <v>88</v>
      </c>
      <c r="J493" t="s">
        <v>86</v>
      </c>
      <c r="K493" s="2">
        <v>0.5</v>
      </c>
      <c r="L493" t="s">
        <v>88</v>
      </c>
      <c r="N493" t="s">
        <v>85</v>
      </c>
      <c r="O493" t="s">
        <v>16</v>
      </c>
      <c r="Q493" t="s">
        <v>95</v>
      </c>
      <c r="R493" t="s">
        <v>16</v>
      </c>
      <c r="S493" s="1" t="s">
        <v>74</v>
      </c>
      <c r="T493" t="s">
        <v>74</v>
      </c>
      <c r="U493" t="str">
        <f>IF(V493="","",INDEX('Backing 4'!U:U,MATCH(V493,'Backing 4'!T:T,0)))</f>
        <v>Inconclusive</v>
      </c>
      <c r="V493" t="str">
        <f t="shared" si="21"/>
        <v>2 - Director &amp; Sales &amp; Marketing</v>
      </c>
      <c r="W493" t="s">
        <v>126</v>
      </c>
      <c r="X493" t="str">
        <f t="shared" si="22"/>
        <v>2 - Director</v>
      </c>
      <c r="Y493">
        <v>3</v>
      </c>
      <c r="Z493" t="str">
        <f>IF(F493="Y","",IF(AA493="Y",INDEX('Backing 2'!B:B,MATCH(E493,'Backing 2'!C:C,0)),E493))</f>
        <v>2 - Director</v>
      </c>
      <c r="AA493" t="s">
        <v>87</v>
      </c>
      <c r="AB493">
        <v>2</v>
      </c>
      <c r="AC493" t="s">
        <v>77</v>
      </c>
      <c r="AD493">
        <v>42</v>
      </c>
      <c r="AE493" t="s">
        <v>25</v>
      </c>
      <c r="AF493" t="s">
        <v>25</v>
      </c>
      <c r="AG493" t="s">
        <v>25</v>
      </c>
      <c r="AH493" s="3">
        <v>41000</v>
      </c>
      <c r="AI493">
        <v>8</v>
      </c>
      <c r="AJ493">
        <f t="shared" ca="1" si="23"/>
        <v>0.37456013381743258</v>
      </c>
    </row>
    <row r="494" spans="1:36">
      <c r="A494">
        <v>493</v>
      </c>
      <c r="B494" t="s">
        <v>8</v>
      </c>
      <c r="E494" t="s">
        <v>93</v>
      </c>
      <c r="F494" t="s">
        <v>87</v>
      </c>
      <c r="G494">
        <v>1</v>
      </c>
      <c r="H494" t="s">
        <v>86</v>
      </c>
      <c r="J494" t="s">
        <v>86</v>
      </c>
      <c r="K494" s="2">
        <v>0.5</v>
      </c>
      <c r="L494" t="s">
        <v>88</v>
      </c>
      <c r="N494" t="s">
        <v>85</v>
      </c>
      <c r="O494" t="s">
        <v>16</v>
      </c>
      <c r="Q494" t="s">
        <v>94</v>
      </c>
      <c r="R494" t="s">
        <v>16</v>
      </c>
      <c r="S494" s="1" t="s">
        <v>74</v>
      </c>
      <c r="T494" t="s">
        <v>74</v>
      </c>
      <c r="U494" t="str">
        <f>IF(V494="","",INDEX('Backing 4'!U:U,MATCH(V494,'Backing 4'!T:T,0)))</f>
        <v>Uneven - Men benefit</v>
      </c>
      <c r="V494" t="str">
        <f t="shared" si="21"/>
        <v>4 - Manager &amp; Sales &amp; Marketing</v>
      </c>
      <c r="W494" t="str">
        <f>IF(X494="","",INDEX('Backing 4'!Z:Z,MATCH(X494,'Backing 4'!Y:Y,0)))</f>
        <v>Even</v>
      </c>
      <c r="X494" t="str">
        <f t="shared" si="22"/>
        <v>4 - Manager</v>
      </c>
      <c r="Y494">
        <v>2</v>
      </c>
      <c r="Z494" t="str">
        <f>IF(F494="Y","",IF(AA494="Y",INDEX('Backing 2'!B:B,MATCH(E494,'Backing 2'!C:C,0)),E494))</f>
        <v>4 - Manager</v>
      </c>
      <c r="AA494" t="s">
        <v>87</v>
      </c>
      <c r="AB494">
        <v>2</v>
      </c>
      <c r="AC494" t="s">
        <v>76</v>
      </c>
      <c r="AD494">
        <v>33</v>
      </c>
      <c r="AE494" t="s">
        <v>37</v>
      </c>
      <c r="AF494" t="s">
        <v>80</v>
      </c>
      <c r="AG494" t="s">
        <v>80</v>
      </c>
      <c r="AH494" s="3">
        <v>42461</v>
      </c>
      <c r="AI494">
        <v>4</v>
      </c>
      <c r="AJ494">
        <f t="shared" ca="1" si="23"/>
        <v>0.75838506824935548</v>
      </c>
    </row>
    <row r="495" spans="1:36">
      <c r="A495">
        <v>494</v>
      </c>
      <c r="B495" t="s">
        <v>7</v>
      </c>
      <c r="E495" t="s">
        <v>92</v>
      </c>
      <c r="F495" t="s">
        <v>87</v>
      </c>
      <c r="G495">
        <v>4</v>
      </c>
      <c r="H495" t="s">
        <v>88</v>
      </c>
      <c r="J495" t="s">
        <v>86</v>
      </c>
      <c r="K495" s="2">
        <v>0.5</v>
      </c>
      <c r="L495" t="s">
        <v>88</v>
      </c>
      <c r="N495" t="s">
        <v>85</v>
      </c>
      <c r="O495" t="s">
        <v>16</v>
      </c>
      <c r="Q495" t="s">
        <v>92</v>
      </c>
      <c r="R495" t="s">
        <v>16</v>
      </c>
      <c r="S495" s="1" t="s">
        <v>74</v>
      </c>
      <c r="T495" t="s">
        <v>74</v>
      </c>
      <c r="U495" t="str">
        <f>IF(V495="","",INDEX('Backing 4'!U:U,MATCH(V495,'Backing 4'!T:T,0)))</f>
        <v>Even</v>
      </c>
      <c r="V495" t="str">
        <f t="shared" si="21"/>
        <v>6 - Junior Officer &amp; Sales &amp; Marketing</v>
      </c>
      <c r="W495" t="str">
        <f>IF(X495="","",INDEX('Backing 4'!Z:Z,MATCH(X495,'Backing 4'!Y:Y,0)))</f>
        <v>Even</v>
      </c>
      <c r="X495" t="str">
        <f t="shared" si="22"/>
        <v>6 - Junior Officer</v>
      </c>
      <c r="Y495">
        <v>3</v>
      </c>
      <c r="Z495" t="str">
        <f>IF(F495="Y","",IF(AA495="Y",INDEX('Backing 2'!B:B,MATCH(E495,'Backing 2'!C:C,0)),E495))</f>
        <v>6 - Junior Officer</v>
      </c>
      <c r="AA495" t="s">
        <v>87</v>
      </c>
      <c r="AB495">
        <v>3</v>
      </c>
      <c r="AC495" t="s">
        <v>75</v>
      </c>
      <c r="AD495">
        <v>27</v>
      </c>
      <c r="AE495" t="s">
        <v>26</v>
      </c>
      <c r="AF495" t="s">
        <v>80</v>
      </c>
      <c r="AG495" t="s">
        <v>80</v>
      </c>
      <c r="AH495" s="3">
        <v>42826</v>
      </c>
      <c r="AI495">
        <v>3</v>
      </c>
      <c r="AJ495">
        <f t="shared" ca="1" si="23"/>
        <v>0.88442982131084769</v>
      </c>
    </row>
    <row r="496" spans="1:36">
      <c r="A496">
        <v>495</v>
      </c>
      <c r="B496" t="s">
        <v>7</v>
      </c>
      <c r="E496" t="s">
        <v>92</v>
      </c>
      <c r="F496" t="s">
        <v>87</v>
      </c>
      <c r="G496">
        <v>2</v>
      </c>
      <c r="H496" t="s">
        <v>88</v>
      </c>
      <c r="J496" t="s">
        <v>86</v>
      </c>
      <c r="K496" s="2">
        <v>0.5</v>
      </c>
      <c r="L496" t="s">
        <v>88</v>
      </c>
      <c r="N496" t="s">
        <v>85</v>
      </c>
      <c r="O496" t="s">
        <v>14</v>
      </c>
      <c r="Q496" t="s">
        <v>92</v>
      </c>
      <c r="R496" t="s">
        <v>14</v>
      </c>
      <c r="S496" s="1" t="s">
        <v>74</v>
      </c>
      <c r="T496" t="s">
        <v>74</v>
      </c>
      <c r="U496" t="str">
        <f>IF(V496="","",INDEX('Backing 4'!U:U,MATCH(V496,'Backing 4'!T:T,0)))</f>
        <v>Even</v>
      </c>
      <c r="V496" t="str">
        <f t="shared" si="21"/>
        <v>6 - Junior Officer &amp; Operations</v>
      </c>
      <c r="W496" t="str">
        <f>IF(X496="","",INDEX('Backing 4'!Z:Z,MATCH(X496,'Backing 4'!Y:Y,0)))</f>
        <v>Even</v>
      </c>
      <c r="X496" t="str">
        <f t="shared" si="22"/>
        <v>6 - Junior Officer</v>
      </c>
      <c r="Y496">
        <v>3</v>
      </c>
      <c r="Z496" t="str">
        <f>IF(F496="Y","",IF(AA496="Y",INDEX('Backing 2'!B:B,MATCH(E496,'Backing 2'!C:C,0)),E496))</f>
        <v>6 - Junior Officer</v>
      </c>
      <c r="AA496" t="s">
        <v>87</v>
      </c>
      <c r="AB496">
        <v>3</v>
      </c>
      <c r="AC496" t="s">
        <v>75</v>
      </c>
      <c r="AD496">
        <v>22</v>
      </c>
      <c r="AE496" t="s">
        <v>25</v>
      </c>
      <c r="AF496" t="s">
        <v>25</v>
      </c>
      <c r="AG496" t="s">
        <v>25</v>
      </c>
      <c r="AH496" s="3">
        <v>42826</v>
      </c>
      <c r="AI496">
        <v>3</v>
      </c>
      <c r="AJ496">
        <f t="shared" ca="1" si="23"/>
        <v>0.74895516739489232</v>
      </c>
    </row>
    <row r="497" spans="1:36">
      <c r="A497">
        <v>496</v>
      </c>
      <c r="B497" t="s">
        <v>8</v>
      </c>
      <c r="E497" t="s">
        <v>92</v>
      </c>
      <c r="F497" t="s">
        <v>87</v>
      </c>
      <c r="G497">
        <v>4</v>
      </c>
      <c r="H497" t="s">
        <v>88</v>
      </c>
      <c r="J497" t="s">
        <v>86</v>
      </c>
      <c r="K497" s="2">
        <v>0.5</v>
      </c>
      <c r="L497" t="s">
        <v>88</v>
      </c>
      <c r="N497" t="s">
        <v>85</v>
      </c>
      <c r="O497" t="s">
        <v>16</v>
      </c>
      <c r="Q497" t="s">
        <v>92</v>
      </c>
      <c r="R497" t="s">
        <v>16</v>
      </c>
      <c r="S497" s="1" t="s">
        <v>74</v>
      </c>
      <c r="T497" t="s">
        <v>74</v>
      </c>
      <c r="U497" t="str">
        <f>IF(V497="","",INDEX('Backing 4'!U:U,MATCH(V497,'Backing 4'!T:T,0)))</f>
        <v>Even</v>
      </c>
      <c r="V497" t="str">
        <f t="shared" si="21"/>
        <v>6 - Junior Officer &amp; Sales &amp; Marketing</v>
      </c>
      <c r="W497" t="str">
        <f>IF(X497="","",INDEX('Backing 4'!Z:Z,MATCH(X497,'Backing 4'!Y:Y,0)))</f>
        <v>Even</v>
      </c>
      <c r="X497" t="str">
        <f t="shared" si="22"/>
        <v>6 - Junior Officer</v>
      </c>
      <c r="Y497">
        <v>3</v>
      </c>
      <c r="Z497" t="str">
        <f>IF(F497="Y","",IF(AA497="Y",INDEX('Backing 2'!B:B,MATCH(E497,'Backing 2'!C:C,0)),E497))</f>
        <v>6 - Junior Officer</v>
      </c>
      <c r="AA497" t="s">
        <v>87</v>
      </c>
      <c r="AB497">
        <v>3</v>
      </c>
      <c r="AC497" t="s">
        <v>75</v>
      </c>
      <c r="AD497">
        <v>25</v>
      </c>
      <c r="AE497" t="s">
        <v>36</v>
      </c>
      <c r="AF497" t="s">
        <v>80</v>
      </c>
      <c r="AG497" t="s">
        <v>80</v>
      </c>
      <c r="AH497" s="3">
        <v>42826</v>
      </c>
      <c r="AI497">
        <v>3</v>
      </c>
      <c r="AJ497">
        <f t="shared" ca="1" si="23"/>
        <v>0.28177464839281952</v>
      </c>
    </row>
    <row r="498" spans="1:36">
      <c r="A498">
        <v>497</v>
      </c>
      <c r="B498" t="s">
        <v>7</v>
      </c>
      <c r="E498" t="s">
        <v>127</v>
      </c>
      <c r="F498" t="s">
        <v>87</v>
      </c>
      <c r="G498">
        <v>2</v>
      </c>
      <c r="H498" t="s">
        <v>88</v>
      </c>
      <c r="J498" t="s">
        <v>86</v>
      </c>
      <c r="K498" s="2">
        <v>0.5</v>
      </c>
      <c r="L498" t="s">
        <v>88</v>
      </c>
      <c r="N498" t="s">
        <v>85</v>
      </c>
      <c r="O498" t="s">
        <v>14</v>
      </c>
      <c r="Q498" t="s">
        <v>127</v>
      </c>
      <c r="R498" t="s">
        <v>14</v>
      </c>
      <c r="S498" s="1">
        <v>0.9</v>
      </c>
      <c r="T498" t="s">
        <v>73</v>
      </c>
      <c r="U498" t="str">
        <f>IF(V498="","",INDEX('Backing 4'!U:U,MATCH(V498,'Backing 4'!T:T,0)))</f>
        <v>Even</v>
      </c>
      <c r="V498" t="str">
        <f t="shared" si="21"/>
        <v>5 - Senior Officer &amp; Operations</v>
      </c>
      <c r="W498" t="str">
        <f>IF(X498="","",INDEX('Backing 4'!Z:Z,MATCH(X498,'Backing 4'!Y:Y,0)))</f>
        <v>Even</v>
      </c>
      <c r="X498" t="str">
        <f t="shared" si="22"/>
        <v>5 - Senior Officer</v>
      </c>
      <c r="Y498">
        <v>2</v>
      </c>
      <c r="Z498" t="str">
        <f>IF(F498="Y","",IF(AA498="Y",INDEX('Backing 2'!B:B,MATCH(E498,'Backing 2'!C:C,0)),E498))</f>
        <v>5 - Senior Officer</v>
      </c>
      <c r="AA498" t="s">
        <v>87</v>
      </c>
      <c r="AB498">
        <v>3</v>
      </c>
      <c r="AC498" t="s">
        <v>76</v>
      </c>
      <c r="AD498">
        <v>32</v>
      </c>
      <c r="AE498" t="s">
        <v>45</v>
      </c>
      <c r="AF498" t="s">
        <v>80</v>
      </c>
      <c r="AG498" t="s">
        <v>80</v>
      </c>
      <c r="AH498" s="3">
        <v>40634</v>
      </c>
      <c r="AI498">
        <v>9</v>
      </c>
      <c r="AJ498">
        <f t="shared" ca="1" si="23"/>
        <v>0.1882544126058755</v>
      </c>
    </row>
    <row r="499" spans="1:36">
      <c r="A499">
        <v>498</v>
      </c>
      <c r="B499" t="s">
        <v>8</v>
      </c>
      <c r="E499" t="s">
        <v>92</v>
      </c>
      <c r="F499" t="s">
        <v>87</v>
      </c>
      <c r="G499">
        <v>2</v>
      </c>
      <c r="H499" t="s">
        <v>88</v>
      </c>
      <c r="J499" t="s">
        <v>86</v>
      </c>
      <c r="K499" s="2">
        <v>0.5</v>
      </c>
      <c r="L499" t="s">
        <v>88</v>
      </c>
      <c r="N499" t="s">
        <v>85</v>
      </c>
      <c r="O499" t="s">
        <v>16</v>
      </c>
      <c r="Q499" t="s">
        <v>92</v>
      </c>
      <c r="R499" t="s">
        <v>16</v>
      </c>
      <c r="S499" s="1" t="s">
        <v>74</v>
      </c>
      <c r="T499" t="s">
        <v>74</v>
      </c>
      <c r="U499" t="str">
        <f>IF(V499="","",INDEX('Backing 4'!U:U,MATCH(V499,'Backing 4'!T:T,0)))</f>
        <v>Even</v>
      </c>
      <c r="V499" t="str">
        <f t="shared" si="21"/>
        <v>6 - Junior Officer &amp; Sales &amp; Marketing</v>
      </c>
      <c r="W499" t="str">
        <f>IF(X499="","",INDEX('Backing 4'!Z:Z,MATCH(X499,'Backing 4'!Y:Y,0)))</f>
        <v>Even</v>
      </c>
      <c r="X499" t="str">
        <f t="shared" si="22"/>
        <v>6 - Junior Officer</v>
      </c>
      <c r="Y499">
        <v>2</v>
      </c>
      <c r="Z499" t="str">
        <f>IF(F499="Y","",IF(AA499="Y",INDEX('Backing 2'!B:B,MATCH(E499,'Backing 2'!C:C,0)),E499))</f>
        <v>6 - Junior Officer</v>
      </c>
      <c r="AA499" t="s">
        <v>87</v>
      </c>
      <c r="AB499">
        <v>3</v>
      </c>
      <c r="AC499" t="s">
        <v>75</v>
      </c>
      <c r="AD499">
        <v>21</v>
      </c>
      <c r="AE499" t="s">
        <v>41</v>
      </c>
      <c r="AF499" t="s">
        <v>81</v>
      </c>
      <c r="AG499" t="s">
        <v>84</v>
      </c>
      <c r="AH499" s="3">
        <v>43191</v>
      </c>
      <c r="AI499">
        <v>2</v>
      </c>
      <c r="AJ499">
        <f t="shared" ca="1" si="23"/>
        <v>0.9177332669114463</v>
      </c>
    </row>
    <row r="500" spans="1:36">
      <c r="A500">
        <v>499</v>
      </c>
      <c r="B500" t="s">
        <v>8</v>
      </c>
      <c r="E500" t="s">
        <v>94</v>
      </c>
      <c r="F500" t="s">
        <v>87</v>
      </c>
      <c r="G500">
        <v>2</v>
      </c>
      <c r="H500" t="s">
        <v>88</v>
      </c>
      <c r="J500" t="s">
        <v>86</v>
      </c>
      <c r="K500" s="2">
        <v>0.5</v>
      </c>
      <c r="L500" t="s">
        <v>88</v>
      </c>
      <c r="N500" t="s">
        <v>85</v>
      </c>
      <c r="O500" t="s">
        <v>12</v>
      </c>
      <c r="Q500" t="s">
        <v>94</v>
      </c>
      <c r="R500" t="s">
        <v>12</v>
      </c>
      <c r="S500" s="1" t="s">
        <v>74</v>
      </c>
      <c r="T500" t="s">
        <v>74</v>
      </c>
      <c r="U500" t="str">
        <f>IF(V500="","",INDEX('Backing 4'!U:U,MATCH(V500,'Backing 4'!T:T,0)))</f>
        <v>Inconclusive</v>
      </c>
      <c r="V500" t="str">
        <f t="shared" si="21"/>
        <v>3 - Senior Manager &amp; Finance</v>
      </c>
      <c r="W500" t="str">
        <f>IF(X500="","",INDEX('Backing 4'!Z:Z,MATCH(X500,'Backing 4'!Y:Y,0)))</f>
        <v>Uneven - Men benefit</v>
      </c>
      <c r="X500" t="str">
        <f t="shared" si="22"/>
        <v>3 - Senior Manager</v>
      </c>
      <c r="Y500">
        <v>1</v>
      </c>
      <c r="Z500" t="str">
        <f>IF(F500="Y","",IF(AA500="Y",INDEX('Backing 2'!B:B,MATCH(E500,'Backing 2'!C:C,0)),E500))</f>
        <v>4 - Manager</v>
      </c>
      <c r="AA500" t="s">
        <v>85</v>
      </c>
      <c r="AB500">
        <v>1</v>
      </c>
      <c r="AC500" t="s">
        <v>77</v>
      </c>
      <c r="AD500">
        <v>42</v>
      </c>
      <c r="AE500" t="s">
        <v>27</v>
      </c>
      <c r="AF500" t="s">
        <v>80</v>
      </c>
      <c r="AG500" t="s">
        <v>80</v>
      </c>
      <c r="AH500" s="3">
        <v>42461</v>
      </c>
      <c r="AI500">
        <v>4</v>
      </c>
      <c r="AJ500">
        <f t="shared" ca="1" si="23"/>
        <v>0.13138647997491237</v>
      </c>
    </row>
    <row r="501" spans="1:36">
      <c r="A501">
        <v>500</v>
      </c>
      <c r="B501" t="s">
        <v>8</v>
      </c>
      <c r="E501" t="s">
        <v>93</v>
      </c>
      <c r="F501" t="s">
        <v>87</v>
      </c>
      <c r="G501">
        <v>2</v>
      </c>
      <c r="H501" t="s">
        <v>86</v>
      </c>
      <c r="J501" t="s">
        <v>86</v>
      </c>
      <c r="K501" s="2">
        <v>0.5</v>
      </c>
      <c r="L501" t="s">
        <v>88</v>
      </c>
      <c r="N501" t="s">
        <v>85</v>
      </c>
      <c r="O501" t="s">
        <v>16</v>
      </c>
      <c r="Q501" t="s">
        <v>94</v>
      </c>
      <c r="R501" t="s">
        <v>16</v>
      </c>
      <c r="S501" s="1" t="s">
        <v>74</v>
      </c>
      <c r="T501" t="s">
        <v>74</v>
      </c>
      <c r="U501" t="str">
        <f>IF(V501="","",INDEX('Backing 4'!U:U,MATCH(V501,'Backing 4'!T:T,0)))</f>
        <v>Uneven - Men benefit</v>
      </c>
      <c r="V501" t="str">
        <f t="shared" si="21"/>
        <v>4 - Manager &amp; Sales &amp; Marketing</v>
      </c>
      <c r="W501" t="str">
        <f>IF(X501="","",INDEX('Backing 4'!Z:Z,MATCH(X501,'Backing 4'!Y:Y,0)))</f>
        <v>Even</v>
      </c>
      <c r="X501" t="str">
        <f t="shared" si="22"/>
        <v>4 - Manager</v>
      </c>
      <c r="Y501">
        <v>9</v>
      </c>
      <c r="Z501" t="str">
        <f>IF(F501="Y","",IF(AA501="Y",INDEX('Backing 2'!B:B,MATCH(E501,'Backing 2'!C:C,0)),E501))</f>
        <v>4 - Manager</v>
      </c>
      <c r="AA501" t="s">
        <v>87</v>
      </c>
      <c r="AB501">
        <v>3</v>
      </c>
      <c r="AC501" t="s">
        <v>76</v>
      </c>
      <c r="AD501">
        <v>39</v>
      </c>
      <c r="AE501" t="s">
        <v>25</v>
      </c>
      <c r="AF501" t="s">
        <v>25</v>
      </c>
      <c r="AG501" t="s">
        <v>25</v>
      </c>
      <c r="AH501" s="3">
        <v>40634</v>
      </c>
      <c r="AI501">
        <v>9</v>
      </c>
      <c r="AJ501">
        <f t="shared" ca="1" si="23"/>
        <v>0.5182728849712338</v>
      </c>
    </row>
  </sheetData>
  <autoFilter ref="A1:AJ501" xr:uid="{00000000-0009-0000-0000-000000000000}">
    <filterColumn colId="20">
      <customFilters>
        <customFilter operator="notEqual" val=" "/>
      </customFilters>
    </filterColumn>
    <sortState xmlns:xlrd2="http://schemas.microsoft.com/office/spreadsheetml/2017/richdata2" ref="A2:AJ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0.15873504535730842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0.11600992774674035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0.96463265103336404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4.7862144759357905E-2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0.1230363721284885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0.28363061357330566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0.874774637279919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0.32901456332699064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0.90395661499312063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5.375921200222189E-2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0.85657577378121119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0.64981927811057416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0.74027903873601864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0.20401994894903819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0.91054364280804556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0.79731488312613885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0.66099254557151332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0.97753519692038449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0.9388193782753913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0.56848247263037055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0.19020729037371287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0.67296505614210711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0.29629600683168733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0.29316146205193283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0.64755878591788829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0.3640876504263999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4.0474708739124843E-2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7.0463941312341571E-2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0.32219722229903636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0.9021741039697645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0.96181194745982224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0.29863059207088727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0.61567742311216245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0.79725772875047418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0.16628304124310211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0.57885634876286529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0.44742702231680753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0.61802033926585487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0.47346502693525394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0.11002298449375492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0.134210522834741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0.35098234137211681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0.44457878098675219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0.98328182170930511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0.45247837393584411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0.43010203290604476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0.50456189215089242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0.92133304769495961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0.41953949244032562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0.75803012257902613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0.3587811709353923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0.47518021255348031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0.6306749989216428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0.72026065309194753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0.59116819195034231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0.73579484936823358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0.10672036824664166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0.63027710591253583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0.69720141479366549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0.62438696564730178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0.19377720074525917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0.69992300127763851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0.83567896861993418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0.85240873194766098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5.962711748510896E-2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0.76259841594165811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4.6865815068560801E-3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0.30276007108859548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0.63781573677400294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0.40123041000405424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0.64701758004911247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6.6372978190567311E-2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0.3265310004269073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0.16713234771141794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0.51608491579161209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0.69568374890267048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0.26545736465447778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0.18722675018274282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0.10319726794876549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0.262914369351824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0.1058475800525035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0.8131167019565575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0.15831905679459446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0.23979168969491482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0.20680375977888632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0.82115701851805656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0.39549619511556078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0.76507679857572275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0.18798275261699593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0.75456475941477497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0.326053429951492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0.1006948976385913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0.76540894629063805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0.22246148053858228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0.19010178084023344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0.47990959748799189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0.29601221141531475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7.0131203749923543E-2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0.79935297197267785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0.73898751715360389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0.3146368188212959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0.44040901193107884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0.24127295205398402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0.1406838325468821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0.46083424651614691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0.99307036230116008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0.63358226811790574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0.34207182015001003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0.31779291032885082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0.34345026031286807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0.56237663223528089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9.0913619110986055E-2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9.795825776441347E-2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0.97179010533676824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0.46892921285814981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0.15713467086212507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2.805923964834367E-2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5.3692472198593078E-2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0.54514956408680026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7.4642540351453679E-2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0.96540307751409571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0.67993606845839183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0.34428541731469964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0.23191474839038184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0.23873875705045911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0.8876425767662337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0.27724360647283919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0.90883736424744743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0.23964521684903561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0.19140139308407134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0.73541676848003545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0.37316657921673135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0.97211983796718204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0.72714147698864595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0.7711088212058238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0.15027735785859508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0.70215397138097402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0.55763056110063491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0.35430043729778793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0.85716299891044823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9.6003116362930685E-2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0.57771701854785851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0.74313744939158477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0.52673919297419991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0.36541138172812071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0.88592035905792921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0.45198302773715437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9.8641091055117203E-3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0.68884297020789198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0.84433425107246929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0.95396979507440327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0.49458782652689293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0.26955202682607804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0.70776730505186392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0.69309824750126192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0.18504185978486454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0.40313689026841903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0.6624699997773662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0.26737072690008234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0.59776165726190766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0.24011355879457608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0.82892034443724849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0.91000073407291748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0.12964237981343685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2.8264203102261298E-2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1.6317485178624302E-2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0.65149624582362864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0.9423712516386521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0.28330582325507803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0.48135384333549847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0.44683717633524145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0.97053848270352272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0.33903787747212322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0.34142616764723288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0.69893254451611209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0.86561886343483496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0.78489005940178536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0.86511809887381685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8.6172027336587464E-2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0.95036256292688015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0.51081684613602163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0.58625256532354308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0.3255085208136711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4.4421813682800404E-2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0.42073179199287003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0.3303717930305643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0.19767813465869177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0.96671368490915977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0.38339516179451516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0.5731331427803168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0.70017056813566858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0.66900953472249125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0.74741773598132055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4.2450236143343867E-2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0.951547958294089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0.60767686986444125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0.56282187159350161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8.6429179008501444E-2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0.9305125732648295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0.91263363155897426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0.49889958760867215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0.9318529606127266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3.3461593818751911E-2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0.81869556351510731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0.79899645124098839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0.4624192229170565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1.5814500391192809E-2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0.5217751995338813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0.31820576122932653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0.62901995609749606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0.47342163693163541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0.36088667733593305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0.66583495009268068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0.69531119449542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0.49657298777813275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0.25830067575236293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0.94434141069226873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0.16260363347163798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0.39112568885373378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1.4767744076134237E-2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8.5344346976116925E-2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0.92051396930364293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0.66873885996717974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0.82115237038612943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0.94119824797021956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3.2709248978334937E-2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0.76481587699112563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0.64366346200665936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3.1174357581293166E-2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0.10680086062123151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0.6327368199692478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7.0022892357197497E-2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0.91693736083877142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0.12448302439794412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0.40778388317997938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0.30948627006103535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0.81057100156980444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0.68095036674410003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0.19297739230754096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0.18085645663948779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0.11907981639827436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0.9354849115412861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0.75761763054446118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0.64725180377504177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0.9301835983775899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0.89930164984067673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1.5567208632460638E-2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0.47241473060581995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0.9254617075546423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0.86565734798019933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0.67464798098998657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0.54383319294174759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6.8324087131965694E-4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0.74195190794264754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0.39494132541815119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0.96378325523246067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0.98459128241976446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0.35873595938029268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9.1028570054406011E-2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0.26289332560818701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0.56892130615281478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0.4002445981492504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0.67375553482474204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0.16819638393891623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8.2756783218601915E-2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0.83519406891007519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0.88930851050379611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0.70670011271689437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0.56621032027306706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1.0989014255931129E-2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0.55146210793816219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0.89436513355776515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8.6191450939664627E-2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0.46500876369207766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0.75981569836750862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0.79209278102409941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0.75515276073010418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0.3849746628510835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0.17523509056959352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0.99778410021811348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0.8935738804820379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0.2099706869239254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0.58475112486837988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0.11617592513233632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0.65707656426032657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0.76996857192259049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0.63037802641494156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0.44985830356958301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2.0892477427899903E-2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0.96645437601282269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0.3794438835878936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0.36970720300514281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0.81526034749423226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0.44004314183107718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0.96798947937102475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0.91895104667253891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0.89552090489417491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0.20744009060369339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0.41624487893655715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0.66804546516834462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0.14983694626517086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0.43159677003203401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0.43090835535880501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0.54261286065627445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0.8781304627697355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0.88190166305337658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1.5514465793427523E-2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0.36044565464029443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0.63272358349037572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9.4296314343177423E-3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0.58507702031084385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0.17688912988871497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0.46299516752458081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0.3860762248924865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0.56845634676178847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0.30303801377289097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0.2330493226223902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9.7908792025827585E-2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0.61322095016950151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0.59422359846667072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0.29951882971155375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0.6049186200758021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0.49022669132287078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0.27576460118434243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0.14761021606065594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0.74926493990874143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0.79520555601231913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0.63542649647488891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0.50081234810676789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0.15300748390154006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0.27539919193159224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0.98690976670749575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0.46705253937810898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0.13913282262723425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0.80629092151343429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0.70834024001100182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0.86198185535056826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0.20761144054306435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0.51083860274624027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0.82191726173722612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0.89543014799682152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0.4042927164005975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0.96423377743976979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0.98536988980201135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0.10458462954422909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0.64213720382126482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5.1024116265272146E-2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0.50721085624171525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0.43837570203840082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0.90885718042204378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0.91232837012855583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0.99878681379569811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0.49989144613287773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0.84989569811914734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0.54458038865333636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0.15630432150729545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0.99695887294386132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0.15219989647126064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0.66161949289139876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0.22469532320275765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0.47183221421674049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5.6518094222537951E-2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0.93840205276954614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0.39749553306306551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0.35490541044656199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0.75359107358196686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0.76745497695469922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0.31667537188109052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0.68595663283164321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0.93845175402549974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0.64150403362535469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0.7432954212142644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0.31269158396363828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0.57407232802628638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0.68630478953539975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0.52278418578033614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0.32612157888122195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1.5337301275136439E-2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0.53817273305790791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0.80099273253791992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0.78349573551706253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0.57277086967732305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9.1377418875450145E-2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0.51257352788333665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0.72000672609389382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8.0029819399141444E-2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0.16693719614864411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0.44152776730012389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0.21869918822214962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0.63112179814298952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0.17994984030196881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0.70575699845391116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0.63784948977861788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0.53063610667152139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0.75125363465744655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0.48851707272913047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0.48598825929402012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0.15021952157160423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0.50817406315988634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0.38122739552151663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0.57973040172172452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0.11061063755876765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0.34327099141985418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0.24493537208431304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0.31314444140695241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0.16932682653779763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0.67283619300113318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0.37029146130740243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0.68918331254160958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0.80250551273658033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0.20991281273654605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0.8619013376486454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0.83741548423709111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0.1556587836138531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0.45055510513861663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5.3786587810133346E-2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0.5628626745590416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0.96950261515245284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0.93808180061368485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0.99931721528008965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0.82456537018131093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7.3378705644848274E-2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0.75029592114042332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0.43712988000952835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0.59785480911149735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0.72872095536962389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0.33206404019297231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0.21765649128895259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0.97895512070739021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0.49732169338015297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0.56041194836957864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0.39105663042594074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0.7998265018055617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7.7969268985287332E-2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0.45589504015643112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0.1611730369782659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0.92172413161651867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0.15908900233795542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0.13943998582668993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0.35152978881191166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0.9665302447720685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0.79327600523547637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0.74354265310183132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0.12357043261832901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0.95276804182345487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9.9277530226441923E-2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0.75615548726144088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0.13430442019490685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0.19081638789498334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0.61322294620800899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0.18375554520498483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0.28591617471155206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0.73708618562889616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0.23253564680608352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0.97308489482430982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0.48590539432201496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3.6798618990315002E-2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0.51976371691301371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0.63095643691881032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0.3258826091008481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0.41682890875721679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0.56007320757240386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0.97549332740526828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0.54186879877845329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0.47476584042788295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0.56589114319448819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0.33223255749144165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7.5479080085334882E-2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0.70449112801623226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0.81164363219828728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0.40685463819488876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0.55002964505567742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0.39522093506381228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0.55989092395444828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0.20014783267601044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0.16245334076631945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7.831651527607153E-2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0.1575149822268368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0.55874048110205377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0.79599694408913524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0.28863474163594716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0.42833216435573718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0.9375115617259886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0.21816227110412878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0.49946110618179695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0.95254530099414825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6.4190400975110307E-2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0.46683709641463289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2.0238782636311181E-2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0.29726712592421145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0.79021599994963954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0.49060658934676538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0.78593003376959181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7.3130751194308785E-2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0.9575974010438113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0.23388203669771879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0.3485842135596855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0.7813654482757878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9.962739333138082E-2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0.55253746602058529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0" sqref="T20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AG'!$V:$V,T3)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AG'!$V:$V,T4)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AG'!$V:$V,T5)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AG'!$V:$V,T6)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AG'!$V:$V,T7)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AG'!$V:$V,T8)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AG'!$V:$V,T9)</f>
        <v>3</v>
      </c>
      <c r="T9" t="s">
        <v>105</v>
      </c>
      <c r="U9" t="s">
        <v>124</v>
      </c>
    </row>
    <row r="10" spans="3:26">
      <c r="Q10">
        <f>COUNTIF('Pharma Group AG'!$V:$V,T10)</f>
        <v>1</v>
      </c>
      <c r="T10" t="s">
        <v>106</v>
      </c>
      <c r="U10" t="s">
        <v>124</v>
      </c>
    </row>
    <row r="11" spans="3:26">
      <c r="Q11">
        <f>COUNTIF('Pharma Group AG'!$V:$V,T11)</f>
        <v>10</v>
      </c>
      <c r="T11" t="s">
        <v>101</v>
      </c>
      <c r="U11" t="s">
        <v>126</v>
      </c>
    </row>
    <row r="12" spans="3:26">
      <c r="Q12">
        <f>COUNTIF('Pharma Group AG'!$V:$V,T12)</f>
        <v>19</v>
      </c>
      <c r="T12" t="s">
        <v>109</v>
      </c>
      <c r="U12" t="s">
        <v>125</v>
      </c>
    </row>
    <row r="13" spans="3:26">
      <c r="Q13">
        <f>COUNTIF('Pharma Group AG'!$V:$V,T13)</f>
        <v>17</v>
      </c>
      <c r="T13" t="s">
        <v>103</v>
      </c>
      <c r="U13" t="s">
        <v>126</v>
      </c>
    </row>
    <row r="14" spans="3:26">
      <c r="Q14">
        <f>COUNTIF('Pharma Group AG'!$V:$V,T14)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AG'!$V:$V,T15)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AG'!$V:$V,T16)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AG'!$V:$V,T17)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AG'!$V:$V,T18)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AG'!$V:$V,T19)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AG'!$V:$V,T20)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AG'!$V:$V,T21)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AG'!$V:$V,T22)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AG'!$V:$V,T23)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AG'!$V:$V,T24)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AG'!$V:$V,T25)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AG'!$V:$V,T26)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AG'!$V:$V,T27)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AG'!$V:$V,T28)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AG'!$V:$V,T29)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AG'!$V:$V,T30)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AG'!$V:$V,T31)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AG'!$V:$V,T32)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Mohammad Arman</cp:lastModifiedBy>
  <dcterms:created xsi:type="dcterms:W3CDTF">2020-09-23T13:01:50Z</dcterms:created>
  <dcterms:modified xsi:type="dcterms:W3CDTF">2023-08-03T14:05:01Z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