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comments+xml" PartName="/xl/comments/comment1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comments+xml" PartName="/xl/comments/comment2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9" autoFilterDateGrouping="1" firstSheet="0" minimized="0" showHorizontalScroll="1" showSheetTabs="1" showVerticalScroll="1" tabRatio="635" visibility="visible" windowHeight="15540" windowWidth="25600" xWindow="0" yWindow="460"/>
  </bookViews>
  <sheets>
    <sheet name="Fir Tree SPAC" sheetId="1" state="visible" r:id="rId1"/>
    <sheet name="Hiddenite" sheetId="2" state="visible" r:id="rId2"/>
    <sheet name="Alpine Peaks" sheetId="3" state="visible" r:id="rId3"/>
    <sheet name="Butler Hall" sheetId="4" state="visible" r:id="rId4"/>
    <sheet name="EVR" sheetId="5" state="visible" r:id="rId5"/>
    <sheet name="Gavilan" sheetId="6" state="visible" r:id="rId6"/>
    <sheet name="Heights Point" sheetId="7" state="visible" r:id="rId7"/>
    <sheet name="Narrow River " sheetId="8" state="visible" r:id="rId8"/>
    <sheet name=" Navemar" sheetId="9" state="visible" r:id="rId9"/>
    <sheet name="Railroad Ranch" sheetId="10" state="visible" r:id="rId10"/>
    <sheet name="Rip Road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#,##0.00%;[Red]\-#,##0.00%" numFmtId="164"/>
    <numFmt formatCode="_-* #,##0_-;\-* #,##0_-;_-* &quot;-&quot;??_-;_-@_-" numFmtId="165"/>
    <numFmt formatCode="0.0%" numFmtId="166"/>
    <numFmt formatCode="yyyy-mm-dd" numFmtId="167"/>
  </numFmts>
  <fonts count="18">
    <font>
      <name val="Arial Cyr"/>
      <charset val="204"/>
      <sz val="10"/>
    </font>
    <font>
      <name val="Arial"/>
      <family val="2"/>
      <sz val="10"/>
    </font>
    <font>
      <name val="Arial"/>
      <family val="2"/>
      <b val="1"/>
      <sz val="10"/>
    </font>
    <font>
      <name val="Arial Cyr"/>
      <charset val="204"/>
      <sz val="10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color theme="0"/>
      <sz val="12"/>
    </font>
    <font>
      <name val="Arial"/>
      <family val="2"/>
      <color theme="1"/>
      <sz val="11"/>
    </font>
    <font>
      <name val="Arial"/>
      <family val="2"/>
      <color theme="1"/>
      <sz val="12"/>
    </font>
    <font>
      <name val="Arial"/>
      <family val="2"/>
      <sz val="16"/>
    </font>
    <font>
      <name val="Arial"/>
      <family val="2"/>
      <sz val="8"/>
    </font>
    <font>
      <name val="Arial"/>
      <family val="2"/>
      <color theme="1"/>
      <sz val="16"/>
    </font>
    <font>
      <name val="Arial"/>
      <family val="2"/>
      <b val="1"/>
      <sz val="16"/>
    </font>
    <font>
      <name val="Times New Roman"/>
      <family val="1"/>
      <sz val="10"/>
    </font>
    <font>
      <name val="Times New Roman"/>
      <family val="1"/>
      <color rgb="FFFF0000"/>
      <sz val="10"/>
    </font>
  </fonts>
  <fills count="1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borderId="0" fillId="0" fontId="3" numFmtId="0"/>
    <xf borderId="0" fillId="0" fontId="3" numFmtId="9"/>
    <xf borderId="0" fillId="0" fontId="1" numFmtId="0"/>
    <xf borderId="0" fillId="0" fontId="1" numFmtId="0"/>
    <xf borderId="0" fillId="0" fontId="1" numFmtId="0"/>
  </cellStyleXfs>
  <cellXfs count="83">
    <xf borderId="0" fillId="0" fontId="0" numFmtId="0" pivotButton="0" quotePrefix="0" xfId="0"/>
    <xf borderId="0" fillId="0" fontId="1" numFmtId="0" pivotButton="0" quotePrefix="0" xfId="0"/>
    <xf borderId="0" fillId="6" fontId="1" numFmtId="0" pivotButton="0" quotePrefix="0" xfId="0"/>
    <xf borderId="0" fillId="4" fontId="1" numFmtId="0" pivotButton="0" quotePrefix="0" xfId="0"/>
    <xf borderId="0" fillId="8" fontId="2" numFmtId="0" pivotButton="0" quotePrefix="0" xfId="0"/>
    <xf applyAlignment="1" borderId="0" fillId="8" fontId="2" numFmtId="0" pivotButton="0" quotePrefix="0" xfId="0">
      <alignment horizontal="right" wrapText="1"/>
    </xf>
    <xf applyAlignment="1" borderId="0" fillId="7" fontId="1" numFmtId="0" pivotButton="0" quotePrefix="0" xfId="0">
      <alignment horizontal="right"/>
    </xf>
    <xf applyAlignment="1" borderId="0" fillId="8" fontId="2" numFmtId="0" pivotButton="0" quotePrefix="0" xfId="0">
      <alignment horizontal="left"/>
    </xf>
    <xf borderId="0" fillId="7" fontId="1" numFmtId="0" pivotButton="0" quotePrefix="0" xfId="0"/>
    <xf borderId="0" fillId="5" fontId="1" numFmtId="0" pivotButton="0" quotePrefix="0" xfId="0"/>
    <xf applyAlignment="1" borderId="0" fillId="9" fontId="1" numFmtId="0" pivotButton="0" quotePrefix="0" xfId="0">
      <alignment horizontal="right"/>
    </xf>
    <xf borderId="0" fillId="6" fontId="4" numFmtId="0" pivotButton="0" quotePrefix="0" xfId="0"/>
    <xf borderId="0" fillId="0" fontId="4" numFmtId="0" pivotButton="0" quotePrefix="0" xfId="0"/>
    <xf borderId="0" fillId="6" fontId="6" numFmtId="0" pivotButton="0" quotePrefix="0" xfId="0"/>
    <xf borderId="0" fillId="0" fontId="6" numFmtId="0" pivotButton="0" quotePrefix="0" xfId="0"/>
    <xf borderId="0" fillId="6" fontId="8" numFmtId="0" pivotButton="0" quotePrefix="0" xfId="0"/>
    <xf borderId="0" fillId="0" fontId="8" numFmtId="0" pivotButton="0" quotePrefix="0" xfId="0"/>
    <xf borderId="0" fillId="9" fontId="4" numFmtId="0" pivotButton="0" quotePrefix="0" xfId="0"/>
    <xf borderId="0" fillId="9" fontId="6" numFmtId="0" pivotButton="0" quotePrefix="0" xfId="0"/>
    <xf applyAlignment="1" borderId="0" fillId="8" fontId="5" numFmtId="0" pivotButton="0" quotePrefix="0" xfId="0">
      <alignment horizontal="centerContinuous"/>
    </xf>
    <xf applyAlignment="1" borderId="0" fillId="8" fontId="7" numFmtId="0" pivotButton="0" quotePrefix="0" xfId="0">
      <alignment horizontal="centerContinuous"/>
    </xf>
    <xf borderId="0" fillId="9" fontId="8" numFmtId="0" pivotButton="0" quotePrefix="0" xfId="0"/>
    <xf applyAlignment="1" borderId="0" fillId="3" fontId="9" numFmtId="0" pivotButton="0" quotePrefix="0" xfId="0">
      <alignment horizontal="left" vertical="center"/>
    </xf>
    <xf applyAlignment="1" borderId="1" fillId="2" fontId="10" numFmtId="164" pivotButton="0" quotePrefix="0" xfId="0">
      <alignment vertical="center"/>
    </xf>
    <xf applyAlignment="1" borderId="1" fillId="2" fontId="11" numFmtId="164" pivotButton="0" quotePrefix="0" xfId="0">
      <alignment vertical="center"/>
    </xf>
    <xf borderId="0" fillId="9" fontId="12" numFmtId="0" pivotButton="0" quotePrefix="0" xfId="0"/>
    <xf borderId="0" fillId="9" fontId="13" numFmtId="165" pivotButton="0" quotePrefix="0" xfId="0"/>
    <xf borderId="0" fillId="4" fontId="8" numFmtId="0" pivotButton="0" quotePrefix="0" xfId="0"/>
    <xf borderId="0" fillId="4" fontId="6" numFmtId="0" pivotButton="0" quotePrefix="0" xfId="0"/>
    <xf borderId="0" fillId="4" fontId="4" numFmtId="0" pivotButton="0" quotePrefix="0" xfId="0"/>
    <xf borderId="0" fillId="0" fontId="1" numFmtId="10" pivotButton="0" quotePrefix="0" xfId="1"/>
    <xf borderId="0" fillId="5" fontId="8" numFmtId="0" pivotButton="0" quotePrefix="0" xfId="0"/>
    <xf borderId="0" fillId="5" fontId="6" numFmtId="0" pivotButton="0" quotePrefix="0" xfId="0"/>
    <xf borderId="0" fillId="5" fontId="4" numFmtId="0" pivotButton="0" quotePrefix="0" xfId="0"/>
    <xf borderId="0" fillId="7" fontId="8" numFmtId="0" pivotButton="0" quotePrefix="0" xfId="0"/>
    <xf borderId="0" fillId="7" fontId="6" numFmtId="0" pivotButton="0" quotePrefix="0" xfId="0"/>
    <xf borderId="0" fillId="7" fontId="4" numFmtId="0" pivotButton="0" quotePrefix="0" xfId="0"/>
    <xf applyAlignment="1" borderId="1" fillId="2" fontId="14" numFmtId="164" pivotButton="0" quotePrefix="0" xfId="0">
      <alignment vertical="center"/>
    </xf>
    <xf applyAlignment="1" borderId="0" fillId="2" fontId="12" numFmtId="164" pivotButton="0" quotePrefix="0" xfId="0">
      <alignment vertical="center"/>
    </xf>
    <xf applyAlignment="1" borderId="0" fillId="8" fontId="15" numFmtId="49" pivotButton="0" quotePrefix="0" xfId="0">
      <alignment horizontal="left" vertical="center"/>
    </xf>
    <xf borderId="0" fillId="4" fontId="12" numFmtId="0" pivotButton="0" quotePrefix="0" xfId="0"/>
    <xf borderId="0" fillId="5" fontId="12" numFmtId="0" pivotButton="0" quotePrefix="0" xfId="0"/>
    <xf borderId="0" fillId="6" fontId="12" numFmtId="0" pivotButton="0" quotePrefix="0" xfId="0"/>
    <xf borderId="0" fillId="7" fontId="12" numFmtId="0" pivotButton="0" quotePrefix="0" xfId="0"/>
    <xf borderId="0" fillId="0" fontId="12" numFmtId="0" pivotButton="0" quotePrefix="0" xfId="0"/>
    <xf applyAlignment="1" borderId="0" fillId="3" fontId="9" numFmtId="14" pivotButton="0" quotePrefix="0" xfId="0">
      <alignment horizontal="left" vertical="center"/>
    </xf>
    <xf applyAlignment="1" borderId="0" fillId="8" fontId="15" numFmtId="0" pivotButton="0" quotePrefix="0" xfId="0">
      <alignment horizontal="right"/>
    </xf>
    <xf borderId="0" fillId="7" fontId="1" numFmtId="10" pivotButton="0" quotePrefix="0" xfId="1"/>
    <xf borderId="0" fillId="6" fontId="1" numFmtId="9" pivotButton="0" quotePrefix="0" xfId="1"/>
    <xf borderId="0" fillId="5" fontId="1" numFmtId="9" pivotButton="0" quotePrefix="0" xfId="1"/>
    <xf borderId="0" fillId="7" fontId="1" numFmtId="9" pivotButton="0" quotePrefix="0" xfId="1"/>
    <xf borderId="0" fillId="4" fontId="1" numFmtId="9" pivotButton="0" quotePrefix="0" xfId="1"/>
    <xf borderId="0" fillId="0" fontId="1" numFmtId="9" pivotButton="0" quotePrefix="0" xfId="1"/>
    <xf applyAlignment="1" borderId="0" fillId="8" fontId="15" numFmtId="9" pivotButton="0" quotePrefix="0" xfId="1">
      <alignment horizontal="right"/>
    </xf>
    <xf applyAlignment="1" borderId="0" fillId="9" fontId="1" numFmtId="9" pivotButton="0" quotePrefix="0" xfId="1">
      <alignment horizontal="right"/>
    </xf>
    <xf applyAlignment="1" borderId="0" fillId="0" fontId="16" numFmtId="9" pivotButton="0" quotePrefix="0" xfId="3">
      <alignment horizontal="center"/>
    </xf>
    <xf applyAlignment="1" borderId="0" fillId="0" fontId="16" numFmtId="166" pivotButton="0" quotePrefix="0" xfId="3">
      <alignment horizontal="center"/>
    </xf>
    <xf applyAlignment="1" borderId="0" fillId="8" fontId="16" numFmtId="9" pivotButton="0" quotePrefix="0" xfId="3">
      <alignment horizontal="center"/>
    </xf>
    <xf applyAlignment="1" borderId="0" fillId="8" fontId="16" numFmtId="9" pivotButton="0" quotePrefix="0" xfId="1">
      <alignment horizontal="center"/>
    </xf>
    <xf borderId="0" fillId="7" fontId="4" numFmtId="9" pivotButton="0" quotePrefix="0" xfId="0"/>
    <xf borderId="0" fillId="6" fontId="4" numFmtId="9" pivotButton="0" quotePrefix="0" xfId="0"/>
    <xf applyAlignment="1" borderId="0" fillId="0" fontId="16" numFmtId="9" pivotButton="0" quotePrefix="0" xfId="0">
      <alignment horizontal="center"/>
    </xf>
    <xf applyAlignment="1" borderId="0" fillId="0" fontId="16" numFmtId="10" pivotButton="0" quotePrefix="0" xfId="0">
      <alignment horizontal="center"/>
    </xf>
    <xf applyAlignment="1" borderId="0" fillId="8" fontId="16" numFmtId="9" pivotButton="0" quotePrefix="0" xfId="0">
      <alignment horizontal="center"/>
    </xf>
    <xf applyAlignment="1" borderId="0" fillId="0" fontId="16" numFmtId="166" pivotButton="0" quotePrefix="0" xfId="4">
      <alignment horizontal="center"/>
    </xf>
    <xf applyAlignment="1" borderId="0" fillId="0" fontId="16" numFmtId="166" pivotButton="0" quotePrefix="0" xfId="0">
      <alignment horizontal="center"/>
    </xf>
    <xf borderId="0" fillId="7" fontId="4" numFmtId="10" pivotButton="0" quotePrefix="0" xfId="0"/>
    <xf borderId="0" fillId="6" fontId="1" numFmtId="9" pivotButton="0" quotePrefix="0" xfId="0"/>
    <xf applyAlignment="1" borderId="0" fillId="10" fontId="16" numFmtId="9" pivotButton="0" quotePrefix="0" xfId="3">
      <alignment horizontal="center"/>
    </xf>
    <xf borderId="0" fillId="7" fontId="1" numFmtId="9" pivotButton="0" quotePrefix="0" xfId="0"/>
    <xf applyAlignment="1" borderId="0" fillId="7" fontId="4" numFmtId="10" pivotButton="0" quotePrefix="0" xfId="0">
      <alignment horizontal="center" vertical="center"/>
    </xf>
    <xf applyAlignment="1" borderId="0" fillId="8" fontId="16" numFmtId="166" pivotButton="0" quotePrefix="0" xfId="3">
      <alignment horizontal="center"/>
    </xf>
    <xf applyAlignment="1" borderId="0" fillId="10" fontId="16" numFmtId="166" pivotButton="0" quotePrefix="0" xfId="3">
      <alignment horizontal="center"/>
    </xf>
    <xf applyAlignment="1" borderId="0" fillId="10" fontId="16" numFmtId="9" pivotButton="0" quotePrefix="0" xfId="0">
      <alignment horizontal="center"/>
    </xf>
    <xf applyAlignment="1" borderId="2" fillId="0" fontId="16" numFmtId="166" pivotButton="0" quotePrefix="0" xfId="3">
      <alignment horizontal="center"/>
    </xf>
    <xf applyAlignment="1" borderId="0" fillId="3" fontId="9" numFmtId="16" pivotButton="0" quotePrefix="0" xfId="0">
      <alignment horizontal="left" vertical="center"/>
    </xf>
    <xf applyAlignment="1" borderId="0" fillId="11" fontId="16" numFmtId="9" pivotButton="0" quotePrefix="0" xfId="0">
      <alignment horizontal="center"/>
    </xf>
    <xf applyAlignment="1" borderId="0" fillId="0" fontId="16" numFmtId="9" pivotButton="0" quotePrefix="0" xfId="1">
      <alignment horizontal="center"/>
    </xf>
    <xf applyAlignment="1" borderId="0" fillId="12" fontId="16" numFmtId="9" pivotButton="0" quotePrefix="0" xfId="0">
      <alignment horizontal="center"/>
    </xf>
    <xf applyAlignment="1" borderId="0" fillId="0" fontId="16" numFmtId="9" pivotButton="0" quotePrefix="0" xfId="4">
      <alignment horizontal="center"/>
    </xf>
    <xf applyAlignment="1" borderId="0" fillId="8" fontId="16" numFmtId="166" pivotButton="0" quotePrefix="0" xfId="4">
      <alignment horizontal="center"/>
    </xf>
    <xf applyAlignment="1" borderId="0" fillId="0" fontId="17" numFmtId="9" pivotButton="0" quotePrefix="0" xfId="0">
      <alignment horizontal="center"/>
    </xf>
    <xf borderId="0" fillId="0" fontId="0" numFmtId="167" pivotButton="0" quotePrefix="0" xfId="0"/>
  </cellXfs>
  <cellStyles count="5">
    <cellStyle builtinId="0" name="Normal" xfId="0"/>
    <cellStyle builtinId="5" name="Percent" xfId="1"/>
    <cellStyle name="Normal 2" xfId="2"/>
    <cellStyle name="Normal 2 2" xfId="3"/>
    <cellStyle name="Normal 12 6" xfId="4"/>
  </cellStyles>
  <dxfs count="92"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  <dxf>
      <font>
        <color theme="0"/>
      </font>
      <fill>
        <patternFill>
          <bgColor theme="6" tint="-0.499984740745262"/>
        </patternFill>
      </fill>
    </dxf>
    <dxf>
      <fill>
        <patternFill>
          <bgColor theme="6" tint="-0.249946592608417"/>
        </patternFill>
      </fill>
    </dxf>
    <dxf>
      <fill>
        <patternFill>
          <bgColor theme="6" tint="0.3999450666829432"/>
        </patternFill>
      </fill>
    </dxf>
    <dxf>
      <fill>
        <patternFill>
          <bgColor theme="6" tint="0.7999816888943144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CCFF"/>
      <rgbColor rgb="00D1E8FF"/>
      <rgbColor rgb="00F5F5FF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tc={FC9F1516-35C8-4E2C-AADC-E97A04A14022}</author>
    <author>tc={E9F9952C-2576-4CD8-B5D6-BD8446FE35F4}</author>
  </authors>
  <commentList>
    <comment authorId="0" ref="E50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Everything from their exposure page</t>
      </text>
    </comment>
    <comment authorId="1" ref="E53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Everything from their exposure page</t>
      </text>
    </comment>
  </commentList>
</comments>
</file>

<file path=xl/comments/comment2.xml><?xml version="1.0" encoding="utf-8"?>
<comments xmlns="http://schemas.openxmlformats.org/spreadsheetml/2006/main">
  <authors>
    <author>tc={54A5983F-498A-42A3-BAA1-580510521710}</author>
    <author>tc={11FFBFA0-0CF5-4332-88E0-19C8F521C8AA}</author>
    <author>tc={B7453797-DEE7-459A-96F3-977DE6213523}</author>
    <author>tc={D48DFE0B-AD89-455C-AAD7-CFBF153ECDD2}</author>
    <author>tc={7E201177-F8EB-4E7C-BEE0-8710CF04A1A1}</author>
  </authors>
  <commentList>
    <comment authorId="0" ref="E5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See Exposure Reports Instructions</t>
      </text>
    </comment>
    <comment authorId="1" ref="F509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See Exposure Reports Instructions</t>
      </text>
    </comment>
    <comment authorId="2" ref="E5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See Exposure Reports Instructions</t>
      </text>
    </comment>
    <comment authorId="3" ref="F574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See Exposure Reports Instructions</t>
      </text>
    </comment>
    <comment authorId="4" ref="E575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See Exposure Reports Instructions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93"/>
  <sheetViews>
    <sheetView workbookViewId="0" zoomScale="86" zoomScaleNormal="86">
      <pane activePane="bottomLeft" state="frozen" topLeftCell="A532" ySplit="500"/>
      <selection activeCell="O5" pane="bottomLeft" sqref="O5"/>
    </sheetView>
  </sheetViews>
  <sheetFormatPr baseColWidth="10" defaultColWidth="9.1640625" defaultRowHeight="20"/>
  <cols>
    <col customWidth="1" max="1" min="1" style="44" width="33.6640625"/>
    <col customWidth="1" max="2" min="2" style="16" width="18.5"/>
    <col customWidth="1" max="3" min="3" style="14" width="10"/>
    <col customWidth="1" max="4" min="4" style="12" width="23.6640625"/>
    <col customWidth="1" max="8" min="5" style="1" width="14.83203125"/>
    <col customWidth="1" max="14" min="9" style="30" width="16.5"/>
    <col customWidth="1" max="16384" min="15" style="1" width="9.1640625"/>
  </cols>
  <sheetData>
    <row customFormat="1" customHeight="1" ht="16" r="1" s="14">
      <c r="A1" s="22" t="inlineStr">
        <is>
          <t>Asset Name</t>
        </is>
      </c>
      <c r="B1" s="22" t="n"/>
      <c r="C1" s="22" t="n"/>
      <c r="D1" s="22" t="n"/>
      <c r="E1" s="22" t="n"/>
      <c r="F1" s="22" t="n"/>
      <c r="G1" s="22" t="n"/>
      <c r="H1" s="22" t="n"/>
      <c r="I1" s="22" t="inlineStr">
        <is>
          <t>Fir Tree Special Opportunities Fund XIII</t>
        </is>
      </c>
      <c r="J1" s="22" t="inlineStr">
        <is>
          <t>Fir Tree Special Opportunities Fund XIII</t>
        </is>
      </c>
      <c r="K1" s="22" t="inlineStr">
        <is>
          <t>Fir Tree Special Opportunities Fund XIII</t>
        </is>
      </c>
      <c r="L1" s="22" t="n"/>
      <c r="M1" s="22" t="n"/>
      <c r="N1" s="22" t="n"/>
    </row>
    <row customFormat="1" customHeight="1" ht="16" r="2" s="14">
      <c r="A2" s="22" t="inlineStr">
        <is>
          <t>Asset Type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  <c r="N2" s="22" t="n"/>
    </row>
    <row customFormat="1" customHeight="1" ht="16" r="3" s="14">
      <c r="A3" s="22" t="inlineStr">
        <is>
          <t>Strategy</t>
        </is>
      </c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</row>
    <row customFormat="1" customHeight="1" ht="16" r="4" s="14">
      <c r="A4" s="22" t="inlineStr">
        <is>
          <t>Sub-Strategy (exposure)</t>
        </is>
      </c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</row>
    <row customFormat="1" customHeight="1" ht="16" r="5" s="14">
      <c r="A5" s="22" t="inlineStr">
        <is>
          <t>Exposure Category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</row>
    <row customFormat="1" customHeight="1" ht="16" r="6" s="14">
      <c r="A6" s="22" t="inlineStr">
        <is>
          <t>Date</t>
        </is>
      </c>
      <c r="B6" s="22" t="n"/>
      <c r="C6" s="22" t="n"/>
      <c r="D6" s="22" t="n"/>
      <c r="E6" s="22" t="n"/>
      <c r="F6" s="45" t="n">
        <v>44500</v>
      </c>
      <c r="G6" s="45" t="n">
        <v>44530</v>
      </c>
      <c r="H6" s="45" t="n">
        <v>44561</v>
      </c>
      <c r="I6" s="45" t="n">
        <v>44592</v>
      </c>
      <c r="J6" s="45" t="n">
        <v>44620</v>
      </c>
      <c r="K6" s="45" t="n">
        <v>44651</v>
      </c>
      <c r="L6" s="45" t="n">
        <v>44681</v>
      </c>
      <c r="M6" s="45" t="n">
        <v>44712</v>
      </c>
      <c r="N6" s="45" t="n">
        <v>44742</v>
      </c>
      <c r="O6" s="82" t="n">
        <v>45138</v>
      </c>
    </row>
    <row hidden="1" r="7">
      <c r="A7" s="37" t="n"/>
      <c r="B7" s="23" t="n"/>
      <c r="C7" s="24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  <c r="N7" s="23" t="n"/>
    </row>
    <row hidden="1" r="8">
      <c r="A8" s="38" t="inlineStr">
        <is>
          <t>Total Number of Holdings (L)</t>
        </is>
      </c>
      <c r="B8" s="1" t="n"/>
      <c r="I8" s="1" t="n"/>
      <c r="J8" s="1" t="n"/>
      <c r="K8" s="1" t="n"/>
      <c r="L8" s="1" t="n"/>
      <c r="M8" s="1" t="n"/>
      <c r="N8" s="1" t="n"/>
    </row>
    <row hidden="1" r="9">
      <c r="A9" s="38" t="inlineStr">
        <is>
          <t>Bond Holdings (L)</t>
        </is>
      </c>
      <c r="B9" s="1" t="n"/>
      <c r="I9" s="1" t="n"/>
      <c r="J9" s="1" t="n"/>
      <c r="K9" s="1" t="n"/>
      <c r="L9" s="1" t="n"/>
      <c r="M9" s="1" t="n"/>
      <c r="N9" s="1" t="n"/>
    </row>
    <row hidden="1" r="10">
      <c r="A10" s="38" t="inlineStr">
        <is>
          <t>Stock Holdings (L)</t>
        </is>
      </c>
      <c r="B10" s="1" t="n"/>
      <c r="I10" s="1" t="n"/>
      <c r="J10" s="1" t="n"/>
      <c r="K10" s="1" t="n"/>
      <c r="L10" s="1" t="n"/>
      <c r="M10" s="1" t="n"/>
      <c r="N10" s="1" t="n"/>
    </row>
    <row hidden="1" r="11">
      <c r="A11" s="38" t="inlineStr">
        <is>
          <t>Total Number of Holdings (S)</t>
        </is>
      </c>
      <c r="B11" s="1" t="n"/>
      <c r="I11" s="1" t="n"/>
      <c r="J11" s="1" t="n"/>
      <c r="K11" s="1" t="n"/>
      <c r="L11" s="1" t="n"/>
      <c r="M11" s="1" t="n"/>
      <c r="N11" s="1" t="n"/>
    </row>
    <row hidden="1" r="12">
      <c r="A12" s="38" t="inlineStr">
        <is>
          <t>Bond Holdings (S)</t>
        </is>
      </c>
      <c r="B12" s="1" t="n"/>
      <c r="I12" s="1" t="n"/>
      <c r="J12" s="1" t="n"/>
      <c r="K12" s="1" t="n"/>
      <c r="L12" s="1" t="n"/>
      <c r="M12" s="1" t="n"/>
      <c r="N12" s="1" t="n"/>
    </row>
    <row hidden="1" r="13">
      <c r="A13" s="38" t="inlineStr">
        <is>
          <t>Stock Holdings (S)</t>
        </is>
      </c>
      <c r="B13" s="1" t="n"/>
      <c r="I13" s="1" t="n"/>
      <c r="J13" s="1" t="n"/>
      <c r="K13" s="1" t="n"/>
      <c r="L13" s="1" t="n"/>
      <c r="M13" s="1" t="n"/>
      <c r="N13" s="1" t="n"/>
    </row>
    <row hidden="1" r="14">
      <c r="A14" s="38" t="n"/>
      <c r="B14" s="1" t="n"/>
      <c r="I14" s="1" t="n"/>
      <c r="J14" s="1" t="n"/>
      <c r="K14" s="1" t="n"/>
      <c r="L14" s="1" t="n"/>
      <c r="M14" s="1" t="n"/>
      <c r="N14" s="1" t="n"/>
    </row>
    <row hidden="1" r="15">
      <c r="A15" s="38" t="n"/>
      <c r="B15" s="1" t="n"/>
      <c r="I15" s="1" t="n"/>
      <c r="J15" s="1" t="n"/>
      <c r="K15" s="1" t="n"/>
      <c r="L15" s="1" t="n"/>
      <c r="M15" s="1" t="n"/>
      <c r="N15" s="1" t="n"/>
    </row>
    <row hidden="1" r="16">
      <c r="A16" s="38" t="n"/>
      <c r="B16" s="1" t="n"/>
      <c r="I16" s="1" t="n"/>
      <c r="J16" s="1" t="n"/>
      <c r="K16" s="1" t="n"/>
      <c r="L16" s="1" t="n"/>
      <c r="M16" s="1" t="n"/>
      <c r="N16" s="1" t="n"/>
    </row>
    <row hidden="1" r="17">
      <c r="A17" s="38" t="n"/>
      <c r="B17" s="1" t="n"/>
      <c r="I17" s="1" t="n"/>
      <c r="J17" s="1" t="n"/>
      <c r="K17" s="1" t="n"/>
      <c r="L17" s="1" t="n"/>
      <c r="M17" s="1" t="n"/>
      <c r="N17" s="1" t="n"/>
    </row>
    <row hidden="1" r="18">
      <c r="A18" s="38" t="n"/>
      <c r="B18" s="1" t="n"/>
      <c r="I18" s="1" t="n"/>
      <c r="J18" s="1" t="n"/>
      <c r="K18" s="1" t="n"/>
      <c r="L18" s="1" t="n"/>
      <c r="M18" s="1" t="n"/>
      <c r="N18" s="1" t="n"/>
    </row>
    <row hidden="1" r="19">
      <c r="A19" s="38" t="n"/>
      <c r="B19" s="1" t="n"/>
      <c r="I19" s="1" t="n"/>
      <c r="J19" s="1" t="n"/>
      <c r="K19" s="1" t="n"/>
      <c r="L19" s="1" t="n"/>
      <c r="M19" s="1" t="n"/>
      <c r="N19" s="1" t="n"/>
    </row>
    <row hidden="1" r="20">
      <c r="A20" s="38" t="n"/>
      <c r="B20" s="1" t="n"/>
      <c r="I20" s="1" t="n"/>
      <c r="J20" s="1" t="n"/>
      <c r="K20" s="1" t="n"/>
      <c r="L20" s="1" t="n"/>
      <c r="M20" s="1" t="n"/>
      <c r="N20" s="1" t="n"/>
    </row>
    <row hidden="1" r="21">
      <c r="A21" s="38" t="n"/>
      <c r="B21" s="1" t="n"/>
      <c r="I21" s="1" t="n"/>
      <c r="J21" s="1" t="n"/>
      <c r="K21" s="1" t="n"/>
      <c r="L21" s="1" t="n"/>
      <c r="M21" s="1" t="n"/>
      <c r="N21" s="1" t="n"/>
    </row>
    <row hidden="1" r="22">
      <c r="A22" s="38" t="n"/>
      <c r="B22" s="1" t="n"/>
      <c r="I22" s="1" t="n"/>
      <c r="J22" s="1" t="n"/>
      <c r="K22" s="1" t="n"/>
      <c r="L22" s="1" t="n"/>
      <c r="M22" s="1" t="n"/>
      <c r="N22" s="1" t="n"/>
    </row>
    <row hidden="1" r="23">
      <c r="A23" s="38" t="n"/>
      <c r="B23" s="1" t="n"/>
      <c r="I23" s="1" t="n"/>
      <c r="J23" s="1" t="n"/>
      <c r="K23" s="1" t="n"/>
      <c r="L23" s="1" t="n"/>
      <c r="M23" s="1" t="n"/>
      <c r="N23" s="1" t="n"/>
    </row>
    <row hidden="1" r="24">
      <c r="A24" s="38" t="n"/>
      <c r="B24" s="1" t="n"/>
      <c r="I24" s="1" t="n"/>
      <c r="J24" s="1" t="n"/>
      <c r="K24" s="1" t="n"/>
      <c r="L24" s="1" t="n"/>
      <c r="M24" s="1" t="n"/>
      <c r="N24" s="1" t="n"/>
    </row>
    <row hidden="1" r="25">
      <c r="A25" s="38" t="n"/>
      <c r="B25" s="1" t="n"/>
      <c r="I25" s="1" t="n"/>
      <c r="J25" s="1" t="n"/>
      <c r="K25" s="1" t="n"/>
      <c r="L25" s="1" t="n"/>
      <c r="M25" s="1" t="n"/>
      <c r="N25" s="1" t="n"/>
    </row>
    <row hidden="1" r="26">
      <c r="A26" s="38" t="n"/>
      <c r="B26" s="1" t="n"/>
      <c r="I26" s="1" t="n"/>
      <c r="J26" s="1" t="n"/>
      <c r="K26" s="1" t="n"/>
      <c r="L26" s="1" t="n"/>
      <c r="M26" s="1" t="n"/>
      <c r="N26" s="1" t="n"/>
    </row>
    <row hidden="1" r="27">
      <c r="A27" s="38" t="n"/>
      <c r="B27" s="1" t="n"/>
      <c r="I27" s="1" t="n"/>
      <c r="J27" s="1" t="n"/>
      <c r="K27" s="1" t="n"/>
      <c r="L27" s="1" t="n"/>
      <c r="M27" s="1" t="n"/>
      <c r="N27" s="1" t="n"/>
    </row>
    <row hidden="1" r="28">
      <c r="A28" s="38" t="n"/>
      <c r="B28" s="1" t="n"/>
      <c r="I28" s="1" t="n"/>
      <c r="J28" s="1" t="n"/>
      <c r="K28" s="1" t="n"/>
      <c r="L28" s="1" t="n"/>
      <c r="M28" s="1" t="n"/>
      <c r="N28" s="1" t="n"/>
    </row>
    <row hidden="1" r="29">
      <c r="A29" s="38" t="n"/>
      <c r="B29" s="1" t="n"/>
      <c r="I29" s="1" t="n"/>
      <c r="J29" s="1" t="n"/>
      <c r="K29" s="1" t="n"/>
      <c r="L29" s="1" t="n"/>
      <c r="M29" s="1" t="n"/>
      <c r="N29" s="1" t="n"/>
    </row>
    <row hidden="1" r="30">
      <c r="A30" s="38" t="n"/>
      <c r="B30" s="1" t="n"/>
      <c r="I30" s="1" t="n"/>
      <c r="J30" s="1" t="n"/>
      <c r="K30" s="1" t="n"/>
      <c r="L30" s="1" t="n"/>
      <c r="M30" s="1" t="n"/>
      <c r="N30" s="1" t="n"/>
    </row>
    <row hidden="1" r="31">
      <c r="A31" s="38" t="n"/>
      <c r="B31" s="1" t="n"/>
      <c r="I31" s="1" t="n"/>
      <c r="J31" s="1" t="n"/>
      <c r="K31" s="1" t="n"/>
      <c r="L31" s="1" t="n"/>
      <c r="M31" s="1" t="n"/>
      <c r="N31" s="1" t="n"/>
    </row>
    <row hidden="1" r="32">
      <c r="A32" s="38" t="n"/>
      <c r="B32" s="1" t="n"/>
      <c r="I32" s="1" t="n"/>
      <c r="J32" s="1" t="n"/>
      <c r="K32" s="1" t="n"/>
      <c r="L32" s="1" t="n"/>
      <c r="M32" s="1" t="n"/>
      <c r="N32" s="1" t="n"/>
    </row>
    <row hidden="1" r="33">
      <c r="A33" s="38" t="n"/>
      <c r="B33" s="1" t="n"/>
      <c r="I33" s="1" t="n"/>
      <c r="J33" s="1" t="n"/>
      <c r="K33" s="1" t="n"/>
      <c r="L33" s="1" t="n"/>
      <c r="M33" s="1" t="n"/>
      <c r="N33" s="1" t="n"/>
    </row>
    <row hidden="1" r="34">
      <c r="A34" s="38" t="n"/>
      <c r="B34" s="1" t="n"/>
      <c r="I34" s="1" t="n"/>
      <c r="J34" s="1" t="n"/>
      <c r="K34" s="1" t="n"/>
      <c r="L34" s="1" t="n"/>
      <c r="M34" s="1" t="n"/>
      <c r="N34" s="1" t="n"/>
    </row>
    <row hidden="1" r="35">
      <c r="A35" s="38" t="n"/>
      <c r="B35" s="1" t="n"/>
      <c r="I35" s="1" t="n"/>
      <c r="J35" s="1" t="n"/>
      <c r="K35" s="1" t="n"/>
      <c r="L35" s="1" t="n"/>
      <c r="M35" s="1" t="n"/>
      <c r="N35" s="1" t="n"/>
    </row>
    <row hidden="1" r="36">
      <c r="A36" s="38" t="n"/>
      <c r="B36" s="1" t="n"/>
      <c r="I36" s="1" t="n"/>
      <c r="J36" s="1" t="n"/>
      <c r="K36" s="1" t="n"/>
      <c r="L36" s="1" t="n"/>
      <c r="M36" s="1" t="n"/>
      <c r="N36" s="1" t="n"/>
    </row>
    <row hidden="1" r="37">
      <c r="A37" s="38" t="n"/>
      <c r="B37" s="1" t="n"/>
      <c r="I37" s="1" t="n"/>
      <c r="J37" s="1" t="n"/>
      <c r="K37" s="1" t="n"/>
      <c r="L37" s="1" t="n"/>
      <c r="M37" s="1" t="n"/>
      <c r="N37" s="1" t="n"/>
    </row>
    <row hidden="1" r="38">
      <c r="A38" s="38" t="n"/>
      <c r="B38" s="1" t="n"/>
      <c r="I38" s="1" t="n"/>
      <c r="J38" s="1" t="n"/>
      <c r="K38" s="1" t="n"/>
      <c r="L38" s="1" t="n"/>
      <c r="M38" s="1" t="n"/>
      <c r="N38" s="1" t="n"/>
    </row>
    <row hidden="1" r="39">
      <c r="A39" s="38" t="n"/>
      <c r="B39" s="1" t="n"/>
      <c r="I39" s="1" t="n"/>
      <c r="J39" s="1" t="n"/>
      <c r="K39" s="1" t="n"/>
      <c r="L39" s="1" t="n"/>
      <c r="M39" s="1" t="n"/>
      <c r="N39" s="1" t="n"/>
    </row>
    <row hidden="1" r="40">
      <c r="A40" s="38" t="n"/>
      <c r="B40" s="1" t="n"/>
      <c r="I40" s="1" t="n"/>
      <c r="J40" s="1" t="n"/>
      <c r="K40" s="1" t="n"/>
      <c r="L40" s="1" t="n"/>
      <c r="M40" s="1" t="n"/>
      <c r="N40" s="1" t="n"/>
    </row>
    <row hidden="1" r="41">
      <c r="A41" s="38" t="n"/>
      <c r="B41" s="1" t="n"/>
      <c r="I41" s="1" t="n"/>
      <c r="J41" s="1" t="n"/>
      <c r="K41" s="1" t="n"/>
      <c r="L41" s="1" t="n"/>
      <c r="M41" s="1" t="n"/>
      <c r="N41" s="1" t="n"/>
    </row>
    <row hidden="1" r="42">
      <c r="A42" s="38" t="n"/>
      <c r="B42" s="1" t="n"/>
      <c r="I42" s="1" t="n"/>
      <c r="J42" s="1" t="n"/>
      <c r="K42" s="1" t="n"/>
      <c r="L42" s="1" t="n"/>
      <c r="M42" s="1" t="n"/>
      <c r="N42" s="1" t="n"/>
    </row>
    <row hidden="1" r="43">
      <c r="A43" s="38" t="n"/>
      <c r="B43" s="1" t="n"/>
      <c r="I43" s="1" t="n"/>
      <c r="J43" s="1" t="n"/>
      <c r="K43" s="1" t="n"/>
      <c r="L43" s="1" t="n"/>
      <c r="M43" s="1" t="n"/>
      <c r="N43" s="1" t="n"/>
    </row>
    <row hidden="1" r="44">
      <c r="A44" s="38" t="n"/>
      <c r="B44" s="1" t="n"/>
      <c r="I44" s="1" t="n"/>
      <c r="J44" s="1" t="n"/>
      <c r="K44" s="1" t="n"/>
      <c r="L44" s="1" t="n"/>
      <c r="M44" s="1" t="n"/>
      <c r="N44" s="1" t="n"/>
    </row>
    <row hidden="1" r="45">
      <c r="A45" s="38" t="n"/>
      <c r="B45" s="1" t="n"/>
      <c r="I45" s="1" t="n"/>
      <c r="J45" s="1" t="n"/>
      <c r="K45" s="1" t="n"/>
      <c r="L45" s="1" t="n"/>
      <c r="M45" s="1" t="n"/>
      <c r="N45" s="1" t="n"/>
    </row>
    <row hidden="1" r="46">
      <c r="A46" s="38" t="n"/>
      <c r="B46" s="1" t="n"/>
      <c r="I46" s="1" t="n"/>
      <c r="J46" s="1" t="n"/>
      <c r="K46" s="1" t="n"/>
      <c r="L46" s="1" t="n"/>
      <c r="M46" s="1" t="n"/>
      <c r="N46" s="1" t="n"/>
    </row>
    <row hidden="1" r="47">
      <c r="A47" s="38" t="n"/>
      <c r="B47" s="1" t="n"/>
      <c r="I47" s="1" t="n"/>
      <c r="J47" s="1" t="n"/>
      <c r="K47" s="1" t="n"/>
      <c r="L47" s="1" t="n"/>
      <c r="M47" s="1" t="n"/>
      <c r="N47" s="1" t="n"/>
    </row>
    <row hidden="1" r="48">
      <c r="A48" s="38" t="n"/>
      <c r="B48" s="1" t="n"/>
      <c r="I48" s="1" t="n"/>
      <c r="J48" s="1" t="n"/>
      <c r="K48" s="1" t="n"/>
      <c r="L48" s="1" t="n"/>
      <c r="M48" s="1" t="n"/>
      <c r="N48" s="1" t="n"/>
    </row>
    <row hidden="1" r="49">
      <c r="A49" s="38" t="n"/>
      <c r="B49" s="1" t="n"/>
      <c r="I49" s="1" t="n"/>
      <c r="J49" s="1" t="n"/>
      <c r="K49" s="1" t="n"/>
      <c r="L49" s="1" t="n"/>
      <c r="M49" s="1" t="n"/>
      <c r="N49" s="1" t="n"/>
    </row>
    <row hidden="1" r="50">
      <c r="A50" s="38" t="n"/>
      <c r="B50" s="1" t="n"/>
      <c r="I50" s="1" t="n"/>
      <c r="J50" s="1" t="n"/>
      <c r="K50" s="1" t="n"/>
      <c r="L50" s="1" t="n"/>
      <c r="M50" s="1" t="n"/>
      <c r="N50" s="1" t="n"/>
    </row>
    <row hidden="1" r="51">
      <c r="A51" s="38" t="n"/>
      <c r="B51" s="1" t="n"/>
      <c r="I51" s="1" t="n"/>
      <c r="J51" s="1" t="n"/>
      <c r="K51" s="1" t="n"/>
      <c r="L51" s="1" t="n"/>
      <c r="M51" s="1" t="n"/>
      <c r="N51" s="1" t="n"/>
    </row>
    <row hidden="1" r="52">
      <c r="A52" s="38" t="n"/>
      <c r="B52" s="1" t="n"/>
      <c r="I52" s="1" t="n"/>
      <c r="J52" s="1" t="n"/>
      <c r="K52" s="1" t="n"/>
      <c r="L52" s="1" t="n"/>
      <c r="M52" s="1" t="n"/>
      <c r="N52" s="1" t="n"/>
    </row>
    <row hidden="1" r="53">
      <c r="A53" s="38" t="n"/>
      <c r="B53" s="1" t="n"/>
      <c r="I53" s="1" t="n"/>
      <c r="J53" s="1" t="n"/>
      <c r="K53" s="1" t="n"/>
      <c r="L53" s="1" t="n"/>
      <c r="M53" s="1" t="n"/>
      <c r="N53" s="1" t="n"/>
    </row>
    <row hidden="1" r="54">
      <c r="A54" s="38" t="n"/>
      <c r="B54" s="1" t="n"/>
      <c r="I54" s="1" t="n"/>
      <c r="J54" s="1" t="n"/>
      <c r="K54" s="1" t="n"/>
      <c r="L54" s="1" t="n"/>
      <c r="M54" s="1" t="n"/>
      <c r="N54" s="1" t="n"/>
    </row>
    <row hidden="1" r="55">
      <c r="A55" s="38" t="n"/>
      <c r="B55" s="1" t="n"/>
      <c r="I55" s="1" t="n"/>
      <c r="J55" s="1" t="n"/>
      <c r="K55" s="1" t="n"/>
      <c r="L55" s="1" t="n"/>
      <c r="M55" s="1" t="n"/>
      <c r="N55" s="1" t="n"/>
    </row>
    <row hidden="1" r="56">
      <c r="A56" s="38" t="n"/>
      <c r="B56" s="1" t="n"/>
      <c r="I56" s="1" t="n"/>
      <c r="J56" s="1" t="n"/>
      <c r="K56" s="1" t="n"/>
      <c r="L56" s="1" t="n"/>
      <c r="M56" s="1" t="n"/>
      <c r="N56" s="1" t="n"/>
    </row>
    <row hidden="1" r="57">
      <c r="A57" s="38" t="n"/>
      <c r="B57" s="1" t="n"/>
      <c r="I57" s="1" t="n"/>
      <c r="J57" s="1" t="n"/>
      <c r="K57" s="1" t="n"/>
      <c r="L57" s="1" t="n"/>
      <c r="M57" s="1" t="n"/>
      <c r="N57" s="1" t="n"/>
    </row>
    <row hidden="1" r="58">
      <c r="A58" s="38" t="n"/>
      <c r="B58" s="1" t="n"/>
      <c r="I58" s="1" t="n"/>
      <c r="J58" s="1" t="n"/>
      <c r="K58" s="1" t="n"/>
      <c r="L58" s="1" t="n"/>
      <c r="M58" s="1" t="n"/>
      <c r="N58" s="1" t="n"/>
    </row>
    <row hidden="1" r="59">
      <c r="A59" s="38" t="n"/>
      <c r="B59" s="1" t="n"/>
      <c r="I59" s="1" t="n"/>
      <c r="J59" s="1" t="n"/>
      <c r="K59" s="1" t="n"/>
      <c r="L59" s="1" t="n"/>
      <c r="M59" s="1" t="n"/>
      <c r="N59" s="1" t="n"/>
    </row>
    <row hidden="1" r="60">
      <c r="A60" s="38" t="n"/>
      <c r="B60" s="1" t="n"/>
      <c r="I60" s="1" t="n"/>
      <c r="J60" s="1" t="n"/>
      <c r="K60" s="1" t="n"/>
      <c r="L60" s="1" t="n"/>
      <c r="M60" s="1" t="n"/>
      <c r="N60" s="1" t="n"/>
    </row>
    <row hidden="1" r="61">
      <c r="A61" s="38" t="n"/>
      <c r="B61" s="1" t="n"/>
      <c r="I61" s="1" t="n"/>
      <c r="J61" s="1" t="n"/>
      <c r="K61" s="1" t="n"/>
      <c r="L61" s="1" t="n"/>
      <c r="M61" s="1" t="n"/>
      <c r="N61" s="1" t="n"/>
    </row>
    <row hidden="1" r="62">
      <c r="A62" s="38" t="n"/>
      <c r="B62" s="1" t="n"/>
      <c r="I62" s="1" t="n"/>
      <c r="J62" s="1" t="n"/>
      <c r="K62" s="1" t="n"/>
      <c r="L62" s="1" t="n"/>
      <c r="M62" s="1" t="n"/>
      <c r="N62" s="1" t="n"/>
    </row>
    <row hidden="1" r="63">
      <c r="A63" s="38" t="n"/>
      <c r="B63" s="1" t="n"/>
      <c r="I63" s="1" t="n"/>
      <c r="J63" s="1" t="n"/>
      <c r="K63" s="1" t="n"/>
      <c r="L63" s="1" t="n"/>
      <c r="M63" s="1" t="n"/>
      <c r="N63" s="1" t="n"/>
    </row>
    <row hidden="1" r="64">
      <c r="A64" s="38" t="n"/>
      <c r="B64" s="1" t="n"/>
      <c r="I64" s="1" t="n"/>
      <c r="J64" s="1" t="n"/>
      <c r="K64" s="1" t="n"/>
      <c r="L64" s="1" t="n"/>
      <c r="M64" s="1" t="n"/>
      <c r="N64" s="1" t="n"/>
    </row>
    <row hidden="1" r="65">
      <c r="A65" s="38" t="n"/>
      <c r="B65" s="1" t="n"/>
      <c r="I65" s="1" t="n"/>
      <c r="J65" s="1" t="n"/>
      <c r="K65" s="1" t="n"/>
      <c r="L65" s="1" t="n"/>
      <c r="M65" s="1" t="n"/>
      <c r="N65" s="1" t="n"/>
    </row>
    <row hidden="1" r="66">
      <c r="A66" s="38" t="n"/>
      <c r="B66" s="1" t="n"/>
      <c r="I66" s="1" t="n"/>
      <c r="J66" s="1" t="n"/>
      <c r="K66" s="1" t="n"/>
      <c r="L66" s="1" t="n"/>
      <c r="M66" s="1" t="n"/>
      <c r="N66" s="1" t="n"/>
    </row>
    <row hidden="1" r="67">
      <c r="A67" s="38" t="n"/>
      <c r="B67" s="1" t="n"/>
      <c r="I67" s="1" t="n"/>
      <c r="J67" s="1" t="n"/>
      <c r="K67" s="1" t="n"/>
      <c r="L67" s="1" t="n"/>
      <c r="M67" s="1" t="n"/>
      <c r="N67" s="1" t="n"/>
    </row>
    <row hidden="1" r="68">
      <c r="A68" s="38" t="n"/>
      <c r="B68" s="1" t="n"/>
      <c r="I68" s="1" t="n"/>
      <c r="J68" s="1" t="n"/>
      <c r="K68" s="1" t="n"/>
      <c r="L68" s="1" t="n"/>
      <c r="M68" s="1" t="n"/>
      <c r="N68" s="1" t="n"/>
    </row>
    <row hidden="1" r="69">
      <c r="A69" s="38" t="n"/>
      <c r="B69" s="1" t="n"/>
      <c r="I69" s="1" t="n"/>
      <c r="J69" s="1" t="n"/>
      <c r="K69" s="1" t="n"/>
      <c r="L69" s="1" t="n"/>
      <c r="M69" s="1" t="n"/>
      <c r="N69" s="1" t="n"/>
    </row>
    <row hidden="1" r="70">
      <c r="A70" s="38" t="n"/>
      <c r="B70" s="1" t="n"/>
      <c r="I70" s="1" t="n"/>
      <c r="J70" s="1" t="n"/>
      <c r="K70" s="1" t="n"/>
      <c r="L70" s="1" t="n"/>
      <c r="M70" s="1" t="n"/>
      <c r="N70" s="1" t="n"/>
    </row>
    <row hidden="1" r="71">
      <c r="A71" s="38" t="n"/>
      <c r="B71" s="1" t="n"/>
      <c r="I71" s="1" t="n"/>
      <c r="J71" s="1" t="n"/>
      <c r="K71" s="1" t="n"/>
      <c r="L71" s="1" t="n"/>
      <c r="M71" s="1" t="n"/>
      <c r="N71" s="1" t="n"/>
    </row>
    <row hidden="1" r="72">
      <c r="A72" s="38" t="n"/>
      <c r="B72" s="1" t="n"/>
      <c r="I72" s="1" t="n"/>
      <c r="J72" s="1" t="n"/>
      <c r="K72" s="1" t="n"/>
      <c r="L72" s="1" t="n"/>
      <c r="M72" s="1" t="n"/>
      <c r="N72" s="1" t="n"/>
    </row>
    <row hidden="1" r="73">
      <c r="A73" s="38" t="n"/>
      <c r="B73" s="1" t="n"/>
      <c r="I73" s="1" t="n"/>
      <c r="J73" s="1" t="n"/>
      <c r="K73" s="1" t="n"/>
      <c r="L73" s="1" t="n"/>
      <c r="M73" s="1" t="n"/>
      <c r="N73" s="1" t="n"/>
    </row>
    <row hidden="1" r="74">
      <c r="A74" s="38" t="n"/>
      <c r="B74" s="1" t="n"/>
      <c r="I74" s="1" t="n"/>
      <c r="J74" s="1" t="n"/>
      <c r="K74" s="1" t="n"/>
      <c r="L74" s="1" t="n"/>
      <c r="M74" s="1" t="n"/>
      <c r="N74" s="1" t="n"/>
    </row>
    <row hidden="1" r="75">
      <c r="A75" s="38" t="n"/>
      <c r="B75" s="1" t="n"/>
      <c r="I75" s="1" t="n"/>
      <c r="J75" s="1" t="n"/>
      <c r="K75" s="1" t="n"/>
      <c r="L75" s="1" t="n"/>
      <c r="M75" s="1" t="n"/>
      <c r="N75" s="1" t="n"/>
    </row>
    <row hidden="1" r="76">
      <c r="A76" s="38" t="n"/>
      <c r="B76" s="1" t="n"/>
      <c r="I76" s="1" t="n"/>
      <c r="J76" s="1" t="n"/>
      <c r="K76" s="1" t="n"/>
      <c r="L76" s="1" t="n"/>
      <c r="M76" s="1" t="n"/>
      <c r="N76" s="1" t="n"/>
    </row>
    <row hidden="1" r="77">
      <c r="A77" s="38" t="n"/>
      <c r="B77" s="1" t="n"/>
      <c r="I77" s="1" t="n"/>
      <c r="J77" s="1" t="n"/>
      <c r="K77" s="1" t="n"/>
      <c r="L77" s="1" t="n"/>
      <c r="M77" s="1" t="n"/>
      <c r="N77" s="1" t="n"/>
    </row>
    <row hidden="1" r="78">
      <c r="A78" s="38" t="n"/>
      <c r="B78" s="1" t="n"/>
      <c r="I78" s="1" t="n"/>
      <c r="J78" s="1" t="n"/>
      <c r="K78" s="1" t="n"/>
      <c r="L78" s="1" t="n"/>
      <c r="M78" s="1" t="n"/>
      <c r="N78" s="1" t="n"/>
    </row>
    <row hidden="1" r="79">
      <c r="A79" s="38" t="n"/>
      <c r="B79" s="1" t="n"/>
      <c r="I79" s="1" t="n"/>
      <c r="J79" s="1" t="n"/>
      <c r="K79" s="1" t="n"/>
      <c r="L79" s="1" t="n"/>
      <c r="M79" s="1" t="n"/>
      <c r="N79" s="1" t="n"/>
    </row>
    <row hidden="1" r="80">
      <c r="A80" s="38" t="n"/>
      <c r="B80" s="1" t="n"/>
      <c r="I80" s="1" t="n"/>
      <c r="J80" s="1" t="n"/>
      <c r="K80" s="1" t="n"/>
      <c r="L80" s="1" t="n"/>
      <c r="M80" s="1" t="n"/>
      <c r="N80" s="1" t="n"/>
    </row>
    <row hidden="1" r="81">
      <c r="A81" s="38" t="n"/>
      <c r="B81" s="1" t="n"/>
      <c r="I81" s="1" t="n"/>
      <c r="J81" s="1" t="n"/>
      <c r="K81" s="1" t="n"/>
      <c r="L81" s="1" t="n"/>
      <c r="M81" s="1" t="n"/>
      <c r="N81" s="1" t="n"/>
    </row>
    <row hidden="1" r="82">
      <c r="A82" s="38" t="n"/>
      <c r="B82" s="1" t="n"/>
      <c r="I82" s="1" t="n"/>
      <c r="J82" s="1" t="n"/>
      <c r="K82" s="1" t="n"/>
      <c r="L82" s="1" t="n"/>
      <c r="M82" s="1" t="n"/>
      <c r="N82" s="1" t="n"/>
    </row>
    <row hidden="1" r="83">
      <c r="A83" s="38" t="n"/>
      <c r="B83" s="1" t="n"/>
      <c r="I83" s="1" t="n"/>
      <c r="J83" s="1" t="n"/>
      <c r="K83" s="1" t="n"/>
      <c r="L83" s="1" t="n"/>
      <c r="M83" s="1" t="n"/>
      <c r="N83" s="1" t="n"/>
    </row>
    <row hidden="1" r="84">
      <c r="A84" s="38" t="n"/>
      <c r="B84" s="1" t="n"/>
      <c r="I84" s="1" t="n"/>
      <c r="J84" s="1" t="n"/>
      <c r="K84" s="1" t="n"/>
      <c r="L84" s="1" t="n"/>
      <c r="M84" s="1" t="n"/>
      <c r="N84" s="1" t="n"/>
    </row>
    <row hidden="1" r="85">
      <c r="A85" s="38" t="n"/>
      <c r="B85" s="1" t="n"/>
      <c r="I85" s="1" t="n"/>
      <c r="J85" s="1" t="n"/>
      <c r="K85" s="1" t="n"/>
      <c r="L85" s="1" t="n"/>
      <c r="M85" s="1" t="n"/>
      <c r="N85" s="1" t="n"/>
    </row>
    <row hidden="1" r="86">
      <c r="A86" s="38" t="n"/>
      <c r="B86" s="1" t="n"/>
      <c r="I86" s="1" t="n"/>
      <c r="J86" s="1" t="n"/>
      <c r="K86" s="1" t="n"/>
      <c r="L86" s="1" t="n"/>
      <c r="M86" s="1" t="n"/>
      <c r="N86" s="1" t="n"/>
    </row>
    <row hidden="1" r="87">
      <c r="A87" s="38" t="n"/>
      <c r="B87" s="1" t="n"/>
      <c r="I87" s="1" t="n"/>
      <c r="J87" s="1" t="n"/>
      <c r="K87" s="1" t="n"/>
      <c r="L87" s="1" t="n"/>
      <c r="M87" s="1" t="n"/>
      <c r="N87" s="1" t="n"/>
    </row>
    <row hidden="1" r="88">
      <c r="A88" s="38" t="n"/>
      <c r="B88" s="1" t="n"/>
      <c r="I88" s="1" t="n"/>
      <c r="J88" s="1" t="n"/>
      <c r="K88" s="1" t="n"/>
      <c r="L88" s="1" t="n"/>
      <c r="M88" s="1" t="n"/>
      <c r="N88" s="1" t="n"/>
    </row>
    <row hidden="1" r="89">
      <c r="A89" s="38" t="n"/>
      <c r="B89" s="1" t="n"/>
      <c r="I89" s="1" t="n"/>
      <c r="J89" s="1" t="n"/>
      <c r="K89" s="1" t="n"/>
      <c r="L89" s="1" t="n"/>
      <c r="M89" s="1" t="n"/>
      <c r="N89" s="1" t="n"/>
    </row>
    <row hidden="1" r="90">
      <c r="A90" s="38" t="n"/>
      <c r="B90" s="1" t="n"/>
      <c r="I90" s="1" t="n"/>
      <c r="J90" s="1" t="n"/>
      <c r="K90" s="1" t="n"/>
      <c r="L90" s="1" t="n"/>
      <c r="M90" s="1" t="n"/>
      <c r="N90" s="1" t="n"/>
    </row>
    <row hidden="1" r="91">
      <c r="A91" s="38" t="n"/>
      <c r="B91" s="1" t="n"/>
      <c r="I91" s="1" t="n"/>
      <c r="J91" s="1" t="n"/>
      <c r="K91" s="1" t="n"/>
      <c r="L91" s="1" t="n"/>
      <c r="M91" s="1" t="n"/>
      <c r="N91" s="1" t="n"/>
    </row>
    <row hidden="1" r="92">
      <c r="A92" s="38" t="n"/>
      <c r="B92" s="1" t="n"/>
      <c r="I92" s="1" t="n"/>
      <c r="J92" s="1" t="n"/>
      <c r="K92" s="1" t="n"/>
      <c r="L92" s="1" t="n"/>
      <c r="M92" s="1" t="n"/>
      <c r="N92" s="1" t="n"/>
    </row>
    <row hidden="1" r="93">
      <c r="A93" s="38" t="n"/>
      <c r="B93" s="1" t="n"/>
      <c r="I93" s="1" t="n"/>
      <c r="J93" s="1" t="n"/>
      <c r="K93" s="1" t="n"/>
      <c r="L93" s="1" t="n"/>
      <c r="M93" s="1" t="n"/>
      <c r="N93" s="1" t="n"/>
    </row>
    <row hidden="1" r="94">
      <c r="A94" s="38" t="n"/>
      <c r="B94" s="1" t="n"/>
      <c r="I94" s="1" t="n"/>
      <c r="J94" s="1" t="n"/>
      <c r="K94" s="1" t="n"/>
      <c r="L94" s="1" t="n"/>
      <c r="M94" s="1" t="n"/>
      <c r="N94" s="1" t="n"/>
    </row>
    <row hidden="1" r="95">
      <c r="A95" s="38" t="n"/>
      <c r="B95" s="1" t="n"/>
      <c r="I95" s="1" t="n"/>
      <c r="J95" s="1" t="n"/>
      <c r="K95" s="1" t="n"/>
      <c r="L95" s="1" t="n"/>
      <c r="M95" s="1" t="n"/>
      <c r="N95" s="1" t="n"/>
    </row>
    <row hidden="1" r="96">
      <c r="A96" s="38" t="n"/>
      <c r="B96" s="1" t="n"/>
      <c r="I96" s="1" t="n"/>
      <c r="J96" s="1" t="n"/>
      <c r="K96" s="1" t="n"/>
      <c r="L96" s="1" t="n"/>
      <c r="M96" s="1" t="n"/>
      <c r="N96" s="1" t="n"/>
    </row>
    <row hidden="1" r="97">
      <c r="A97" s="38" t="n"/>
      <c r="B97" s="1" t="n"/>
      <c r="I97" s="1" t="n"/>
      <c r="J97" s="1" t="n"/>
      <c r="K97" s="1" t="n"/>
      <c r="L97" s="1" t="n"/>
      <c r="M97" s="1" t="n"/>
      <c r="N97" s="1" t="n"/>
    </row>
    <row hidden="1" r="98">
      <c r="A98" s="38" t="n"/>
      <c r="B98" s="1" t="n"/>
      <c r="I98" s="1" t="n"/>
      <c r="J98" s="1" t="n"/>
      <c r="K98" s="1" t="n"/>
      <c r="L98" s="1" t="n"/>
      <c r="M98" s="1" t="n"/>
      <c r="N98" s="1" t="n"/>
    </row>
    <row hidden="1" r="99">
      <c r="A99" s="38" t="n"/>
      <c r="B99" s="1" t="n"/>
      <c r="I99" s="1" t="n"/>
      <c r="J99" s="1" t="n"/>
      <c r="K99" s="1" t="n"/>
      <c r="L99" s="1" t="n"/>
      <c r="M99" s="1" t="n"/>
      <c r="N99" s="1" t="n"/>
    </row>
    <row hidden="1" r="100">
      <c r="A100" s="38" t="n"/>
      <c r="B100" s="1" t="n"/>
      <c r="I100" s="1" t="n"/>
      <c r="J100" s="1" t="n"/>
      <c r="K100" s="1" t="n"/>
      <c r="L100" s="1" t="n"/>
      <c r="M100" s="1" t="n"/>
      <c r="N100" s="1" t="n"/>
    </row>
    <row hidden="1" r="101">
      <c r="A101" s="38" t="n"/>
      <c r="B101" s="1" t="n"/>
      <c r="I101" s="1" t="n"/>
      <c r="J101" s="1" t="n"/>
      <c r="K101" s="1" t="n"/>
      <c r="L101" s="1" t="n"/>
      <c r="M101" s="1" t="n"/>
      <c r="N101" s="1" t="n"/>
    </row>
    <row hidden="1" r="102">
      <c r="A102" s="38" t="n"/>
      <c r="B102" s="1" t="n"/>
      <c r="I102" s="1" t="n"/>
      <c r="J102" s="1" t="n"/>
      <c r="K102" s="1" t="n"/>
      <c r="L102" s="1" t="n"/>
      <c r="M102" s="1" t="n"/>
      <c r="N102" s="1" t="n"/>
    </row>
    <row hidden="1" r="103">
      <c r="A103" s="38" t="n"/>
      <c r="B103" s="1" t="n"/>
      <c r="I103" s="1" t="n"/>
      <c r="J103" s="1" t="n"/>
      <c r="K103" s="1" t="n"/>
      <c r="L103" s="1" t="n"/>
      <c r="M103" s="1" t="n"/>
      <c r="N103" s="1" t="n"/>
    </row>
    <row hidden="1" r="104">
      <c r="A104" s="38" t="n"/>
      <c r="B104" s="1" t="n"/>
      <c r="I104" s="1" t="n"/>
      <c r="J104" s="1" t="n"/>
      <c r="K104" s="1" t="n"/>
      <c r="L104" s="1" t="n"/>
      <c r="M104" s="1" t="n"/>
      <c r="N104" s="1" t="n"/>
    </row>
    <row hidden="1" r="105">
      <c r="A105" s="38" t="n"/>
      <c r="B105" s="1" t="n"/>
      <c r="I105" s="1" t="n"/>
      <c r="J105" s="1" t="n"/>
      <c r="K105" s="1" t="n"/>
      <c r="L105" s="1" t="n"/>
      <c r="M105" s="1" t="n"/>
      <c r="N105" s="1" t="n"/>
    </row>
    <row hidden="1" r="106">
      <c r="A106" s="38" t="n"/>
      <c r="B106" s="1" t="n"/>
      <c r="I106" s="1" t="n"/>
      <c r="J106" s="1" t="n"/>
      <c r="K106" s="1" t="n"/>
      <c r="L106" s="1" t="n"/>
      <c r="M106" s="1" t="n"/>
      <c r="N106" s="1" t="n"/>
    </row>
    <row hidden="1" r="107">
      <c r="A107" s="38" t="n"/>
      <c r="B107" s="1" t="n"/>
      <c r="I107" s="1" t="n"/>
      <c r="J107" s="1" t="n"/>
      <c r="K107" s="1" t="n"/>
      <c r="L107" s="1" t="n"/>
      <c r="M107" s="1" t="n"/>
      <c r="N107" s="1" t="n"/>
    </row>
    <row hidden="1" r="108">
      <c r="A108" s="38" t="n"/>
      <c r="B108" s="1" t="n"/>
      <c r="I108" s="1" t="n"/>
      <c r="J108" s="1" t="n"/>
      <c r="K108" s="1" t="n"/>
      <c r="L108" s="1" t="n"/>
      <c r="M108" s="1" t="n"/>
      <c r="N108" s="1" t="n"/>
    </row>
    <row hidden="1" r="109">
      <c r="A109" s="38" t="n"/>
      <c r="B109" s="1" t="n"/>
      <c r="I109" s="1" t="n"/>
      <c r="J109" s="1" t="n"/>
      <c r="K109" s="1" t="n"/>
      <c r="L109" s="1" t="n"/>
      <c r="M109" s="1" t="n"/>
      <c r="N109" s="1" t="n"/>
    </row>
    <row hidden="1" r="110">
      <c r="A110" s="38" t="n"/>
      <c r="B110" s="1" t="n"/>
      <c r="I110" s="1" t="n"/>
      <c r="J110" s="1" t="n"/>
      <c r="K110" s="1" t="n"/>
      <c r="L110" s="1" t="n"/>
      <c r="M110" s="1" t="n"/>
      <c r="N110" s="1" t="n"/>
    </row>
    <row hidden="1" r="111">
      <c r="A111" s="38" t="n"/>
      <c r="B111" s="1" t="n"/>
      <c r="I111" s="1" t="n"/>
      <c r="J111" s="1" t="n"/>
      <c r="K111" s="1" t="n"/>
      <c r="L111" s="1" t="n"/>
      <c r="M111" s="1" t="n"/>
      <c r="N111" s="1" t="n"/>
    </row>
    <row hidden="1" r="112">
      <c r="A112" s="38" t="n"/>
      <c r="B112" s="1" t="n"/>
      <c r="I112" s="1" t="n"/>
      <c r="J112" s="1" t="n"/>
      <c r="K112" s="1" t="n"/>
      <c r="L112" s="1" t="n"/>
      <c r="M112" s="1" t="n"/>
      <c r="N112" s="1" t="n"/>
    </row>
    <row hidden="1" r="113">
      <c r="A113" s="38" t="n"/>
      <c r="B113" s="1" t="n"/>
      <c r="I113" s="1" t="n"/>
      <c r="J113" s="1" t="n"/>
      <c r="K113" s="1" t="n"/>
      <c r="L113" s="1" t="n"/>
      <c r="M113" s="1" t="n"/>
      <c r="N113" s="1" t="n"/>
    </row>
    <row hidden="1" r="114">
      <c r="A114" s="38" t="n"/>
      <c r="B114" s="1" t="n"/>
      <c r="I114" s="1" t="n"/>
      <c r="J114" s="1" t="n"/>
      <c r="K114" s="1" t="n"/>
      <c r="L114" s="1" t="n"/>
      <c r="M114" s="1" t="n"/>
      <c r="N114" s="1" t="n"/>
    </row>
    <row hidden="1" r="115">
      <c r="A115" s="38" t="n"/>
      <c r="B115" s="1" t="n"/>
      <c r="I115" s="1" t="n"/>
      <c r="J115" s="1" t="n"/>
      <c r="K115" s="1" t="n"/>
      <c r="L115" s="1" t="n"/>
      <c r="M115" s="1" t="n"/>
      <c r="N115" s="1" t="n"/>
    </row>
    <row hidden="1" r="116">
      <c r="A116" s="38" t="n"/>
      <c r="B116" s="1" t="n"/>
      <c r="I116" s="1" t="n"/>
      <c r="J116" s="1" t="n"/>
      <c r="K116" s="1" t="n"/>
      <c r="L116" s="1" t="n"/>
      <c r="M116" s="1" t="n"/>
      <c r="N116" s="1" t="n"/>
    </row>
    <row hidden="1" r="117">
      <c r="A117" s="38" t="n"/>
      <c r="B117" s="1" t="n"/>
      <c r="I117" s="1" t="n"/>
      <c r="J117" s="1" t="n"/>
      <c r="K117" s="1" t="n"/>
      <c r="L117" s="1" t="n"/>
      <c r="M117" s="1" t="n"/>
      <c r="N117" s="1" t="n"/>
    </row>
    <row hidden="1" r="118">
      <c r="A118" s="38" t="n"/>
      <c r="B118" s="1" t="n"/>
      <c r="I118" s="1" t="n"/>
      <c r="J118" s="1" t="n"/>
      <c r="K118" s="1" t="n"/>
      <c r="L118" s="1" t="n"/>
      <c r="M118" s="1" t="n"/>
      <c r="N118" s="1" t="n"/>
    </row>
    <row hidden="1" r="119">
      <c r="A119" s="38" t="n"/>
      <c r="B119" s="1" t="n"/>
      <c r="I119" s="1" t="n"/>
      <c r="J119" s="1" t="n"/>
      <c r="K119" s="1" t="n"/>
      <c r="L119" s="1" t="n"/>
      <c r="M119" s="1" t="n"/>
      <c r="N119" s="1" t="n"/>
    </row>
    <row hidden="1" r="120">
      <c r="A120" s="38" t="n"/>
      <c r="B120" s="1" t="n"/>
      <c r="I120" s="1" t="n"/>
      <c r="J120" s="1" t="n"/>
      <c r="K120" s="1" t="n"/>
      <c r="L120" s="1" t="n"/>
      <c r="M120" s="1" t="n"/>
      <c r="N120" s="1" t="n"/>
    </row>
    <row hidden="1" r="121">
      <c r="A121" s="38" t="n"/>
      <c r="B121" s="1" t="n"/>
      <c r="I121" s="1" t="n"/>
      <c r="J121" s="1" t="n"/>
      <c r="K121" s="1" t="n"/>
      <c r="L121" s="1" t="n"/>
      <c r="M121" s="1" t="n"/>
      <c r="N121" s="1" t="n"/>
    </row>
    <row hidden="1" r="122">
      <c r="A122" s="38" t="n"/>
      <c r="B122" s="1" t="n"/>
      <c r="I122" s="1" t="n"/>
      <c r="J122" s="1" t="n"/>
      <c r="K122" s="1" t="n"/>
      <c r="L122" s="1" t="n"/>
      <c r="M122" s="1" t="n"/>
      <c r="N122" s="1" t="n"/>
    </row>
    <row hidden="1" r="123">
      <c r="A123" s="38" t="n"/>
      <c r="B123" s="1" t="n"/>
      <c r="I123" s="1" t="n"/>
      <c r="J123" s="1" t="n"/>
      <c r="K123" s="1" t="n"/>
      <c r="L123" s="1" t="n"/>
      <c r="M123" s="1" t="n"/>
      <c r="N123" s="1" t="n"/>
    </row>
    <row hidden="1" r="124">
      <c r="A124" s="38" t="n"/>
      <c r="B124" s="1" t="n"/>
      <c r="I124" s="1" t="n"/>
      <c r="J124" s="1" t="n"/>
      <c r="K124" s="1" t="n"/>
      <c r="L124" s="1" t="n"/>
      <c r="M124" s="1" t="n"/>
      <c r="N124" s="1" t="n"/>
    </row>
    <row hidden="1" r="125">
      <c r="A125" s="38" t="n"/>
      <c r="B125" s="1" t="n"/>
      <c r="I125" s="1" t="n"/>
      <c r="J125" s="1" t="n"/>
      <c r="K125" s="1" t="n"/>
      <c r="L125" s="1" t="n"/>
      <c r="M125" s="1" t="n"/>
      <c r="N125" s="1" t="n"/>
    </row>
    <row hidden="1" r="126">
      <c r="A126" s="38" t="n"/>
      <c r="B126" s="1" t="n"/>
      <c r="I126" s="1" t="n"/>
      <c r="J126" s="1" t="n"/>
      <c r="K126" s="1" t="n"/>
      <c r="L126" s="1" t="n"/>
      <c r="M126" s="1" t="n"/>
      <c r="N126" s="1" t="n"/>
    </row>
    <row hidden="1" r="127">
      <c r="A127" s="38" t="n"/>
      <c r="B127" s="1" t="n"/>
      <c r="I127" s="1" t="n"/>
      <c r="J127" s="1" t="n"/>
      <c r="K127" s="1" t="n"/>
      <c r="L127" s="1" t="n"/>
      <c r="M127" s="1" t="n"/>
      <c r="N127" s="1" t="n"/>
    </row>
    <row hidden="1" r="128">
      <c r="A128" s="38" t="n"/>
      <c r="B128" s="1" t="n"/>
      <c r="I128" s="1" t="n"/>
      <c r="J128" s="1" t="n"/>
      <c r="K128" s="1" t="n"/>
      <c r="L128" s="1" t="n"/>
      <c r="M128" s="1" t="n"/>
      <c r="N128" s="1" t="n"/>
    </row>
    <row hidden="1" r="129">
      <c r="A129" s="38" t="n"/>
      <c r="B129" s="1" t="n"/>
      <c r="I129" s="1" t="n"/>
      <c r="J129" s="1" t="n"/>
      <c r="K129" s="1" t="n"/>
      <c r="L129" s="1" t="n"/>
      <c r="M129" s="1" t="n"/>
      <c r="N129" s="1" t="n"/>
    </row>
    <row hidden="1" r="130">
      <c r="A130" s="38" t="n"/>
      <c r="B130" s="1" t="n"/>
      <c r="I130" s="1" t="n"/>
      <c r="J130" s="1" t="n"/>
      <c r="K130" s="1" t="n"/>
      <c r="L130" s="1" t="n"/>
      <c r="M130" s="1" t="n"/>
      <c r="N130" s="1" t="n"/>
    </row>
    <row hidden="1" r="131">
      <c r="A131" s="38" t="n"/>
      <c r="B131" s="1" t="n"/>
      <c r="I131" s="1" t="n"/>
      <c r="J131" s="1" t="n"/>
      <c r="K131" s="1" t="n"/>
      <c r="L131" s="1" t="n"/>
      <c r="M131" s="1" t="n"/>
      <c r="N131" s="1" t="n"/>
    </row>
    <row hidden="1" r="132">
      <c r="A132" s="38" t="n"/>
      <c r="B132" s="1" t="n"/>
      <c r="I132" s="1" t="n"/>
      <c r="J132" s="1" t="n"/>
      <c r="K132" s="1" t="n"/>
      <c r="L132" s="1" t="n"/>
      <c r="M132" s="1" t="n"/>
      <c r="N132" s="1" t="n"/>
    </row>
    <row hidden="1" r="133">
      <c r="A133" s="38" t="n"/>
      <c r="B133" s="1" t="n"/>
      <c r="I133" s="1" t="n"/>
      <c r="J133" s="1" t="n"/>
      <c r="K133" s="1" t="n"/>
      <c r="L133" s="1" t="n"/>
      <c r="M133" s="1" t="n"/>
      <c r="N133" s="1" t="n"/>
    </row>
    <row hidden="1" r="134">
      <c r="A134" s="38" t="n"/>
      <c r="B134" s="1" t="n"/>
      <c r="I134" s="1" t="n"/>
      <c r="J134" s="1" t="n"/>
      <c r="K134" s="1" t="n"/>
      <c r="L134" s="1" t="n"/>
      <c r="M134" s="1" t="n"/>
      <c r="N134" s="1" t="n"/>
    </row>
    <row hidden="1" r="135">
      <c r="A135" s="38" t="n"/>
      <c r="B135" s="1" t="n"/>
      <c r="I135" s="1" t="n"/>
      <c r="J135" s="1" t="n"/>
      <c r="K135" s="1" t="n"/>
      <c r="L135" s="1" t="n"/>
      <c r="M135" s="1" t="n"/>
      <c r="N135" s="1" t="n"/>
    </row>
    <row hidden="1" r="136">
      <c r="A136" s="38" t="n"/>
      <c r="B136" s="1" t="n"/>
      <c r="I136" s="1" t="n"/>
      <c r="J136" s="1" t="n"/>
      <c r="K136" s="1" t="n"/>
      <c r="L136" s="1" t="n"/>
      <c r="M136" s="1" t="n"/>
      <c r="N136" s="1" t="n"/>
    </row>
    <row hidden="1" r="137">
      <c r="A137" s="38" t="n"/>
      <c r="B137" s="1" t="n"/>
      <c r="I137" s="1" t="n"/>
      <c r="J137" s="1" t="n"/>
      <c r="K137" s="1" t="n"/>
      <c r="L137" s="1" t="n"/>
      <c r="M137" s="1" t="n"/>
      <c r="N137" s="1" t="n"/>
    </row>
    <row hidden="1" r="138">
      <c r="A138" s="38" t="n"/>
      <c r="B138" s="1" t="n"/>
      <c r="I138" s="1" t="n"/>
      <c r="J138" s="1" t="n"/>
      <c r="K138" s="1" t="n"/>
      <c r="L138" s="1" t="n"/>
      <c r="M138" s="1" t="n"/>
      <c r="N138" s="1" t="n"/>
    </row>
    <row hidden="1" r="139">
      <c r="A139" s="38" t="n"/>
      <c r="B139" s="1" t="n"/>
      <c r="I139" s="1" t="n"/>
      <c r="J139" s="1" t="n"/>
      <c r="K139" s="1" t="n"/>
      <c r="L139" s="1" t="n"/>
      <c r="M139" s="1" t="n"/>
      <c r="N139" s="1" t="n"/>
    </row>
    <row hidden="1" r="140">
      <c r="A140" s="38" t="n"/>
      <c r="B140" s="1" t="n"/>
      <c r="I140" s="1" t="n"/>
      <c r="J140" s="1" t="n"/>
      <c r="K140" s="1" t="n"/>
      <c r="L140" s="1" t="n"/>
      <c r="M140" s="1" t="n"/>
      <c r="N140" s="1" t="n"/>
    </row>
    <row hidden="1" r="141">
      <c r="A141" s="38" t="n"/>
      <c r="B141" s="1" t="n"/>
      <c r="I141" s="1" t="n"/>
      <c r="J141" s="1" t="n"/>
      <c r="K141" s="1" t="n"/>
      <c r="L141" s="1" t="n"/>
      <c r="M141" s="1" t="n"/>
      <c r="N141" s="1" t="n"/>
    </row>
    <row hidden="1" r="142">
      <c r="A142" s="38" t="n"/>
      <c r="B142" s="1" t="n"/>
      <c r="I142" s="1" t="n"/>
      <c r="J142" s="1" t="n"/>
      <c r="K142" s="1" t="n"/>
      <c r="L142" s="1" t="n"/>
      <c r="M142" s="1" t="n"/>
      <c r="N142" s="1" t="n"/>
    </row>
    <row hidden="1" r="143">
      <c r="A143" s="38" t="n"/>
      <c r="B143" s="1" t="n"/>
      <c r="I143" s="1" t="n"/>
      <c r="J143" s="1" t="n"/>
      <c r="K143" s="1" t="n"/>
      <c r="L143" s="1" t="n"/>
      <c r="M143" s="1" t="n"/>
      <c r="N143" s="1" t="n"/>
    </row>
    <row hidden="1" r="144">
      <c r="A144" s="38" t="n"/>
      <c r="B144" s="1" t="n"/>
      <c r="I144" s="1" t="n"/>
      <c r="J144" s="1" t="n"/>
      <c r="K144" s="1" t="n"/>
      <c r="L144" s="1" t="n"/>
      <c r="M144" s="1" t="n"/>
      <c r="N144" s="1" t="n"/>
    </row>
    <row hidden="1" r="145">
      <c r="A145" s="38" t="n"/>
      <c r="B145" s="1" t="n"/>
      <c r="I145" s="1" t="n"/>
      <c r="J145" s="1" t="n"/>
      <c r="K145" s="1" t="n"/>
      <c r="L145" s="1" t="n"/>
      <c r="M145" s="1" t="n"/>
      <c r="N145" s="1" t="n"/>
    </row>
    <row hidden="1" r="146">
      <c r="A146" s="38" t="n"/>
      <c r="B146" s="1" t="n"/>
      <c r="I146" s="1" t="n"/>
      <c r="J146" s="1" t="n"/>
      <c r="K146" s="1" t="n"/>
      <c r="L146" s="1" t="n"/>
      <c r="M146" s="1" t="n"/>
      <c r="N146" s="1" t="n"/>
    </row>
    <row hidden="1" r="147">
      <c r="A147" s="38" t="n"/>
      <c r="B147" s="1" t="n"/>
      <c r="I147" s="1" t="n"/>
      <c r="J147" s="1" t="n"/>
      <c r="K147" s="1" t="n"/>
      <c r="L147" s="1" t="n"/>
      <c r="M147" s="1" t="n"/>
      <c r="N147" s="1" t="n"/>
    </row>
    <row hidden="1" r="148">
      <c r="A148" s="38" t="n"/>
      <c r="B148" s="1" t="n"/>
      <c r="I148" s="1" t="n"/>
      <c r="J148" s="1" t="n"/>
      <c r="K148" s="1" t="n"/>
      <c r="L148" s="1" t="n"/>
      <c r="M148" s="1" t="n"/>
      <c r="N148" s="1" t="n"/>
    </row>
    <row hidden="1" r="149">
      <c r="A149" s="38" t="n"/>
      <c r="B149" s="1" t="n"/>
      <c r="I149" s="1" t="n"/>
      <c r="J149" s="1" t="n"/>
      <c r="K149" s="1" t="n"/>
      <c r="L149" s="1" t="n"/>
      <c r="M149" s="1" t="n"/>
      <c r="N149" s="1" t="n"/>
    </row>
    <row hidden="1" r="150">
      <c r="A150" s="38" t="n"/>
      <c r="B150" s="1" t="n"/>
      <c r="I150" s="1" t="n"/>
      <c r="J150" s="1" t="n"/>
      <c r="K150" s="1" t="n"/>
      <c r="L150" s="1" t="n"/>
      <c r="M150" s="1" t="n"/>
      <c r="N150" s="1" t="n"/>
    </row>
    <row hidden="1" r="151">
      <c r="A151" s="38" t="n"/>
      <c r="B151" s="1" t="n"/>
      <c r="I151" s="1" t="n"/>
      <c r="J151" s="1" t="n"/>
      <c r="K151" s="1" t="n"/>
      <c r="L151" s="1" t="n"/>
      <c r="M151" s="1" t="n"/>
      <c r="N151" s="1" t="n"/>
    </row>
    <row hidden="1" r="152">
      <c r="A152" s="38" t="n"/>
      <c r="B152" s="1" t="n"/>
      <c r="I152" s="1" t="n"/>
      <c r="J152" s="1" t="n"/>
      <c r="K152" s="1" t="n"/>
      <c r="L152" s="1" t="n"/>
      <c r="M152" s="1" t="n"/>
      <c r="N152" s="1" t="n"/>
    </row>
    <row hidden="1" r="153">
      <c r="A153" s="38" t="n"/>
      <c r="B153" s="1" t="n"/>
      <c r="I153" s="1" t="n"/>
      <c r="J153" s="1" t="n"/>
      <c r="K153" s="1" t="n"/>
      <c r="L153" s="1" t="n"/>
      <c r="M153" s="1" t="n"/>
      <c r="N153" s="1" t="n"/>
    </row>
    <row hidden="1" r="154">
      <c r="A154" s="38" t="n"/>
      <c r="B154" s="1" t="n"/>
      <c r="I154" s="1" t="n"/>
      <c r="J154" s="1" t="n"/>
      <c r="K154" s="1" t="n"/>
      <c r="L154" s="1" t="n"/>
      <c r="M154" s="1" t="n"/>
      <c r="N154" s="1" t="n"/>
    </row>
    <row hidden="1" r="155">
      <c r="A155" s="38" t="n"/>
      <c r="B155" s="1" t="n"/>
      <c r="I155" s="1" t="n"/>
      <c r="J155" s="1" t="n"/>
      <c r="K155" s="1" t="n"/>
      <c r="L155" s="1" t="n"/>
      <c r="M155" s="1" t="n"/>
      <c r="N155" s="1" t="n"/>
    </row>
    <row hidden="1" r="156">
      <c r="A156" s="38" t="n"/>
      <c r="B156" s="1" t="n"/>
      <c r="I156" s="1" t="n"/>
      <c r="J156" s="1" t="n"/>
      <c r="K156" s="1" t="n"/>
      <c r="L156" s="1" t="n"/>
      <c r="M156" s="1" t="n"/>
      <c r="N156" s="1" t="n"/>
    </row>
    <row hidden="1" r="157">
      <c r="A157" s="38" t="n"/>
      <c r="B157" s="1" t="n"/>
      <c r="I157" s="1" t="n"/>
      <c r="J157" s="1" t="n"/>
      <c r="K157" s="1" t="n"/>
      <c r="L157" s="1" t="n"/>
      <c r="M157" s="1" t="n"/>
      <c r="N157" s="1" t="n"/>
    </row>
    <row hidden="1" r="158">
      <c r="A158" s="38" t="n"/>
      <c r="B158" s="1" t="n"/>
      <c r="I158" s="1" t="n"/>
      <c r="J158" s="1" t="n"/>
      <c r="K158" s="1" t="n"/>
      <c r="L158" s="1" t="n"/>
      <c r="M158" s="1" t="n"/>
      <c r="N158" s="1" t="n"/>
    </row>
    <row hidden="1" r="159">
      <c r="A159" s="38" t="n"/>
      <c r="B159" s="1" t="n"/>
      <c r="I159" s="1" t="n"/>
      <c r="J159" s="1" t="n"/>
      <c r="K159" s="1" t="n"/>
      <c r="L159" s="1" t="n"/>
      <c r="M159" s="1" t="n"/>
      <c r="N159" s="1" t="n"/>
    </row>
    <row hidden="1" r="160">
      <c r="A160" s="38" t="n"/>
      <c r="B160" s="1" t="n"/>
      <c r="I160" s="1" t="n"/>
      <c r="J160" s="1" t="n"/>
      <c r="K160" s="1" t="n"/>
      <c r="L160" s="1" t="n"/>
      <c r="M160" s="1" t="n"/>
      <c r="N160" s="1" t="n"/>
    </row>
    <row hidden="1" r="161">
      <c r="A161" s="38" t="n"/>
      <c r="B161" s="1" t="n"/>
      <c r="I161" s="1" t="n"/>
      <c r="J161" s="1" t="n"/>
      <c r="K161" s="1" t="n"/>
      <c r="L161" s="1" t="n"/>
      <c r="M161" s="1" t="n"/>
      <c r="N161" s="1" t="n"/>
    </row>
    <row hidden="1" r="162">
      <c r="A162" s="38" t="n"/>
      <c r="B162" s="1" t="n"/>
      <c r="I162" s="1" t="n"/>
      <c r="J162" s="1" t="n"/>
      <c r="K162" s="1" t="n"/>
      <c r="L162" s="1" t="n"/>
      <c r="M162" s="1" t="n"/>
      <c r="N162" s="1" t="n"/>
    </row>
    <row hidden="1" r="163">
      <c r="A163" s="38" t="n"/>
      <c r="B163" s="1" t="n"/>
      <c r="I163" s="1" t="n"/>
      <c r="J163" s="1" t="n"/>
      <c r="K163" s="1" t="n"/>
      <c r="L163" s="1" t="n"/>
      <c r="M163" s="1" t="n"/>
      <c r="N163" s="1" t="n"/>
    </row>
    <row hidden="1" r="164">
      <c r="A164" s="38" t="n"/>
      <c r="B164" s="1" t="n"/>
      <c r="I164" s="1" t="n"/>
      <c r="J164" s="1" t="n"/>
      <c r="K164" s="1" t="n"/>
      <c r="L164" s="1" t="n"/>
      <c r="M164" s="1" t="n"/>
      <c r="N164" s="1" t="n"/>
    </row>
    <row hidden="1" r="165">
      <c r="A165" s="38" t="n"/>
      <c r="B165" s="1" t="n"/>
      <c r="I165" s="1" t="n"/>
      <c r="J165" s="1" t="n"/>
      <c r="K165" s="1" t="n"/>
      <c r="L165" s="1" t="n"/>
      <c r="M165" s="1" t="n"/>
      <c r="N165" s="1" t="n"/>
    </row>
    <row hidden="1" r="166">
      <c r="A166" s="38" t="n"/>
      <c r="B166" s="1" t="n"/>
      <c r="I166" s="1" t="n"/>
      <c r="J166" s="1" t="n"/>
      <c r="K166" s="1" t="n"/>
      <c r="L166" s="1" t="n"/>
      <c r="M166" s="1" t="n"/>
      <c r="N166" s="1" t="n"/>
    </row>
    <row hidden="1" r="167">
      <c r="A167" s="38" t="n"/>
      <c r="B167" s="1" t="n"/>
      <c r="I167" s="1" t="n"/>
      <c r="J167" s="1" t="n"/>
      <c r="K167" s="1" t="n"/>
      <c r="L167" s="1" t="n"/>
      <c r="M167" s="1" t="n"/>
      <c r="N167" s="1" t="n"/>
    </row>
    <row hidden="1" r="168">
      <c r="A168" s="38" t="n"/>
      <c r="B168" s="1" t="n"/>
      <c r="I168" s="1" t="n"/>
      <c r="J168" s="1" t="n"/>
      <c r="K168" s="1" t="n"/>
      <c r="L168" s="1" t="n"/>
      <c r="M168" s="1" t="n"/>
      <c r="N168" s="1" t="n"/>
    </row>
    <row hidden="1" r="169">
      <c r="A169" s="38" t="n"/>
      <c r="B169" s="1" t="n"/>
      <c r="I169" s="1" t="n"/>
      <c r="J169" s="1" t="n"/>
      <c r="K169" s="1" t="n"/>
      <c r="L169" s="1" t="n"/>
      <c r="M169" s="1" t="n"/>
      <c r="N169" s="1" t="n"/>
    </row>
    <row hidden="1" r="170">
      <c r="A170" s="38" t="n"/>
      <c r="B170" s="1" t="n"/>
      <c r="I170" s="1" t="n"/>
      <c r="J170" s="1" t="n"/>
      <c r="K170" s="1" t="n"/>
      <c r="L170" s="1" t="n"/>
      <c r="M170" s="1" t="n"/>
      <c r="N170" s="1" t="n"/>
    </row>
    <row hidden="1" r="171">
      <c r="A171" s="38" t="n"/>
      <c r="B171" s="1" t="n"/>
      <c r="I171" s="1" t="n"/>
      <c r="J171" s="1" t="n"/>
      <c r="K171" s="1" t="n"/>
      <c r="L171" s="1" t="n"/>
      <c r="M171" s="1" t="n"/>
      <c r="N171" s="1" t="n"/>
    </row>
    <row hidden="1" r="172">
      <c r="A172" s="38" t="n"/>
      <c r="B172" s="1" t="n"/>
      <c r="I172" s="1" t="n"/>
      <c r="J172" s="1" t="n"/>
      <c r="K172" s="1" t="n"/>
      <c r="L172" s="1" t="n"/>
      <c r="M172" s="1" t="n"/>
      <c r="N172" s="1" t="n"/>
    </row>
    <row hidden="1" r="173">
      <c r="A173" s="38" t="n"/>
      <c r="B173" s="1" t="n"/>
      <c r="I173" s="1" t="n"/>
      <c r="J173" s="1" t="n"/>
      <c r="K173" s="1" t="n"/>
      <c r="L173" s="1" t="n"/>
      <c r="M173" s="1" t="n"/>
      <c r="N173" s="1" t="n"/>
    </row>
    <row hidden="1" r="174">
      <c r="A174" s="38" t="n"/>
      <c r="B174" s="1" t="n"/>
      <c r="I174" s="1" t="n"/>
      <c r="J174" s="1" t="n"/>
      <c r="K174" s="1" t="n"/>
      <c r="L174" s="1" t="n"/>
      <c r="M174" s="1" t="n"/>
      <c r="N174" s="1" t="n"/>
    </row>
    <row hidden="1" r="175">
      <c r="A175" s="38" t="n"/>
      <c r="B175" s="1" t="n"/>
      <c r="I175" s="1" t="n"/>
      <c r="J175" s="1" t="n"/>
      <c r="K175" s="1" t="n"/>
      <c r="L175" s="1" t="n"/>
      <c r="M175" s="1" t="n"/>
      <c r="N175" s="1" t="n"/>
    </row>
    <row hidden="1" r="176">
      <c r="A176" s="38" t="n"/>
      <c r="B176" s="1" t="n"/>
      <c r="I176" s="1" t="n"/>
      <c r="J176" s="1" t="n"/>
      <c r="K176" s="1" t="n"/>
      <c r="L176" s="1" t="n"/>
      <c r="M176" s="1" t="n"/>
      <c r="N176" s="1" t="n"/>
    </row>
    <row hidden="1" r="177">
      <c r="A177" s="38" t="n"/>
      <c r="B177" s="1" t="n"/>
      <c r="I177" s="1" t="n"/>
      <c r="J177" s="1" t="n"/>
      <c r="K177" s="1" t="n"/>
      <c r="L177" s="1" t="n"/>
      <c r="M177" s="1" t="n"/>
      <c r="N177" s="1" t="n"/>
    </row>
    <row hidden="1" r="178">
      <c r="A178" s="38" t="n"/>
      <c r="B178" s="1" t="n"/>
      <c r="I178" s="1" t="n"/>
      <c r="J178" s="1" t="n"/>
      <c r="K178" s="1" t="n"/>
      <c r="L178" s="1" t="n"/>
      <c r="M178" s="1" t="n"/>
      <c r="N178" s="1" t="n"/>
    </row>
    <row hidden="1" r="179">
      <c r="A179" s="38" t="n"/>
      <c r="B179" s="1" t="n"/>
      <c r="I179" s="1" t="n"/>
      <c r="J179" s="1" t="n"/>
      <c r="K179" s="1" t="n"/>
      <c r="L179" s="1" t="n"/>
      <c r="M179" s="1" t="n"/>
      <c r="N179" s="1" t="n"/>
    </row>
    <row hidden="1" r="180">
      <c r="A180" s="38" t="n"/>
      <c r="B180" s="1" t="n"/>
      <c r="I180" s="1" t="n"/>
      <c r="J180" s="1" t="n"/>
      <c r="K180" s="1" t="n"/>
      <c r="L180" s="1" t="n"/>
      <c r="M180" s="1" t="n"/>
      <c r="N180" s="1" t="n"/>
    </row>
    <row hidden="1" r="181">
      <c r="A181" s="38" t="n"/>
      <c r="B181" s="1" t="n"/>
      <c r="I181" s="1" t="n"/>
      <c r="J181" s="1" t="n"/>
      <c r="K181" s="1" t="n"/>
      <c r="L181" s="1" t="n"/>
      <c r="M181" s="1" t="n"/>
      <c r="N181" s="1" t="n"/>
    </row>
    <row hidden="1" r="182">
      <c r="A182" s="38" t="n"/>
      <c r="B182" s="1" t="n"/>
      <c r="I182" s="1" t="n"/>
      <c r="J182" s="1" t="n"/>
      <c r="K182" s="1" t="n"/>
      <c r="L182" s="1" t="n"/>
      <c r="M182" s="1" t="n"/>
      <c r="N182" s="1" t="n"/>
    </row>
    <row hidden="1" r="183">
      <c r="A183" s="38" t="n"/>
      <c r="B183" s="1" t="n"/>
      <c r="I183" s="1" t="n"/>
      <c r="J183" s="1" t="n"/>
      <c r="K183" s="1" t="n"/>
      <c r="L183" s="1" t="n"/>
      <c r="M183" s="1" t="n"/>
      <c r="N183" s="1" t="n"/>
    </row>
    <row hidden="1" r="184">
      <c r="A184" s="38" t="n"/>
      <c r="B184" s="1" t="n"/>
      <c r="I184" s="1" t="n"/>
      <c r="J184" s="1" t="n"/>
      <c r="K184" s="1" t="n"/>
      <c r="L184" s="1" t="n"/>
      <c r="M184" s="1" t="n"/>
      <c r="N184" s="1" t="n"/>
    </row>
    <row hidden="1" r="185">
      <c r="A185" s="38" t="n"/>
      <c r="B185" s="1" t="n"/>
      <c r="I185" s="1" t="n"/>
      <c r="J185" s="1" t="n"/>
      <c r="K185" s="1" t="n"/>
      <c r="L185" s="1" t="n"/>
      <c r="M185" s="1" t="n"/>
      <c r="N185" s="1" t="n"/>
    </row>
    <row hidden="1" r="186">
      <c r="A186" s="38" t="n"/>
      <c r="B186" s="1" t="n"/>
      <c r="I186" s="1" t="n"/>
      <c r="J186" s="1" t="n"/>
      <c r="K186" s="1" t="n"/>
      <c r="L186" s="1" t="n"/>
      <c r="M186" s="1" t="n"/>
      <c r="N186" s="1" t="n"/>
    </row>
    <row hidden="1" r="187">
      <c r="A187" s="38" t="n"/>
      <c r="B187" s="1" t="n"/>
      <c r="I187" s="1" t="n"/>
      <c r="J187" s="1" t="n"/>
      <c r="K187" s="1" t="n"/>
      <c r="L187" s="1" t="n"/>
      <c r="M187" s="1" t="n"/>
      <c r="N187" s="1" t="n"/>
    </row>
    <row hidden="1" r="188">
      <c r="A188" s="38" t="n"/>
      <c r="B188" s="1" t="n"/>
      <c r="I188" s="1" t="n"/>
      <c r="J188" s="1" t="n"/>
      <c r="K188" s="1" t="n"/>
      <c r="L188" s="1" t="n"/>
      <c r="M188" s="1" t="n"/>
      <c r="N188" s="1" t="n"/>
    </row>
    <row hidden="1" r="189">
      <c r="A189" s="38" t="n"/>
      <c r="B189" s="1" t="n"/>
      <c r="I189" s="1" t="n"/>
      <c r="J189" s="1" t="n"/>
      <c r="K189" s="1" t="n"/>
      <c r="L189" s="1" t="n"/>
      <c r="M189" s="1" t="n"/>
      <c r="N189" s="1" t="n"/>
    </row>
    <row hidden="1" r="190">
      <c r="A190" s="38" t="n"/>
      <c r="B190" s="1" t="n"/>
      <c r="I190" s="1" t="n"/>
      <c r="J190" s="1" t="n"/>
      <c r="K190" s="1" t="n"/>
      <c r="L190" s="1" t="n"/>
      <c r="M190" s="1" t="n"/>
      <c r="N190" s="1" t="n"/>
    </row>
    <row hidden="1" r="191">
      <c r="A191" s="38" t="n"/>
      <c r="B191" s="1" t="n"/>
      <c r="I191" s="1" t="n"/>
      <c r="J191" s="1" t="n"/>
      <c r="K191" s="1" t="n"/>
      <c r="L191" s="1" t="n"/>
      <c r="M191" s="1" t="n"/>
      <c r="N191" s="1" t="n"/>
    </row>
    <row hidden="1" r="192">
      <c r="A192" s="38" t="n"/>
      <c r="B192" s="1" t="n"/>
      <c r="I192" s="1" t="n"/>
      <c r="J192" s="1" t="n"/>
      <c r="K192" s="1" t="n"/>
      <c r="L192" s="1" t="n"/>
      <c r="M192" s="1" t="n"/>
      <c r="N192" s="1" t="n"/>
    </row>
    <row hidden="1" r="193">
      <c r="A193" s="38" t="n"/>
      <c r="B193" s="1" t="n"/>
      <c r="I193" s="1" t="n"/>
      <c r="J193" s="1" t="n"/>
      <c r="K193" s="1" t="n"/>
      <c r="L193" s="1" t="n"/>
      <c r="M193" s="1" t="n"/>
      <c r="N193" s="1" t="n"/>
    </row>
    <row hidden="1" r="194">
      <c r="A194" s="38" t="n"/>
      <c r="B194" s="1" t="n"/>
      <c r="I194" s="1" t="n"/>
      <c r="J194" s="1" t="n"/>
      <c r="K194" s="1" t="n"/>
      <c r="L194" s="1" t="n"/>
      <c r="M194" s="1" t="n"/>
      <c r="N194" s="1" t="n"/>
    </row>
    <row hidden="1" r="195">
      <c r="A195" s="38" t="n"/>
      <c r="B195" s="1" t="n"/>
      <c r="I195" s="1" t="n"/>
      <c r="J195" s="1" t="n"/>
      <c r="K195" s="1" t="n"/>
      <c r="L195" s="1" t="n"/>
      <c r="M195" s="1" t="n"/>
      <c r="N195" s="1" t="n"/>
    </row>
    <row hidden="1" r="196">
      <c r="A196" s="38" t="n"/>
      <c r="B196" s="1" t="n"/>
      <c r="I196" s="1" t="n"/>
      <c r="J196" s="1" t="n"/>
      <c r="K196" s="1" t="n"/>
      <c r="L196" s="1" t="n"/>
      <c r="M196" s="1" t="n"/>
      <c r="N196" s="1" t="n"/>
    </row>
    <row hidden="1" r="197">
      <c r="A197" s="38" t="n"/>
      <c r="B197" s="1" t="n"/>
      <c r="I197" s="1" t="n"/>
      <c r="J197" s="1" t="n"/>
      <c r="K197" s="1" t="n"/>
      <c r="L197" s="1" t="n"/>
      <c r="M197" s="1" t="n"/>
      <c r="N197" s="1" t="n"/>
    </row>
    <row hidden="1" r="198">
      <c r="A198" s="38" t="n"/>
      <c r="B198" s="1" t="n"/>
      <c r="I198" s="1" t="n"/>
      <c r="J198" s="1" t="n"/>
      <c r="K198" s="1" t="n"/>
      <c r="L198" s="1" t="n"/>
      <c r="M198" s="1" t="n"/>
      <c r="N198" s="1" t="n"/>
    </row>
    <row hidden="1" r="199">
      <c r="A199" s="38" t="n"/>
      <c r="B199" s="1" t="n"/>
      <c r="I199" s="1" t="n"/>
      <c r="J199" s="1" t="n"/>
      <c r="K199" s="1" t="n"/>
      <c r="L199" s="1" t="n"/>
      <c r="M199" s="1" t="n"/>
      <c r="N199" s="1" t="n"/>
    </row>
    <row hidden="1" r="200">
      <c r="A200" s="38" t="n"/>
      <c r="B200" s="1" t="n"/>
      <c r="I200" s="1" t="n"/>
      <c r="J200" s="1" t="n"/>
      <c r="K200" s="1" t="n"/>
      <c r="L200" s="1" t="n"/>
      <c r="M200" s="1" t="n"/>
      <c r="N200" s="1" t="n"/>
    </row>
    <row hidden="1" r="201">
      <c r="A201" s="38" t="n"/>
      <c r="B201" s="1" t="n"/>
      <c r="I201" s="1" t="n"/>
      <c r="J201" s="1" t="n"/>
      <c r="K201" s="1" t="n"/>
      <c r="L201" s="1" t="n"/>
      <c r="M201" s="1" t="n"/>
      <c r="N201" s="1" t="n"/>
    </row>
    <row hidden="1" r="202">
      <c r="A202" s="38" t="n"/>
      <c r="B202" s="1" t="n"/>
      <c r="I202" s="1" t="n"/>
      <c r="J202" s="1" t="n"/>
      <c r="K202" s="1" t="n"/>
      <c r="L202" s="1" t="n"/>
      <c r="M202" s="1" t="n"/>
      <c r="N202" s="1" t="n"/>
    </row>
    <row hidden="1" r="203">
      <c r="A203" s="38" t="n"/>
      <c r="B203" s="1" t="n"/>
      <c r="I203" s="1" t="n"/>
      <c r="J203" s="1" t="n"/>
      <c r="K203" s="1" t="n"/>
      <c r="L203" s="1" t="n"/>
      <c r="M203" s="1" t="n"/>
      <c r="N203" s="1" t="n"/>
    </row>
    <row hidden="1" r="204">
      <c r="A204" s="38" t="n"/>
      <c r="B204" s="1" t="n"/>
      <c r="I204" s="1" t="n"/>
      <c r="J204" s="1" t="n"/>
      <c r="K204" s="1" t="n"/>
      <c r="L204" s="1" t="n"/>
      <c r="M204" s="1" t="n"/>
      <c r="N204" s="1" t="n"/>
    </row>
    <row hidden="1" r="205">
      <c r="A205" s="38" t="n"/>
      <c r="B205" s="1" t="n"/>
      <c r="I205" s="1" t="n"/>
      <c r="J205" s="1" t="n"/>
      <c r="K205" s="1" t="n"/>
      <c r="L205" s="1" t="n"/>
      <c r="M205" s="1" t="n"/>
      <c r="N205" s="1" t="n"/>
    </row>
    <row hidden="1" r="206">
      <c r="A206" s="38" t="n"/>
      <c r="B206" s="1" t="n"/>
      <c r="I206" s="1" t="n"/>
      <c r="J206" s="1" t="n"/>
      <c r="K206" s="1" t="n"/>
      <c r="L206" s="1" t="n"/>
      <c r="M206" s="1" t="n"/>
      <c r="N206" s="1" t="n"/>
    </row>
    <row hidden="1" r="207">
      <c r="A207" s="38" t="n"/>
      <c r="B207" s="1" t="n"/>
      <c r="I207" s="1" t="n"/>
      <c r="J207" s="1" t="n"/>
      <c r="K207" s="1" t="n"/>
      <c r="L207" s="1" t="n"/>
      <c r="M207" s="1" t="n"/>
      <c r="N207" s="1" t="n"/>
    </row>
    <row hidden="1" r="208">
      <c r="A208" s="38" t="n"/>
      <c r="B208" s="1" t="n"/>
      <c r="I208" s="1" t="n"/>
      <c r="J208" s="1" t="n"/>
      <c r="K208" s="1" t="n"/>
      <c r="L208" s="1" t="n"/>
      <c r="M208" s="1" t="n"/>
      <c r="N208" s="1" t="n"/>
    </row>
    <row hidden="1" r="209">
      <c r="A209" s="38" t="n"/>
      <c r="B209" s="1" t="n"/>
      <c r="I209" s="1" t="n"/>
      <c r="J209" s="1" t="n"/>
      <c r="K209" s="1" t="n"/>
      <c r="L209" s="1" t="n"/>
      <c r="M209" s="1" t="n"/>
      <c r="N209" s="1" t="n"/>
    </row>
    <row hidden="1" r="210">
      <c r="A210" s="38" t="n"/>
      <c r="B210" s="1" t="n"/>
      <c r="I210" s="1" t="n"/>
      <c r="J210" s="1" t="n"/>
      <c r="K210" s="1" t="n"/>
      <c r="L210" s="1" t="n"/>
      <c r="M210" s="1" t="n"/>
      <c r="N210" s="1" t="n"/>
    </row>
    <row hidden="1" r="211">
      <c r="A211" s="38" t="n"/>
      <c r="B211" s="1" t="n"/>
      <c r="I211" s="1" t="n"/>
      <c r="J211" s="1" t="n"/>
      <c r="K211" s="1" t="n"/>
      <c r="L211" s="1" t="n"/>
      <c r="M211" s="1" t="n"/>
      <c r="N211" s="1" t="n"/>
    </row>
    <row hidden="1" r="212">
      <c r="A212" s="38" t="n"/>
      <c r="B212" s="1" t="n"/>
      <c r="I212" s="1" t="n"/>
      <c r="J212" s="1" t="n"/>
      <c r="K212" s="1" t="n"/>
      <c r="L212" s="1" t="n"/>
      <c r="M212" s="1" t="n"/>
      <c r="N212" s="1" t="n"/>
    </row>
    <row hidden="1" r="213">
      <c r="A213" s="38" t="n"/>
      <c r="B213" s="1" t="n"/>
      <c r="I213" s="1" t="n"/>
      <c r="J213" s="1" t="n"/>
      <c r="K213" s="1" t="n"/>
      <c r="L213" s="1" t="n"/>
      <c r="M213" s="1" t="n"/>
      <c r="N213" s="1" t="n"/>
    </row>
    <row hidden="1" r="214">
      <c r="A214" s="38" t="n"/>
      <c r="B214" s="1" t="n"/>
      <c r="I214" s="1" t="n"/>
      <c r="J214" s="1" t="n"/>
      <c r="K214" s="1" t="n"/>
      <c r="L214" s="1" t="n"/>
      <c r="M214" s="1" t="n"/>
      <c r="N214" s="1" t="n"/>
    </row>
    <row hidden="1" r="215">
      <c r="A215" s="38" t="n"/>
      <c r="B215" s="1" t="n"/>
      <c r="I215" s="1" t="n"/>
      <c r="J215" s="1" t="n"/>
      <c r="K215" s="1" t="n"/>
      <c r="L215" s="1" t="n"/>
      <c r="M215" s="1" t="n"/>
      <c r="N215" s="1" t="n"/>
    </row>
    <row hidden="1" r="216">
      <c r="A216" s="38" t="n"/>
      <c r="B216" s="1" t="n"/>
      <c r="I216" s="1" t="n"/>
      <c r="J216" s="1" t="n"/>
      <c r="K216" s="1" t="n"/>
      <c r="L216" s="1" t="n"/>
      <c r="M216" s="1" t="n"/>
      <c r="N216" s="1" t="n"/>
    </row>
    <row hidden="1" r="217">
      <c r="A217" s="38" t="n"/>
      <c r="B217" s="1" t="n"/>
      <c r="I217" s="1" t="n"/>
      <c r="J217" s="1" t="n"/>
      <c r="K217" s="1" t="n"/>
      <c r="L217" s="1" t="n"/>
      <c r="M217" s="1" t="n"/>
      <c r="N217" s="1" t="n"/>
    </row>
    <row hidden="1" r="218">
      <c r="A218" s="38" t="n"/>
      <c r="B218" s="1" t="n"/>
      <c r="I218" s="1" t="n"/>
      <c r="J218" s="1" t="n"/>
      <c r="K218" s="1" t="n"/>
      <c r="L218" s="1" t="n"/>
      <c r="M218" s="1" t="n"/>
      <c r="N218" s="1" t="n"/>
    </row>
    <row hidden="1" r="219">
      <c r="A219" s="38" t="n"/>
      <c r="B219" s="1" t="n"/>
      <c r="I219" s="1" t="n"/>
      <c r="J219" s="1" t="n"/>
      <c r="K219" s="1" t="n"/>
      <c r="L219" s="1" t="n"/>
      <c r="M219" s="1" t="n"/>
      <c r="N219" s="1" t="n"/>
    </row>
    <row hidden="1" r="220">
      <c r="A220" s="38" t="n"/>
      <c r="B220" s="1" t="n"/>
      <c r="I220" s="1" t="n"/>
      <c r="J220" s="1" t="n"/>
      <c r="K220" s="1" t="n"/>
      <c r="L220" s="1" t="n"/>
      <c r="M220" s="1" t="n"/>
      <c r="N220" s="1" t="n"/>
    </row>
    <row hidden="1" r="221">
      <c r="A221" s="38" t="n"/>
      <c r="B221" s="1" t="n"/>
      <c r="I221" s="1" t="n"/>
      <c r="J221" s="1" t="n"/>
      <c r="K221" s="1" t="n"/>
      <c r="L221" s="1" t="n"/>
      <c r="M221" s="1" t="n"/>
      <c r="N221" s="1" t="n"/>
    </row>
    <row hidden="1" r="222">
      <c r="A222" s="38" t="n"/>
      <c r="B222" s="1" t="n"/>
      <c r="I222" s="1" t="n"/>
      <c r="J222" s="1" t="n"/>
      <c r="K222" s="1" t="n"/>
      <c r="L222" s="1" t="n"/>
      <c r="M222" s="1" t="n"/>
      <c r="N222" s="1" t="n"/>
    </row>
    <row hidden="1" r="223">
      <c r="A223" s="38" t="n"/>
      <c r="B223" s="1" t="n"/>
      <c r="I223" s="1" t="n"/>
      <c r="J223" s="1" t="n"/>
      <c r="K223" s="1" t="n"/>
      <c r="L223" s="1" t="n"/>
      <c r="M223" s="1" t="n"/>
      <c r="N223" s="1" t="n"/>
    </row>
    <row hidden="1" r="224">
      <c r="A224" s="38" t="n"/>
      <c r="B224" s="1" t="n"/>
      <c r="I224" s="1" t="n"/>
      <c r="J224" s="1" t="n"/>
      <c r="K224" s="1" t="n"/>
      <c r="L224" s="1" t="n"/>
      <c r="M224" s="1" t="n"/>
      <c r="N224" s="1" t="n"/>
    </row>
    <row hidden="1" r="225">
      <c r="A225" s="38" t="n"/>
      <c r="B225" s="1" t="n"/>
      <c r="I225" s="1" t="n"/>
      <c r="J225" s="1" t="n"/>
      <c r="K225" s="1" t="n"/>
      <c r="L225" s="1" t="n"/>
      <c r="M225" s="1" t="n"/>
      <c r="N225" s="1" t="n"/>
    </row>
    <row hidden="1" r="226">
      <c r="A226" s="38" t="n"/>
      <c r="B226" s="1" t="n"/>
      <c r="I226" s="1" t="n"/>
      <c r="J226" s="1" t="n"/>
      <c r="K226" s="1" t="n"/>
      <c r="L226" s="1" t="n"/>
      <c r="M226" s="1" t="n"/>
      <c r="N226" s="1" t="n"/>
    </row>
    <row hidden="1" r="227">
      <c r="A227" s="38" t="n"/>
      <c r="B227" s="1" t="n"/>
      <c r="I227" s="1" t="n"/>
      <c r="J227" s="1" t="n"/>
      <c r="K227" s="1" t="n"/>
      <c r="L227" s="1" t="n"/>
      <c r="M227" s="1" t="n"/>
      <c r="N227" s="1" t="n"/>
    </row>
    <row hidden="1" r="228">
      <c r="A228" s="38" t="n"/>
      <c r="B228" s="1" t="n"/>
      <c r="I228" s="1" t="n"/>
      <c r="J228" s="1" t="n"/>
      <c r="K228" s="1" t="n"/>
      <c r="L228" s="1" t="n"/>
      <c r="M228" s="1" t="n"/>
      <c r="N228" s="1" t="n"/>
    </row>
    <row hidden="1" r="229">
      <c r="A229" s="38" t="n"/>
      <c r="B229" s="1" t="n"/>
      <c r="I229" s="1" t="n"/>
      <c r="J229" s="1" t="n"/>
      <c r="K229" s="1" t="n"/>
      <c r="L229" s="1" t="n"/>
      <c r="M229" s="1" t="n"/>
      <c r="N229" s="1" t="n"/>
    </row>
    <row hidden="1" r="230">
      <c r="A230" s="38" t="n"/>
      <c r="B230" s="1" t="n"/>
      <c r="I230" s="1" t="n"/>
      <c r="J230" s="1" t="n"/>
      <c r="K230" s="1" t="n"/>
      <c r="L230" s="1" t="n"/>
      <c r="M230" s="1" t="n"/>
      <c r="N230" s="1" t="n"/>
    </row>
    <row hidden="1" r="231">
      <c r="A231" s="38" t="n"/>
      <c r="B231" s="1" t="n"/>
      <c r="I231" s="1" t="n"/>
      <c r="J231" s="1" t="n"/>
      <c r="K231" s="1" t="n"/>
      <c r="L231" s="1" t="n"/>
      <c r="M231" s="1" t="n"/>
      <c r="N231" s="1" t="n"/>
    </row>
    <row hidden="1" r="232">
      <c r="A232" s="38" t="n"/>
      <c r="B232" s="1" t="n"/>
      <c r="I232" s="1" t="n"/>
      <c r="J232" s="1" t="n"/>
      <c r="K232" s="1" t="n"/>
      <c r="L232" s="1" t="n"/>
      <c r="M232" s="1" t="n"/>
      <c r="N232" s="1" t="n"/>
    </row>
    <row hidden="1" r="233">
      <c r="A233" s="38" t="n"/>
      <c r="B233" s="1" t="n"/>
      <c r="I233" s="1" t="n"/>
      <c r="J233" s="1" t="n"/>
      <c r="K233" s="1" t="n"/>
      <c r="L233" s="1" t="n"/>
      <c r="M233" s="1" t="n"/>
      <c r="N233" s="1" t="n"/>
    </row>
    <row hidden="1" r="234">
      <c r="A234" s="38" t="n"/>
      <c r="B234" s="1" t="n"/>
      <c r="I234" s="1" t="n"/>
      <c r="J234" s="1" t="n"/>
      <c r="K234" s="1" t="n"/>
      <c r="L234" s="1" t="n"/>
      <c r="M234" s="1" t="n"/>
      <c r="N234" s="1" t="n"/>
    </row>
    <row hidden="1" r="235">
      <c r="A235" s="38" t="n"/>
      <c r="B235" s="1" t="n"/>
      <c r="I235" s="1" t="n"/>
      <c r="J235" s="1" t="n"/>
      <c r="K235" s="1" t="n"/>
      <c r="L235" s="1" t="n"/>
      <c r="M235" s="1" t="n"/>
      <c r="N235" s="1" t="n"/>
    </row>
    <row hidden="1" r="236">
      <c r="A236" s="38" t="n"/>
      <c r="B236" s="1" t="n"/>
      <c r="I236" s="1" t="n"/>
      <c r="J236" s="1" t="n"/>
      <c r="K236" s="1" t="n"/>
      <c r="L236" s="1" t="n"/>
      <c r="M236" s="1" t="n"/>
      <c r="N236" s="1" t="n"/>
    </row>
    <row hidden="1" r="237">
      <c r="A237" s="38" t="n"/>
      <c r="B237" s="1" t="n"/>
      <c r="I237" s="1" t="n"/>
      <c r="J237" s="1" t="n"/>
      <c r="K237" s="1" t="n"/>
      <c r="L237" s="1" t="n"/>
      <c r="M237" s="1" t="n"/>
      <c r="N237" s="1" t="n"/>
    </row>
    <row hidden="1" r="238">
      <c r="A238" s="38" t="n"/>
      <c r="B238" s="1" t="n"/>
      <c r="I238" s="1" t="n"/>
      <c r="J238" s="1" t="n"/>
      <c r="K238" s="1" t="n"/>
      <c r="L238" s="1" t="n"/>
      <c r="M238" s="1" t="n"/>
      <c r="N238" s="1" t="n"/>
    </row>
    <row hidden="1" r="239">
      <c r="A239" s="38" t="n"/>
      <c r="B239" s="1" t="n"/>
      <c r="I239" s="1" t="n"/>
      <c r="J239" s="1" t="n"/>
      <c r="K239" s="1" t="n"/>
      <c r="L239" s="1" t="n"/>
      <c r="M239" s="1" t="n"/>
      <c r="N239" s="1" t="n"/>
    </row>
    <row hidden="1" r="240">
      <c r="A240" s="38" t="n"/>
      <c r="B240" s="1" t="n"/>
      <c r="I240" s="1" t="n"/>
      <c r="J240" s="1" t="n"/>
      <c r="K240" s="1" t="n"/>
      <c r="L240" s="1" t="n"/>
      <c r="M240" s="1" t="n"/>
      <c r="N240" s="1" t="n"/>
    </row>
    <row hidden="1" r="241">
      <c r="A241" s="38" t="n"/>
      <c r="B241" s="1" t="n"/>
      <c r="I241" s="1" t="n"/>
      <c r="J241" s="1" t="n"/>
      <c r="K241" s="1" t="n"/>
      <c r="L241" s="1" t="n"/>
      <c r="M241" s="1" t="n"/>
      <c r="N241" s="1" t="n"/>
    </row>
    <row hidden="1" r="242">
      <c r="A242" s="38" t="n"/>
      <c r="B242" s="1" t="n"/>
      <c r="I242" s="1" t="n"/>
      <c r="J242" s="1" t="n"/>
      <c r="K242" s="1" t="n"/>
      <c r="L242" s="1" t="n"/>
      <c r="M242" s="1" t="n"/>
      <c r="N242" s="1" t="n"/>
    </row>
    <row hidden="1" r="243">
      <c r="A243" s="38" t="n"/>
      <c r="B243" s="1" t="n"/>
      <c r="I243" s="1" t="n"/>
      <c r="J243" s="1" t="n"/>
      <c r="K243" s="1" t="n"/>
      <c r="L243" s="1" t="n"/>
      <c r="M243" s="1" t="n"/>
      <c r="N243" s="1" t="n"/>
    </row>
    <row hidden="1" r="244">
      <c r="A244" s="38" t="n"/>
      <c r="B244" s="1" t="n"/>
      <c r="I244" s="1" t="n"/>
      <c r="J244" s="1" t="n"/>
      <c r="K244" s="1" t="n"/>
      <c r="L244" s="1" t="n"/>
      <c r="M244" s="1" t="n"/>
      <c r="N244" s="1" t="n"/>
    </row>
    <row hidden="1" r="245">
      <c r="A245" s="38" t="n"/>
      <c r="B245" s="1" t="n"/>
      <c r="I245" s="1" t="n"/>
      <c r="J245" s="1" t="n"/>
      <c r="K245" s="1" t="n"/>
      <c r="L245" s="1" t="n"/>
      <c r="M245" s="1" t="n"/>
      <c r="N245" s="1" t="n"/>
    </row>
    <row hidden="1" r="246">
      <c r="A246" s="38" t="n"/>
      <c r="B246" s="1" t="n"/>
      <c r="I246" s="1" t="n"/>
      <c r="J246" s="1" t="n"/>
      <c r="K246" s="1" t="n"/>
      <c r="L246" s="1" t="n"/>
      <c r="M246" s="1" t="n"/>
      <c r="N246" s="1" t="n"/>
    </row>
    <row hidden="1" r="247">
      <c r="A247" s="38" t="n"/>
      <c r="B247" s="1" t="n"/>
      <c r="I247" s="1" t="n"/>
      <c r="J247" s="1" t="n"/>
      <c r="K247" s="1" t="n"/>
      <c r="L247" s="1" t="n"/>
      <c r="M247" s="1" t="n"/>
      <c r="N247" s="1" t="n"/>
    </row>
    <row hidden="1" r="248">
      <c r="A248" s="38" t="n"/>
      <c r="B248" s="1" t="n"/>
      <c r="I248" s="1" t="n"/>
      <c r="J248" s="1" t="n"/>
      <c r="K248" s="1" t="n"/>
      <c r="L248" s="1" t="n"/>
      <c r="M248" s="1" t="n"/>
      <c r="N248" s="1" t="n"/>
    </row>
    <row hidden="1" r="249">
      <c r="A249" s="38" t="n"/>
      <c r="B249" s="1" t="n"/>
      <c r="I249" s="1" t="n"/>
      <c r="J249" s="1" t="n"/>
      <c r="K249" s="1" t="n"/>
      <c r="L249" s="1" t="n"/>
      <c r="M249" s="1" t="n"/>
      <c r="N249" s="1" t="n"/>
    </row>
    <row hidden="1" r="250">
      <c r="A250" s="38" t="n"/>
      <c r="B250" s="1" t="n"/>
      <c r="I250" s="1" t="n"/>
      <c r="J250" s="1" t="n"/>
      <c r="K250" s="1" t="n"/>
      <c r="L250" s="1" t="n"/>
      <c r="M250" s="1" t="n"/>
      <c r="N250" s="1" t="n"/>
    </row>
    <row hidden="1" r="251">
      <c r="A251" s="38" t="n"/>
      <c r="B251" s="1" t="n"/>
      <c r="I251" s="1" t="n"/>
      <c r="J251" s="1" t="n"/>
      <c r="K251" s="1" t="n"/>
      <c r="L251" s="1" t="n"/>
      <c r="M251" s="1" t="n"/>
      <c r="N251" s="1" t="n"/>
    </row>
    <row hidden="1" r="252">
      <c r="A252" s="38" t="n"/>
      <c r="B252" s="1" t="n"/>
      <c r="I252" s="1" t="n"/>
      <c r="J252" s="1" t="n"/>
      <c r="K252" s="1" t="n"/>
      <c r="L252" s="1" t="n"/>
      <c r="M252" s="1" t="n"/>
      <c r="N252" s="1" t="n"/>
    </row>
    <row hidden="1" r="253">
      <c r="A253" s="38" t="n"/>
      <c r="B253" s="1" t="n"/>
      <c r="I253" s="1" t="n"/>
      <c r="J253" s="1" t="n"/>
      <c r="K253" s="1" t="n"/>
      <c r="L253" s="1" t="n"/>
      <c r="M253" s="1" t="n"/>
      <c r="N253" s="1" t="n"/>
    </row>
    <row hidden="1" r="254">
      <c r="A254" s="38" t="n"/>
      <c r="B254" s="1" t="n"/>
      <c r="I254" s="1" t="n"/>
      <c r="J254" s="1" t="n"/>
      <c r="K254" s="1" t="n"/>
      <c r="L254" s="1" t="n"/>
      <c r="M254" s="1" t="n"/>
      <c r="N254" s="1" t="n"/>
    </row>
    <row hidden="1" r="255">
      <c r="A255" s="38" t="n"/>
      <c r="B255" s="1" t="n"/>
      <c r="I255" s="1" t="n"/>
      <c r="J255" s="1" t="n"/>
      <c r="K255" s="1" t="n"/>
      <c r="L255" s="1" t="n"/>
      <c r="M255" s="1" t="n"/>
      <c r="N255" s="1" t="n"/>
    </row>
    <row hidden="1" r="256">
      <c r="A256" s="38" t="n"/>
      <c r="B256" s="1" t="n"/>
      <c r="I256" s="1" t="n"/>
      <c r="J256" s="1" t="n"/>
      <c r="K256" s="1" t="n"/>
      <c r="L256" s="1" t="n"/>
      <c r="M256" s="1" t="n"/>
      <c r="N256" s="1" t="n"/>
    </row>
    <row hidden="1" r="257">
      <c r="A257" s="38" t="n"/>
      <c r="B257" s="1" t="n"/>
      <c r="I257" s="1" t="n"/>
      <c r="J257" s="1" t="n"/>
      <c r="K257" s="1" t="n"/>
      <c r="L257" s="1" t="n"/>
      <c r="M257" s="1" t="n"/>
      <c r="N257" s="1" t="n"/>
    </row>
    <row hidden="1" r="258">
      <c r="A258" s="38" t="n"/>
      <c r="B258" s="1" t="n"/>
      <c r="I258" s="1" t="n"/>
      <c r="J258" s="1" t="n"/>
      <c r="K258" s="1" t="n"/>
      <c r="L258" s="1" t="n"/>
      <c r="M258" s="1" t="n"/>
      <c r="N258" s="1" t="n"/>
    </row>
    <row hidden="1" r="259">
      <c r="A259" s="38" t="n"/>
      <c r="B259" s="1" t="n"/>
      <c r="I259" s="1" t="n"/>
      <c r="J259" s="1" t="n"/>
      <c r="K259" s="1" t="n"/>
      <c r="L259" s="1" t="n"/>
      <c r="M259" s="1" t="n"/>
      <c r="N259" s="1" t="n"/>
    </row>
    <row hidden="1" r="260">
      <c r="A260" s="38" t="n"/>
      <c r="B260" s="1" t="n"/>
      <c r="I260" s="1" t="n"/>
      <c r="J260" s="1" t="n"/>
      <c r="K260" s="1" t="n"/>
      <c r="L260" s="1" t="n"/>
      <c r="M260" s="1" t="n"/>
      <c r="N260" s="1" t="n"/>
    </row>
    <row hidden="1" r="261">
      <c r="A261" s="38" t="n"/>
      <c r="B261" s="1" t="n"/>
      <c r="I261" s="1" t="n"/>
      <c r="J261" s="1" t="n"/>
      <c r="K261" s="1" t="n"/>
      <c r="L261" s="1" t="n"/>
      <c r="M261" s="1" t="n"/>
      <c r="N261" s="1" t="n"/>
    </row>
    <row hidden="1" r="262">
      <c r="A262" s="38" t="n"/>
      <c r="B262" s="1" t="n"/>
      <c r="I262" s="1" t="n"/>
      <c r="J262" s="1" t="n"/>
      <c r="K262" s="1" t="n"/>
      <c r="L262" s="1" t="n"/>
      <c r="M262" s="1" t="n"/>
      <c r="N262" s="1" t="n"/>
    </row>
    <row hidden="1" r="263">
      <c r="A263" s="38" t="n"/>
      <c r="B263" s="1" t="n"/>
      <c r="I263" s="1" t="n"/>
      <c r="J263" s="1" t="n"/>
      <c r="K263" s="1" t="n"/>
      <c r="L263" s="1" t="n"/>
      <c r="M263" s="1" t="n"/>
      <c r="N263" s="1" t="n"/>
    </row>
    <row hidden="1" r="264">
      <c r="A264" s="38" t="n"/>
      <c r="B264" s="1" t="n"/>
      <c r="I264" s="1" t="n"/>
      <c r="J264" s="1" t="n"/>
      <c r="K264" s="1" t="n"/>
      <c r="L264" s="1" t="n"/>
      <c r="M264" s="1" t="n"/>
      <c r="N264" s="1" t="n"/>
    </row>
    <row hidden="1" r="265">
      <c r="A265" s="38" t="n"/>
      <c r="B265" s="1" t="n"/>
      <c r="I265" s="1" t="n"/>
      <c r="J265" s="1" t="n"/>
      <c r="K265" s="1" t="n"/>
      <c r="L265" s="1" t="n"/>
      <c r="M265" s="1" t="n"/>
      <c r="N265" s="1" t="n"/>
    </row>
    <row hidden="1" r="266">
      <c r="A266" s="38" t="n"/>
      <c r="B266" s="1" t="n"/>
      <c r="I266" s="1" t="n"/>
      <c r="J266" s="1" t="n"/>
      <c r="K266" s="1" t="n"/>
      <c r="L266" s="1" t="n"/>
      <c r="M266" s="1" t="n"/>
      <c r="N266" s="1" t="n"/>
    </row>
    <row hidden="1" r="267">
      <c r="A267" s="38" t="n"/>
      <c r="B267" s="1" t="n"/>
      <c r="I267" s="1" t="n"/>
      <c r="J267" s="1" t="n"/>
      <c r="K267" s="1" t="n"/>
      <c r="L267" s="1" t="n"/>
      <c r="M267" s="1" t="n"/>
      <c r="N267" s="1" t="n"/>
    </row>
    <row hidden="1" r="268">
      <c r="A268" s="38" t="n"/>
      <c r="B268" s="1" t="n"/>
      <c r="I268" s="1" t="n"/>
      <c r="J268" s="1" t="n"/>
      <c r="K268" s="1" t="n"/>
      <c r="L268" s="1" t="n"/>
      <c r="M268" s="1" t="n"/>
      <c r="N268" s="1" t="n"/>
    </row>
    <row hidden="1" r="269">
      <c r="A269" s="38" t="n"/>
      <c r="B269" s="1" t="n"/>
      <c r="I269" s="1" t="n"/>
      <c r="J269" s="1" t="n"/>
      <c r="K269" s="1" t="n"/>
      <c r="L269" s="1" t="n"/>
      <c r="M269" s="1" t="n"/>
      <c r="N269" s="1" t="n"/>
    </row>
    <row hidden="1" r="270">
      <c r="A270" s="38" t="n"/>
      <c r="B270" s="1" t="n"/>
      <c r="I270" s="1" t="n"/>
      <c r="J270" s="1" t="n"/>
      <c r="K270" s="1" t="n"/>
      <c r="L270" s="1" t="n"/>
      <c r="M270" s="1" t="n"/>
      <c r="N270" s="1" t="n"/>
    </row>
    <row hidden="1" r="271">
      <c r="A271" s="38" t="n"/>
      <c r="B271" s="1" t="n"/>
      <c r="I271" s="1" t="n"/>
      <c r="J271" s="1" t="n"/>
      <c r="K271" s="1" t="n"/>
      <c r="L271" s="1" t="n"/>
      <c r="M271" s="1" t="n"/>
      <c r="N271" s="1" t="n"/>
    </row>
    <row hidden="1" r="272">
      <c r="A272" s="38" t="n"/>
      <c r="B272" s="1" t="n"/>
      <c r="I272" s="1" t="n"/>
      <c r="J272" s="1" t="n"/>
      <c r="K272" s="1" t="n"/>
      <c r="L272" s="1" t="n"/>
      <c r="M272" s="1" t="n"/>
      <c r="N272" s="1" t="n"/>
    </row>
    <row hidden="1" r="273">
      <c r="A273" s="38" t="n"/>
      <c r="B273" s="1" t="n"/>
      <c r="I273" s="1" t="n"/>
      <c r="J273" s="1" t="n"/>
      <c r="K273" s="1" t="n"/>
      <c r="L273" s="1" t="n"/>
      <c r="M273" s="1" t="n"/>
      <c r="N273" s="1" t="n"/>
    </row>
    <row hidden="1" r="274">
      <c r="A274" s="38" t="n"/>
      <c r="B274" s="1" t="n"/>
      <c r="I274" s="1" t="n"/>
      <c r="J274" s="1" t="n"/>
      <c r="K274" s="1" t="n"/>
      <c r="L274" s="1" t="n"/>
      <c r="M274" s="1" t="n"/>
      <c r="N274" s="1" t="n"/>
    </row>
    <row hidden="1" r="275">
      <c r="A275" s="38" t="n"/>
      <c r="B275" s="1" t="n"/>
      <c r="I275" s="1" t="n"/>
      <c r="J275" s="1" t="n"/>
      <c r="K275" s="1" t="n"/>
      <c r="L275" s="1" t="n"/>
      <c r="M275" s="1" t="n"/>
      <c r="N275" s="1" t="n"/>
    </row>
    <row hidden="1" r="276">
      <c r="A276" s="38" t="n"/>
      <c r="B276" s="1" t="n"/>
      <c r="I276" s="1" t="n"/>
      <c r="J276" s="1" t="n"/>
      <c r="K276" s="1" t="n"/>
      <c r="L276" s="1" t="n"/>
      <c r="M276" s="1" t="n"/>
      <c r="N276" s="1" t="n"/>
    </row>
    <row hidden="1" r="277">
      <c r="A277" s="38" t="n"/>
      <c r="B277" s="1" t="n"/>
      <c r="I277" s="1" t="n"/>
      <c r="J277" s="1" t="n"/>
      <c r="K277" s="1" t="n"/>
      <c r="L277" s="1" t="n"/>
      <c r="M277" s="1" t="n"/>
      <c r="N277" s="1" t="n"/>
    </row>
    <row hidden="1" r="278">
      <c r="A278" s="38" t="n"/>
      <c r="B278" s="1" t="n"/>
      <c r="I278" s="1" t="n"/>
      <c r="J278" s="1" t="n"/>
      <c r="K278" s="1" t="n"/>
      <c r="L278" s="1" t="n"/>
      <c r="M278" s="1" t="n"/>
      <c r="N278" s="1" t="n"/>
    </row>
    <row hidden="1" r="279">
      <c r="A279" s="38" t="n"/>
      <c r="B279" s="1" t="n"/>
      <c r="I279" s="1" t="n"/>
      <c r="J279" s="1" t="n"/>
      <c r="K279" s="1" t="n"/>
      <c r="L279" s="1" t="n"/>
      <c r="M279" s="1" t="n"/>
      <c r="N279" s="1" t="n"/>
    </row>
    <row hidden="1" r="280">
      <c r="A280" s="38" t="n"/>
      <c r="B280" s="1" t="n"/>
      <c r="I280" s="1" t="n"/>
      <c r="J280" s="1" t="n"/>
      <c r="K280" s="1" t="n"/>
      <c r="L280" s="1" t="n"/>
      <c r="M280" s="1" t="n"/>
      <c r="N280" s="1" t="n"/>
    </row>
    <row hidden="1" r="281">
      <c r="A281" s="38" t="n"/>
      <c r="B281" s="1" t="n"/>
      <c r="I281" s="1" t="n"/>
      <c r="J281" s="1" t="n"/>
      <c r="K281" s="1" t="n"/>
      <c r="L281" s="1" t="n"/>
      <c r="M281" s="1" t="n"/>
      <c r="N281" s="1" t="n"/>
    </row>
    <row hidden="1" r="282">
      <c r="A282" s="38" t="n"/>
      <c r="B282" s="1" t="n"/>
      <c r="I282" s="1" t="n"/>
      <c r="J282" s="1" t="n"/>
      <c r="K282" s="1" t="n"/>
      <c r="L282" s="1" t="n"/>
      <c r="M282" s="1" t="n"/>
      <c r="N282" s="1" t="n"/>
    </row>
    <row hidden="1" r="283">
      <c r="A283" s="38" t="n"/>
      <c r="B283" s="1" t="n"/>
      <c r="I283" s="1" t="n"/>
      <c r="J283" s="1" t="n"/>
      <c r="K283" s="1" t="n"/>
      <c r="L283" s="1" t="n"/>
      <c r="M283" s="1" t="n"/>
      <c r="N283" s="1" t="n"/>
    </row>
    <row hidden="1" r="284">
      <c r="A284" s="38" t="n"/>
      <c r="B284" s="1" t="n"/>
      <c r="I284" s="1" t="n"/>
      <c r="J284" s="1" t="n"/>
      <c r="K284" s="1" t="n"/>
      <c r="L284" s="1" t="n"/>
      <c r="M284" s="1" t="n"/>
      <c r="N284" s="1" t="n"/>
    </row>
    <row hidden="1" r="285">
      <c r="A285" s="38" t="n"/>
      <c r="B285" s="1" t="n"/>
      <c r="I285" s="1" t="n"/>
      <c r="J285" s="1" t="n"/>
      <c r="K285" s="1" t="n"/>
      <c r="L285" s="1" t="n"/>
      <c r="M285" s="1" t="n"/>
      <c r="N285" s="1" t="n"/>
    </row>
    <row hidden="1" r="286">
      <c r="A286" s="38" t="n"/>
      <c r="B286" s="1" t="n"/>
      <c r="I286" s="1" t="n"/>
      <c r="J286" s="1" t="n"/>
      <c r="K286" s="1" t="n"/>
      <c r="L286" s="1" t="n"/>
      <c r="M286" s="1" t="n"/>
      <c r="N286" s="1" t="n"/>
    </row>
    <row hidden="1" r="287">
      <c r="A287" s="38" t="n"/>
      <c r="B287" s="1" t="n"/>
      <c r="I287" s="1" t="n"/>
      <c r="J287" s="1" t="n"/>
      <c r="K287" s="1" t="n"/>
      <c r="L287" s="1" t="n"/>
      <c r="M287" s="1" t="n"/>
      <c r="N287" s="1" t="n"/>
    </row>
    <row hidden="1" r="288">
      <c r="A288" s="38" t="n"/>
      <c r="B288" s="1" t="n"/>
      <c r="I288" s="1" t="n"/>
      <c r="J288" s="1" t="n"/>
      <c r="K288" s="1" t="n"/>
      <c r="L288" s="1" t="n"/>
      <c r="M288" s="1" t="n"/>
      <c r="N288" s="1" t="n"/>
    </row>
    <row hidden="1" r="289">
      <c r="A289" s="38" t="n"/>
      <c r="B289" s="1" t="n"/>
      <c r="I289" s="1" t="n"/>
      <c r="J289" s="1" t="n"/>
      <c r="K289" s="1" t="n"/>
      <c r="L289" s="1" t="n"/>
      <c r="M289" s="1" t="n"/>
      <c r="N289" s="1" t="n"/>
    </row>
    <row hidden="1" r="290">
      <c r="A290" s="38" t="n"/>
      <c r="B290" s="1" t="n"/>
      <c r="I290" s="1" t="n"/>
      <c r="J290" s="1" t="n"/>
      <c r="K290" s="1" t="n"/>
      <c r="L290" s="1" t="n"/>
      <c r="M290" s="1" t="n"/>
      <c r="N290" s="1" t="n"/>
    </row>
    <row hidden="1" r="291">
      <c r="A291" s="38" t="n"/>
      <c r="B291" s="1" t="n"/>
      <c r="I291" s="1" t="n"/>
      <c r="J291" s="1" t="n"/>
      <c r="K291" s="1" t="n"/>
      <c r="L291" s="1" t="n"/>
      <c r="M291" s="1" t="n"/>
      <c r="N291" s="1" t="n"/>
    </row>
    <row hidden="1" r="292">
      <c r="A292" s="38" t="n"/>
      <c r="B292" s="1" t="n"/>
      <c r="I292" s="1" t="n"/>
      <c r="J292" s="1" t="n"/>
      <c r="K292" s="1" t="n"/>
      <c r="L292" s="1" t="n"/>
      <c r="M292" s="1" t="n"/>
      <c r="N292" s="1" t="n"/>
    </row>
    <row hidden="1" r="293">
      <c r="A293" s="38" t="n"/>
      <c r="B293" s="1" t="n"/>
      <c r="I293" s="1" t="n"/>
      <c r="J293" s="1" t="n"/>
      <c r="K293" s="1" t="n"/>
      <c r="L293" s="1" t="n"/>
      <c r="M293" s="1" t="n"/>
      <c r="N293" s="1" t="n"/>
    </row>
    <row hidden="1" r="294">
      <c r="A294" s="38" t="n"/>
      <c r="B294" s="1" t="n"/>
      <c r="I294" s="1" t="n"/>
      <c r="J294" s="1" t="n"/>
      <c r="K294" s="1" t="n"/>
      <c r="L294" s="1" t="n"/>
      <c r="M294" s="1" t="n"/>
      <c r="N294" s="1" t="n"/>
    </row>
    <row hidden="1" r="295">
      <c r="A295" s="38" t="n"/>
      <c r="B295" s="1" t="n"/>
      <c r="I295" s="1" t="n"/>
      <c r="J295" s="1" t="n"/>
      <c r="K295" s="1" t="n"/>
      <c r="L295" s="1" t="n"/>
      <c r="M295" s="1" t="n"/>
      <c r="N295" s="1" t="n"/>
    </row>
    <row hidden="1" r="296">
      <c r="A296" s="38" t="n"/>
      <c r="B296" s="1" t="n"/>
      <c r="I296" s="1" t="n"/>
      <c r="J296" s="1" t="n"/>
      <c r="K296" s="1" t="n"/>
      <c r="L296" s="1" t="n"/>
      <c r="M296" s="1" t="n"/>
      <c r="N296" s="1" t="n"/>
    </row>
    <row hidden="1" r="297">
      <c r="A297" s="38" t="n"/>
      <c r="B297" s="1" t="n"/>
      <c r="I297" s="1" t="n"/>
      <c r="J297" s="1" t="n"/>
      <c r="K297" s="1" t="n"/>
      <c r="L297" s="1" t="n"/>
      <c r="M297" s="1" t="n"/>
      <c r="N297" s="1" t="n"/>
    </row>
    <row hidden="1" r="298">
      <c r="A298" s="38" t="n"/>
      <c r="B298" s="1" t="n"/>
      <c r="I298" s="1" t="n"/>
      <c r="J298" s="1" t="n"/>
      <c r="K298" s="1" t="n"/>
      <c r="L298" s="1" t="n"/>
      <c r="M298" s="1" t="n"/>
      <c r="N298" s="1" t="n"/>
    </row>
    <row hidden="1" r="299">
      <c r="A299" s="38" t="n"/>
      <c r="B299" s="1" t="n"/>
      <c r="I299" s="1" t="n"/>
      <c r="J299" s="1" t="n"/>
      <c r="K299" s="1" t="n"/>
      <c r="L299" s="1" t="n"/>
      <c r="M299" s="1" t="n"/>
      <c r="N299" s="1" t="n"/>
    </row>
    <row hidden="1" r="300">
      <c r="A300" s="38" t="n"/>
      <c r="B300" s="1" t="n"/>
      <c r="I300" s="1" t="n"/>
      <c r="J300" s="1" t="n"/>
      <c r="K300" s="1" t="n"/>
      <c r="L300" s="1" t="n"/>
      <c r="M300" s="1" t="n"/>
      <c r="N300" s="1" t="n"/>
    </row>
    <row hidden="1" r="301">
      <c r="A301" s="38" t="n"/>
      <c r="B301" s="1" t="n"/>
      <c r="I301" s="1" t="n"/>
      <c r="J301" s="1" t="n"/>
      <c r="K301" s="1" t="n"/>
      <c r="L301" s="1" t="n"/>
      <c r="M301" s="1" t="n"/>
      <c r="N301" s="1" t="n"/>
    </row>
    <row hidden="1" r="302">
      <c r="A302" s="38" t="n"/>
      <c r="B302" s="1" t="n"/>
      <c r="I302" s="1" t="n"/>
      <c r="J302" s="1" t="n"/>
      <c r="K302" s="1" t="n"/>
      <c r="L302" s="1" t="n"/>
      <c r="M302" s="1" t="n"/>
      <c r="N302" s="1" t="n"/>
    </row>
    <row hidden="1" r="303">
      <c r="A303" s="38" t="n"/>
      <c r="B303" s="1" t="n"/>
      <c r="I303" s="1" t="n"/>
      <c r="J303" s="1" t="n"/>
      <c r="K303" s="1" t="n"/>
      <c r="L303" s="1" t="n"/>
      <c r="M303" s="1" t="n"/>
      <c r="N303" s="1" t="n"/>
    </row>
    <row hidden="1" r="304">
      <c r="A304" s="38" t="n"/>
      <c r="B304" s="1" t="n"/>
      <c r="I304" s="1" t="n"/>
      <c r="J304" s="1" t="n"/>
      <c r="K304" s="1" t="n"/>
      <c r="L304" s="1" t="n"/>
      <c r="M304" s="1" t="n"/>
      <c r="N304" s="1" t="n"/>
    </row>
    <row hidden="1" r="305">
      <c r="A305" s="38" t="n"/>
      <c r="B305" s="1" t="n"/>
      <c r="I305" s="1" t="n"/>
      <c r="J305" s="1" t="n"/>
      <c r="K305" s="1" t="n"/>
      <c r="L305" s="1" t="n"/>
      <c r="M305" s="1" t="n"/>
      <c r="N305" s="1" t="n"/>
    </row>
    <row hidden="1" r="306">
      <c r="A306" s="38" t="n"/>
      <c r="B306" s="1" t="n"/>
      <c r="I306" s="1" t="n"/>
      <c r="J306" s="1" t="n"/>
      <c r="K306" s="1" t="n"/>
      <c r="L306" s="1" t="n"/>
      <c r="M306" s="1" t="n"/>
      <c r="N306" s="1" t="n"/>
    </row>
    <row hidden="1" r="307">
      <c r="A307" s="38" t="n"/>
      <c r="B307" s="1" t="n"/>
      <c r="I307" s="1" t="n"/>
      <c r="J307" s="1" t="n"/>
      <c r="K307" s="1" t="n"/>
      <c r="L307" s="1" t="n"/>
      <c r="M307" s="1" t="n"/>
      <c r="N307" s="1" t="n"/>
    </row>
    <row hidden="1" r="308">
      <c r="A308" s="38" t="n"/>
      <c r="B308" s="1" t="n"/>
      <c r="I308" s="1" t="n"/>
      <c r="J308" s="1" t="n"/>
      <c r="K308" s="1" t="n"/>
      <c r="L308" s="1" t="n"/>
      <c r="M308" s="1" t="n"/>
      <c r="N308" s="1" t="n"/>
    </row>
    <row hidden="1" r="309">
      <c r="A309" s="38" t="n"/>
      <c r="B309" s="1" t="n"/>
      <c r="I309" s="1" t="n"/>
      <c r="J309" s="1" t="n"/>
      <c r="K309" s="1" t="n"/>
      <c r="L309" s="1" t="n"/>
      <c r="M309" s="1" t="n"/>
      <c r="N309" s="1" t="n"/>
    </row>
    <row hidden="1" r="310">
      <c r="A310" s="38" t="n"/>
      <c r="B310" s="1" t="n"/>
      <c r="I310" s="1" t="n"/>
      <c r="J310" s="1" t="n"/>
      <c r="K310" s="1" t="n"/>
      <c r="L310" s="1" t="n"/>
      <c r="M310" s="1" t="n"/>
      <c r="N310" s="1" t="n"/>
    </row>
    <row hidden="1" r="311">
      <c r="A311" s="38" t="n"/>
      <c r="B311" s="1" t="n"/>
      <c r="I311" s="1" t="n"/>
      <c r="J311" s="1" t="n"/>
      <c r="K311" s="1" t="n"/>
      <c r="L311" s="1" t="n"/>
      <c r="M311" s="1" t="n"/>
      <c r="N311" s="1" t="n"/>
    </row>
    <row hidden="1" r="312">
      <c r="A312" s="38" t="n"/>
      <c r="B312" s="1" t="n"/>
      <c r="I312" s="1" t="n"/>
      <c r="J312" s="1" t="n"/>
      <c r="K312" s="1" t="n"/>
      <c r="L312" s="1" t="n"/>
      <c r="M312" s="1" t="n"/>
      <c r="N312" s="1" t="n"/>
    </row>
    <row hidden="1" r="313">
      <c r="A313" s="38" t="n"/>
      <c r="B313" s="1" t="n"/>
      <c r="I313" s="1" t="n"/>
      <c r="J313" s="1" t="n"/>
      <c r="K313" s="1" t="n"/>
      <c r="L313" s="1" t="n"/>
      <c r="M313" s="1" t="n"/>
      <c r="N313" s="1" t="n"/>
    </row>
    <row hidden="1" r="314">
      <c r="A314" s="38" t="n"/>
      <c r="B314" s="1" t="n"/>
      <c r="I314" s="1" t="n"/>
      <c r="J314" s="1" t="n"/>
      <c r="K314" s="1" t="n"/>
      <c r="L314" s="1" t="n"/>
      <c r="M314" s="1" t="n"/>
      <c r="N314" s="1" t="n"/>
    </row>
    <row hidden="1" r="315">
      <c r="A315" s="38" t="n"/>
      <c r="B315" s="1" t="n"/>
      <c r="I315" s="1" t="n"/>
      <c r="J315" s="1" t="n"/>
      <c r="K315" s="1" t="n"/>
      <c r="L315" s="1" t="n"/>
      <c r="M315" s="1" t="n"/>
      <c r="N315" s="1" t="n"/>
    </row>
    <row hidden="1" r="316">
      <c r="A316" s="38" t="n"/>
      <c r="B316" s="1" t="n"/>
      <c r="I316" s="1" t="n"/>
      <c r="J316" s="1" t="n"/>
      <c r="K316" s="1" t="n"/>
      <c r="L316" s="1" t="n"/>
      <c r="M316" s="1" t="n"/>
      <c r="N316" s="1" t="n"/>
    </row>
    <row hidden="1" r="317">
      <c r="A317" s="38" t="n"/>
      <c r="B317" s="1" t="n"/>
      <c r="I317" s="1" t="n"/>
      <c r="J317" s="1" t="n"/>
      <c r="K317" s="1" t="n"/>
      <c r="L317" s="1" t="n"/>
      <c r="M317" s="1" t="n"/>
      <c r="N317" s="1" t="n"/>
    </row>
    <row hidden="1" r="318">
      <c r="A318" s="38" t="n"/>
      <c r="B318" s="1" t="n"/>
      <c r="I318" s="1" t="n"/>
      <c r="J318" s="1" t="n"/>
      <c r="K318" s="1" t="n"/>
      <c r="L318" s="1" t="n"/>
      <c r="M318" s="1" t="n"/>
      <c r="N318" s="1" t="n"/>
    </row>
    <row hidden="1" r="319">
      <c r="A319" s="38" t="n"/>
      <c r="B319" s="1" t="n"/>
      <c r="I319" s="1" t="n"/>
      <c r="J319" s="1" t="n"/>
      <c r="K319" s="1" t="n"/>
      <c r="L319" s="1" t="n"/>
      <c r="M319" s="1" t="n"/>
      <c r="N319" s="1" t="n"/>
    </row>
    <row hidden="1" r="320">
      <c r="A320" s="38" t="n"/>
      <c r="B320" s="1" t="n"/>
      <c r="I320" s="1" t="n"/>
      <c r="J320" s="1" t="n"/>
      <c r="K320" s="1" t="n"/>
      <c r="L320" s="1" t="n"/>
      <c r="M320" s="1" t="n"/>
      <c r="N320" s="1" t="n"/>
    </row>
    <row hidden="1" r="321">
      <c r="A321" s="38" t="n"/>
      <c r="B321" s="1" t="n"/>
      <c r="I321" s="1" t="n"/>
      <c r="J321" s="1" t="n"/>
      <c r="K321" s="1" t="n"/>
      <c r="L321" s="1" t="n"/>
      <c r="M321" s="1" t="n"/>
      <c r="N321" s="1" t="n"/>
    </row>
    <row hidden="1" r="322">
      <c r="A322" s="38" t="n"/>
      <c r="B322" s="1" t="n"/>
      <c r="I322" s="1" t="n"/>
      <c r="J322" s="1" t="n"/>
      <c r="K322" s="1" t="n"/>
      <c r="L322" s="1" t="n"/>
      <c r="M322" s="1" t="n"/>
      <c r="N322" s="1" t="n"/>
    </row>
    <row hidden="1" r="323">
      <c r="A323" s="38" t="n"/>
      <c r="B323" s="1" t="n"/>
      <c r="I323" s="1" t="n"/>
      <c r="J323" s="1" t="n"/>
      <c r="K323" s="1" t="n"/>
      <c r="L323" s="1" t="n"/>
      <c r="M323" s="1" t="n"/>
      <c r="N323" s="1" t="n"/>
    </row>
    <row hidden="1" r="324">
      <c r="A324" s="38" t="n"/>
      <c r="B324" s="1" t="n"/>
      <c r="I324" s="1" t="n"/>
      <c r="J324" s="1" t="n"/>
      <c r="K324" s="1" t="n"/>
      <c r="L324" s="1" t="n"/>
      <c r="M324" s="1" t="n"/>
      <c r="N324" s="1" t="n"/>
    </row>
    <row hidden="1" r="325">
      <c r="A325" s="38" t="n"/>
      <c r="B325" s="1" t="n"/>
      <c r="I325" s="1" t="n"/>
      <c r="J325" s="1" t="n"/>
      <c r="K325" s="1" t="n"/>
      <c r="L325" s="1" t="n"/>
      <c r="M325" s="1" t="n"/>
      <c r="N325" s="1" t="n"/>
    </row>
    <row hidden="1" r="326">
      <c r="A326" s="38" t="n"/>
      <c r="B326" s="1" t="n"/>
      <c r="I326" s="1" t="n"/>
      <c r="J326" s="1" t="n"/>
      <c r="K326" s="1" t="n"/>
      <c r="L326" s="1" t="n"/>
      <c r="M326" s="1" t="n"/>
      <c r="N326" s="1" t="n"/>
    </row>
    <row hidden="1" r="327">
      <c r="A327" s="38" t="n"/>
      <c r="B327" s="1" t="n"/>
      <c r="I327" s="1" t="n"/>
      <c r="J327" s="1" t="n"/>
      <c r="K327" s="1" t="n"/>
      <c r="L327" s="1" t="n"/>
      <c r="M327" s="1" t="n"/>
      <c r="N327" s="1" t="n"/>
    </row>
    <row hidden="1" r="328">
      <c r="A328" s="38" t="n"/>
      <c r="B328" s="1" t="n"/>
      <c r="I328" s="1" t="n"/>
      <c r="J328" s="1" t="n"/>
      <c r="K328" s="1" t="n"/>
      <c r="L328" s="1" t="n"/>
      <c r="M328" s="1" t="n"/>
      <c r="N328" s="1" t="n"/>
    </row>
    <row hidden="1" r="329">
      <c r="A329" s="38" t="n"/>
      <c r="B329" s="1" t="n"/>
      <c r="I329" s="1" t="n"/>
      <c r="J329" s="1" t="n"/>
      <c r="K329" s="1" t="n"/>
      <c r="L329" s="1" t="n"/>
      <c r="M329" s="1" t="n"/>
      <c r="N329" s="1" t="n"/>
    </row>
    <row hidden="1" r="330">
      <c r="A330" s="38" t="n"/>
      <c r="B330" s="1" t="n"/>
      <c r="I330" s="1" t="n"/>
      <c r="J330" s="1" t="n"/>
      <c r="K330" s="1" t="n"/>
      <c r="L330" s="1" t="n"/>
      <c r="M330" s="1" t="n"/>
      <c r="N330" s="1" t="n"/>
    </row>
    <row hidden="1" r="331">
      <c r="A331" s="38" t="n"/>
      <c r="B331" s="1" t="n"/>
      <c r="I331" s="1" t="n"/>
      <c r="J331" s="1" t="n"/>
      <c r="K331" s="1" t="n"/>
      <c r="L331" s="1" t="n"/>
      <c r="M331" s="1" t="n"/>
      <c r="N331" s="1" t="n"/>
    </row>
    <row hidden="1" r="332">
      <c r="A332" s="38" t="n"/>
      <c r="B332" s="1" t="n"/>
      <c r="I332" s="1" t="n"/>
      <c r="J332" s="1" t="n"/>
      <c r="K332" s="1" t="n"/>
      <c r="L332" s="1" t="n"/>
      <c r="M332" s="1" t="n"/>
      <c r="N332" s="1" t="n"/>
    </row>
    <row hidden="1" r="333">
      <c r="A333" s="38" t="n"/>
      <c r="B333" s="1" t="n"/>
      <c r="I333" s="1" t="n"/>
      <c r="J333" s="1" t="n"/>
      <c r="K333" s="1" t="n"/>
      <c r="L333" s="1" t="n"/>
      <c r="M333" s="1" t="n"/>
      <c r="N333" s="1" t="n"/>
    </row>
    <row hidden="1" r="334">
      <c r="A334" s="38" t="n"/>
      <c r="B334" s="1" t="n"/>
      <c r="I334" s="1" t="n"/>
      <c r="J334" s="1" t="n"/>
      <c r="K334" s="1" t="n"/>
      <c r="L334" s="1" t="n"/>
      <c r="M334" s="1" t="n"/>
      <c r="N334" s="1" t="n"/>
    </row>
    <row hidden="1" r="335">
      <c r="A335" s="38" t="n"/>
      <c r="B335" s="1" t="n"/>
      <c r="I335" s="1" t="n"/>
      <c r="J335" s="1" t="n"/>
      <c r="K335" s="1" t="n"/>
      <c r="L335" s="1" t="n"/>
      <c r="M335" s="1" t="n"/>
      <c r="N335" s="1" t="n"/>
    </row>
    <row hidden="1" r="336">
      <c r="A336" s="38" t="n"/>
      <c r="B336" s="1" t="n"/>
      <c r="I336" s="1" t="n"/>
      <c r="J336" s="1" t="n"/>
      <c r="K336" s="1" t="n"/>
      <c r="L336" s="1" t="n"/>
      <c r="M336" s="1" t="n"/>
      <c r="N336" s="1" t="n"/>
    </row>
    <row hidden="1" r="337">
      <c r="A337" s="38" t="n"/>
      <c r="B337" s="1" t="n"/>
      <c r="I337" s="1" t="n"/>
      <c r="J337" s="1" t="n"/>
      <c r="K337" s="1" t="n"/>
      <c r="L337" s="1" t="n"/>
      <c r="M337" s="1" t="n"/>
      <c r="N337" s="1" t="n"/>
    </row>
    <row hidden="1" r="338">
      <c r="A338" s="38" t="n"/>
      <c r="B338" s="1" t="n"/>
      <c r="I338" s="1" t="n"/>
      <c r="J338" s="1" t="n"/>
      <c r="K338" s="1" t="n"/>
      <c r="L338" s="1" t="n"/>
      <c r="M338" s="1" t="n"/>
      <c r="N338" s="1" t="n"/>
    </row>
    <row hidden="1" r="339">
      <c r="A339" s="38" t="n"/>
      <c r="B339" s="1" t="n"/>
      <c r="I339" s="1" t="n"/>
      <c r="J339" s="1" t="n"/>
      <c r="K339" s="1" t="n"/>
      <c r="L339" s="1" t="n"/>
      <c r="M339" s="1" t="n"/>
      <c r="N339" s="1" t="n"/>
    </row>
    <row hidden="1" r="340">
      <c r="A340" s="38" t="n"/>
      <c r="B340" s="1" t="n"/>
      <c r="I340" s="1" t="n"/>
      <c r="J340" s="1" t="n"/>
      <c r="K340" s="1" t="n"/>
      <c r="L340" s="1" t="n"/>
      <c r="M340" s="1" t="n"/>
      <c r="N340" s="1" t="n"/>
    </row>
    <row hidden="1" r="341">
      <c r="A341" s="38" t="n"/>
      <c r="B341" s="1" t="n"/>
      <c r="I341" s="1" t="n"/>
      <c r="J341" s="1" t="n"/>
      <c r="K341" s="1" t="n"/>
      <c r="L341" s="1" t="n"/>
      <c r="M341" s="1" t="n"/>
      <c r="N341" s="1" t="n"/>
    </row>
    <row hidden="1" r="342">
      <c r="A342" s="38" t="n"/>
      <c r="B342" s="1" t="n"/>
      <c r="I342" s="1" t="n"/>
      <c r="J342" s="1" t="n"/>
      <c r="K342" s="1" t="n"/>
      <c r="L342" s="1" t="n"/>
      <c r="M342" s="1" t="n"/>
      <c r="N342" s="1" t="n"/>
    </row>
    <row hidden="1" r="343">
      <c r="A343" s="38" t="n"/>
      <c r="B343" s="1" t="n"/>
      <c r="I343" s="1" t="n"/>
      <c r="J343" s="1" t="n"/>
      <c r="K343" s="1" t="n"/>
      <c r="L343" s="1" t="n"/>
      <c r="M343" s="1" t="n"/>
      <c r="N343" s="1" t="n"/>
    </row>
    <row hidden="1" r="344">
      <c r="A344" s="38" t="n"/>
      <c r="B344" s="1" t="n"/>
      <c r="I344" s="1" t="n"/>
      <c r="J344" s="1" t="n"/>
      <c r="K344" s="1" t="n"/>
      <c r="L344" s="1" t="n"/>
      <c r="M344" s="1" t="n"/>
      <c r="N344" s="1" t="n"/>
    </row>
    <row hidden="1" r="345">
      <c r="A345" s="38" t="n"/>
      <c r="B345" s="1" t="n"/>
      <c r="I345" s="1" t="n"/>
      <c r="J345" s="1" t="n"/>
      <c r="K345" s="1" t="n"/>
      <c r="L345" s="1" t="n"/>
      <c r="M345" s="1" t="n"/>
      <c r="N345" s="1" t="n"/>
    </row>
    <row hidden="1" r="346">
      <c r="A346" s="38" t="n"/>
      <c r="B346" s="1" t="n"/>
      <c r="I346" s="1" t="n"/>
      <c r="J346" s="1" t="n"/>
      <c r="K346" s="1" t="n"/>
      <c r="L346" s="1" t="n"/>
      <c r="M346" s="1" t="n"/>
      <c r="N346" s="1" t="n"/>
    </row>
    <row hidden="1" r="347">
      <c r="A347" s="38" t="n"/>
      <c r="B347" s="1" t="n"/>
      <c r="I347" s="1" t="n"/>
      <c r="J347" s="1" t="n"/>
      <c r="K347" s="1" t="n"/>
      <c r="L347" s="1" t="n"/>
      <c r="M347" s="1" t="n"/>
      <c r="N347" s="1" t="n"/>
    </row>
    <row hidden="1" r="348">
      <c r="A348" s="38" t="n"/>
      <c r="B348" s="1" t="n"/>
      <c r="I348" s="1" t="n"/>
      <c r="J348" s="1" t="n"/>
      <c r="K348" s="1" t="n"/>
      <c r="L348" s="1" t="n"/>
      <c r="M348" s="1" t="n"/>
      <c r="N348" s="1" t="n"/>
    </row>
    <row hidden="1" r="349">
      <c r="A349" s="38" t="n"/>
      <c r="B349" s="1" t="n"/>
      <c r="I349" s="1" t="n"/>
      <c r="J349" s="1" t="n"/>
      <c r="K349" s="1" t="n"/>
      <c r="L349" s="1" t="n"/>
      <c r="M349" s="1" t="n"/>
      <c r="N349" s="1" t="n"/>
    </row>
    <row hidden="1" r="350">
      <c r="A350" s="38" t="n"/>
      <c r="B350" s="1" t="n"/>
      <c r="I350" s="1" t="n"/>
      <c r="J350" s="1" t="n"/>
      <c r="K350" s="1" t="n"/>
      <c r="L350" s="1" t="n"/>
      <c r="M350" s="1" t="n"/>
      <c r="N350" s="1" t="n"/>
    </row>
    <row hidden="1" r="351">
      <c r="A351" s="38" t="n"/>
      <c r="B351" s="1" t="n"/>
      <c r="I351" s="1" t="n"/>
      <c r="J351" s="1" t="n"/>
      <c r="K351" s="1" t="n"/>
      <c r="L351" s="1" t="n"/>
      <c r="M351" s="1" t="n"/>
      <c r="N351" s="1" t="n"/>
    </row>
    <row hidden="1" r="352">
      <c r="A352" s="38" t="n"/>
      <c r="B352" s="1" t="n"/>
      <c r="I352" s="1" t="n"/>
      <c r="J352" s="1" t="n"/>
      <c r="K352" s="1" t="n"/>
      <c r="L352" s="1" t="n"/>
      <c r="M352" s="1" t="n"/>
      <c r="N352" s="1" t="n"/>
    </row>
    <row hidden="1" r="353">
      <c r="A353" s="38" t="n"/>
      <c r="B353" s="1" t="n"/>
      <c r="I353" s="1" t="n"/>
      <c r="J353" s="1" t="n"/>
      <c r="K353" s="1" t="n"/>
      <c r="L353" s="1" t="n"/>
      <c r="M353" s="1" t="n"/>
      <c r="N353" s="1" t="n"/>
    </row>
    <row hidden="1" r="354">
      <c r="A354" s="38" t="n"/>
      <c r="B354" s="1" t="n"/>
      <c r="I354" s="1" t="n"/>
      <c r="J354" s="1" t="n"/>
      <c r="K354" s="1" t="n"/>
      <c r="L354" s="1" t="n"/>
      <c r="M354" s="1" t="n"/>
      <c r="N354" s="1" t="n"/>
    </row>
    <row hidden="1" r="355">
      <c r="A355" s="38" t="n"/>
      <c r="B355" s="1" t="n"/>
      <c r="I355" s="1" t="n"/>
      <c r="J355" s="1" t="n"/>
      <c r="K355" s="1" t="n"/>
      <c r="L355" s="1" t="n"/>
      <c r="M355" s="1" t="n"/>
      <c r="N355" s="1" t="n"/>
    </row>
    <row hidden="1" r="356">
      <c r="A356" s="38" t="n"/>
      <c r="B356" s="1" t="n"/>
      <c r="I356" s="1" t="n"/>
      <c r="J356" s="1" t="n"/>
      <c r="K356" s="1" t="n"/>
      <c r="L356" s="1" t="n"/>
      <c r="M356" s="1" t="n"/>
      <c r="N356" s="1" t="n"/>
    </row>
    <row hidden="1" r="357">
      <c r="A357" s="38" t="n"/>
      <c r="B357" s="1" t="n"/>
      <c r="I357" s="1" t="n"/>
      <c r="J357" s="1" t="n"/>
      <c r="K357" s="1" t="n"/>
      <c r="L357" s="1" t="n"/>
      <c r="M357" s="1" t="n"/>
      <c r="N357" s="1" t="n"/>
    </row>
    <row hidden="1" r="358">
      <c r="A358" s="38" t="n"/>
      <c r="B358" s="1" t="n"/>
      <c r="I358" s="1" t="n"/>
      <c r="J358" s="1" t="n"/>
      <c r="K358" s="1" t="n"/>
      <c r="L358" s="1" t="n"/>
      <c r="M358" s="1" t="n"/>
      <c r="N358" s="1" t="n"/>
    </row>
    <row hidden="1" r="359">
      <c r="A359" s="38" t="n"/>
      <c r="B359" s="1" t="n"/>
      <c r="I359" s="1" t="n"/>
      <c r="J359" s="1" t="n"/>
      <c r="K359" s="1" t="n"/>
      <c r="L359" s="1" t="n"/>
      <c r="M359" s="1" t="n"/>
      <c r="N359" s="1" t="n"/>
    </row>
    <row hidden="1" r="360">
      <c r="A360" s="38" t="n"/>
      <c r="B360" s="1" t="n"/>
      <c r="I360" s="1" t="n"/>
      <c r="J360" s="1" t="n"/>
      <c r="K360" s="1" t="n"/>
      <c r="L360" s="1" t="n"/>
      <c r="M360" s="1" t="n"/>
      <c r="N360" s="1" t="n"/>
    </row>
    <row hidden="1" r="361">
      <c r="A361" s="38" t="n"/>
      <c r="B361" s="1" t="n"/>
      <c r="I361" s="1" t="n"/>
      <c r="J361" s="1" t="n"/>
      <c r="K361" s="1" t="n"/>
      <c r="L361" s="1" t="n"/>
      <c r="M361" s="1" t="n"/>
      <c r="N361" s="1" t="n"/>
    </row>
    <row hidden="1" r="362">
      <c r="A362" s="38" t="n"/>
      <c r="B362" s="1" t="n"/>
      <c r="I362" s="1" t="n"/>
      <c r="J362" s="1" t="n"/>
      <c r="K362" s="1" t="n"/>
      <c r="L362" s="1" t="n"/>
      <c r="M362" s="1" t="n"/>
      <c r="N362" s="1" t="n"/>
    </row>
    <row hidden="1" r="363">
      <c r="A363" s="38" t="n"/>
      <c r="B363" s="1" t="n"/>
      <c r="I363" s="1" t="n"/>
      <c r="J363" s="1" t="n"/>
      <c r="K363" s="1" t="n"/>
      <c r="L363" s="1" t="n"/>
      <c r="M363" s="1" t="n"/>
      <c r="N363" s="1" t="n"/>
    </row>
    <row hidden="1" r="364">
      <c r="A364" s="38" t="n"/>
      <c r="B364" s="1" t="n"/>
      <c r="I364" s="1" t="n"/>
      <c r="J364" s="1" t="n"/>
      <c r="K364" s="1" t="n"/>
      <c r="L364" s="1" t="n"/>
      <c r="M364" s="1" t="n"/>
      <c r="N364" s="1" t="n"/>
    </row>
    <row hidden="1" r="365">
      <c r="A365" s="38" t="n"/>
      <c r="B365" s="1" t="n"/>
      <c r="I365" s="1" t="n"/>
      <c r="J365" s="1" t="n"/>
      <c r="K365" s="1" t="n"/>
      <c r="L365" s="1" t="n"/>
      <c r="M365" s="1" t="n"/>
      <c r="N365" s="1" t="n"/>
    </row>
    <row hidden="1" r="366">
      <c r="A366" s="38" t="n"/>
      <c r="B366" s="1" t="n"/>
      <c r="I366" s="1" t="n"/>
      <c r="J366" s="1" t="n"/>
      <c r="K366" s="1" t="n"/>
      <c r="L366" s="1" t="n"/>
      <c r="M366" s="1" t="n"/>
      <c r="N366" s="1" t="n"/>
    </row>
    <row hidden="1" r="367">
      <c r="A367" s="38" t="n"/>
      <c r="B367" s="1" t="n"/>
      <c r="I367" s="1" t="n"/>
      <c r="J367" s="1" t="n"/>
      <c r="K367" s="1" t="n"/>
      <c r="L367" s="1" t="n"/>
      <c r="M367" s="1" t="n"/>
      <c r="N367" s="1" t="n"/>
    </row>
    <row hidden="1" r="368">
      <c r="A368" s="38" t="n"/>
      <c r="B368" s="1" t="n"/>
      <c r="I368" s="1" t="n"/>
      <c r="J368" s="1" t="n"/>
      <c r="K368" s="1" t="n"/>
      <c r="L368" s="1" t="n"/>
      <c r="M368" s="1" t="n"/>
      <c r="N368" s="1" t="n"/>
    </row>
    <row hidden="1" r="369">
      <c r="A369" s="38" t="n"/>
      <c r="B369" s="1" t="n"/>
      <c r="I369" s="1" t="n"/>
      <c r="J369" s="1" t="n"/>
      <c r="K369" s="1" t="n"/>
      <c r="L369" s="1" t="n"/>
      <c r="M369" s="1" t="n"/>
      <c r="N369" s="1" t="n"/>
    </row>
    <row hidden="1" r="370">
      <c r="A370" s="38" t="n"/>
      <c r="B370" s="1" t="n"/>
      <c r="I370" s="1" t="n"/>
      <c r="J370" s="1" t="n"/>
      <c r="K370" s="1" t="n"/>
      <c r="L370" s="1" t="n"/>
      <c r="M370" s="1" t="n"/>
      <c r="N370" s="1" t="n"/>
    </row>
    <row hidden="1" r="371">
      <c r="A371" s="38" t="n"/>
      <c r="B371" s="1" t="n"/>
      <c r="I371" s="1" t="n"/>
      <c r="J371" s="1" t="n"/>
      <c r="K371" s="1" t="n"/>
      <c r="L371" s="1" t="n"/>
      <c r="M371" s="1" t="n"/>
      <c r="N371" s="1" t="n"/>
    </row>
    <row hidden="1" r="372">
      <c r="A372" s="38" t="n"/>
      <c r="B372" s="1" t="n"/>
      <c r="I372" s="1" t="n"/>
      <c r="J372" s="1" t="n"/>
      <c r="K372" s="1" t="n"/>
      <c r="L372" s="1" t="n"/>
      <c r="M372" s="1" t="n"/>
      <c r="N372" s="1" t="n"/>
    </row>
    <row hidden="1" r="373">
      <c r="A373" s="38" t="n"/>
      <c r="B373" s="1" t="n"/>
      <c r="I373" s="1" t="n"/>
      <c r="J373" s="1" t="n"/>
      <c r="K373" s="1" t="n"/>
      <c r="L373" s="1" t="n"/>
      <c r="M373" s="1" t="n"/>
      <c r="N373" s="1" t="n"/>
    </row>
    <row hidden="1" r="374">
      <c r="A374" s="38" t="n"/>
      <c r="B374" s="1" t="n"/>
      <c r="I374" s="1" t="n"/>
      <c r="J374" s="1" t="n"/>
      <c r="K374" s="1" t="n"/>
      <c r="L374" s="1" t="n"/>
      <c r="M374" s="1" t="n"/>
      <c r="N374" s="1" t="n"/>
    </row>
    <row hidden="1" r="375">
      <c r="A375" s="38" t="n"/>
      <c r="B375" s="1" t="n"/>
      <c r="I375" s="1" t="n"/>
      <c r="J375" s="1" t="n"/>
      <c r="K375" s="1" t="n"/>
      <c r="L375" s="1" t="n"/>
      <c r="M375" s="1" t="n"/>
      <c r="N375" s="1" t="n"/>
    </row>
    <row hidden="1" r="376">
      <c r="A376" s="38" t="n"/>
      <c r="B376" s="1" t="n"/>
      <c r="I376" s="1" t="n"/>
      <c r="J376" s="1" t="n"/>
      <c r="K376" s="1" t="n"/>
      <c r="L376" s="1" t="n"/>
      <c r="M376" s="1" t="n"/>
      <c r="N376" s="1" t="n"/>
    </row>
    <row hidden="1" r="377">
      <c r="A377" s="38" t="n"/>
      <c r="B377" s="1" t="n"/>
      <c r="I377" s="1" t="n"/>
      <c r="J377" s="1" t="n"/>
      <c r="K377" s="1" t="n"/>
      <c r="L377" s="1" t="n"/>
      <c r="M377" s="1" t="n"/>
      <c r="N377" s="1" t="n"/>
    </row>
    <row hidden="1" r="378">
      <c r="A378" s="38" t="n"/>
      <c r="B378" s="1" t="n"/>
      <c r="I378" s="1" t="n"/>
      <c r="J378" s="1" t="n"/>
      <c r="K378" s="1" t="n"/>
      <c r="L378" s="1" t="n"/>
      <c r="M378" s="1" t="n"/>
      <c r="N378" s="1" t="n"/>
    </row>
    <row hidden="1" r="379">
      <c r="A379" s="38" t="n"/>
      <c r="B379" s="1" t="n"/>
      <c r="I379" s="1" t="n"/>
      <c r="J379" s="1" t="n"/>
      <c r="K379" s="1" t="n"/>
      <c r="L379" s="1" t="n"/>
      <c r="M379" s="1" t="n"/>
      <c r="N379" s="1" t="n"/>
    </row>
    <row hidden="1" r="380">
      <c r="A380" s="38" t="n"/>
      <c r="B380" s="1" t="n"/>
      <c r="I380" s="1" t="n"/>
      <c r="J380" s="1" t="n"/>
      <c r="K380" s="1" t="n"/>
      <c r="L380" s="1" t="n"/>
      <c r="M380" s="1" t="n"/>
      <c r="N380" s="1" t="n"/>
    </row>
    <row hidden="1" r="381">
      <c r="A381" s="38" t="n"/>
      <c r="B381" s="1" t="n"/>
      <c r="I381" s="1" t="n"/>
      <c r="J381" s="1" t="n"/>
      <c r="K381" s="1" t="n"/>
      <c r="L381" s="1" t="n"/>
      <c r="M381" s="1" t="n"/>
      <c r="N381" s="1" t="n"/>
    </row>
    <row hidden="1" r="382">
      <c r="A382" s="38" t="n"/>
      <c r="B382" s="1" t="n"/>
      <c r="I382" s="1" t="n"/>
      <c r="J382" s="1" t="n"/>
      <c r="K382" s="1" t="n"/>
      <c r="L382" s="1" t="n"/>
      <c r="M382" s="1" t="n"/>
      <c r="N382" s="1" t="n"/>
    </row>
    <row hidden="1" r="383">
      <c r="A383" s="38" t="n"/>
      <c r="B383" s="1" t="n"/>
      <c r="I383" s="1" t="n"/>
      <c r="J383" s="1" t="n"/>
      <c r="K383" s="1" t="n"/>
      <c r="L383" s="1" t="n"/>
      <c r="M383" s="1" t="n"/>
      <c r="N383" s="1" t="n"/>
    </row>
    <row hidden="1" r="384">
      <c r="A384" s="38" t="n"/>
      <c r="B384" s="1" t="n"/>
      <c r="I384" s="1" t="n"/>
      <c r="J384" s="1" t="n"/>
      <c r="K384" s="1" t="n"/>
      <c r="L384" s="1" t="n"/>
      <c r="M384" s="1" t="n"/>
      <c r="N384" s="1" t="n"/>
    </row>
    <row hidden="1" r="385">
      <c r="A385" s="38" t="n"/>
      <c r="B385" s="1" t="n"/>
      <c r="I385" s="1" t="n"/>
      <c r="J385" s="1" t="n"/>
      <c r="K385" s="1" t="n"/>
      <c r="L385" s="1" t="n"/>
      <c r="M385" s="1" t="n"/>
      <c r="N385" s="1" t="n"/>
    </row>
    <row hidden="1" r="386">
      <c r="A386" s="38" t="n"/>
      <c r="B386" s="1" t="n"/>
      <c r="I386" s="1" t="n"/>
      <c r="J386" s="1" t="n"/>
      <c r="K386" s="1" t="n"/>
      <c r="L386" s="1" t="n"/>
      <c r="M386" s="1" t="n"/>
      <c r="N386" s="1" t="n"/>
    </row>
    <row hidden="1" r="387">
      <c r="A387" s="38" t="n"/>
      <c r="B387" s="1" t="n"/>
      <c r="I387" s="1" t="n"/>
      <c r="J387" s="1" t="n"/>
      <c r="K387" s="1" t="n"/>
      <c r="L387" s="1" t="n"/>
      <c r="M387" s="1" t="n"/>
      <c r="N387" s="1" t="n"/>
    </row>
    <row hidden="1" r="388">
      <c r="A388" s="38" t="n"/>
      <c r="B388" s="1" t="n"/>
      <c r="I388" s="1" t="n"/>
      <c r="J388" s="1" t="n"/>
      <c r="K388" s="1" t="n"/>
      <c r="L388" s="1" t="n"/>
      <c r="M388" s="1" t="n"/>
      <c r="N388" s="1" t="n"/>
    </row>
    <row hidden="1" r="389">
      <c r="A389" s="38" t="n"/>
      <c r="B389" s="1" t="n"/>
      <c r="I389" s="1" t="n"/>
      <c r="J389" s="1" t="n"/>
      <c r="K389" s="1" t="n"/>
      <c r="L389" s="1" t="n"/>
      <c r="M389" s="1" t="n"/>
      <c r="N389" s="1" t="n"/>
    </row>
    <row hidden="1" r="390">
      <c r="A390" s="38" t="n"/>
      <c r="B390" s="1" t="n"/>
      <c r="I390" s="1" t="n"/>
      <c r="J390" s="1" t="n"/>
      <c r="K390" s="1" t="n"/>
      <c r="L390" s="1" t="n"/>
      <c r="M390" s="1" t="n"/>
      <c r="N390" s="1" t="n"/>
    </row>
    <row hidden="1" r="391">
      <c r="A391" s="38" t="n"/>
      <c r="B391" s="1" t="n"/>
      <c r="I391" s="1" t="n"/>
      <c r="J391" s="1" t="n"/>
      <c r="K391" s="1" t="n"/>
      <c r="L391" s="1" t="n"/>
      <c r="M391" s="1" t="n"/>
      <c r="N391" s="1" t="n"/>
    </row>
    <row hidden="1" r="392">
      <c r="A392" s="38" t="n"/>
      <c r="B392" s="1" t="n"/>
      <c r="I392" s="1" t="n"/>
      <c r="J392" s="1" t="n"/>
      <c r="K392" s="1" t="n"/>
      <c r="L392" s="1" t="n"/>
      <c r="M392" s="1" t="n"/>
      <c r="N392" s="1" t="n"/>
    </row>
    <row hidden="1" r="393">
      <c r="A393" s="38" t="n"/>
      <c r="B393" s="1" t="n"/>
      <c r="I393" s="1" t="n"/>
      <c r="J393" s="1" t="n"/>
      <c r="K393" s="1" t="n"/>
      <c r="L393" s="1" t="n"/>
      <c r="M393" s="1" t="n"/>
      <c r="N393" s="1" t="n"/>
    </row>
    <row hidden="1" r="394">
      <c r="A394" s="38" t="n"/>
      <c r="B394" s="1" t="n"/>
      <c r="I394" s="1" t="n"/>
      <c r="J394" s="1" t="n"/>
      <c r="K394" s="1" t="n"/>
      <c r="L394" s="1" t="n"/>
      <c r="M394" s="1" t="n"/>
      <c r="N394" s="1" t="n"/>
    </row>
    <row hidden="1" r="395">
      <c r="A395" s="38" t="n"/>
      <c r="B395" s="1" t="n"/>
      <c r="I395" s="1" t="n"/>
      <c r="J395" s="1" t="n"/>
      <c r="K395" s="1" t="n"/>
      <c r="L395" s="1" t="n"/>
      <c r="M395" s="1" t="n"/>
      <c r="N395" s="1" t="n"/>
    </row>
    <row hidden="1" r="396">
      <c r="A396" s="38" t="n"/>
      <c r="B396" s="1" t="n"/>
      <c r="I396" s="1" t="n"/>
      <c r="J396" s="1" t="n"/>
      <c r="K396" s="1" t="n"/>
      <c r="L396" s="1" t="n"/>
      <c r="M396" s="1" t="n"/>
      <c r="N396" s="1" t="n"/>
    </row>
    <row hidden="1" r="397">
      <c r="A397" s="38" t="n"/>
      <c r="B397" s="1" t="n"/>
      <c r="I397" s="1" t="n"/>
      <c r="J397" s="1" t="n"/>
      <c r="K397" s="1" t="n"/>
      <c r="L397" s="1" t="n"/>
      <c r="M397" s="1" t="n"/>
      <c r="N397" s="1" t="n"/>
    </row>
    <row hidden="1" r="398">
      <c r="A398" s="38" t="n"/>
      <c r="B398" s="1" t="n"/>
      <c r="I398" s="1" t="n"/>
      <c r="J398" s="1" t="n"/>
      <c r="K398" s="1" t="n"/>
      <c r="L398" s="1" t="n"/>
      <c r="M398" s="1" t="n"/>
      <c r="N398" s="1" t="n"/>
    </row>
    <row hidden="1" r="399">
      <c r="A399" s="38" t="n"/>
      <c r="B399" s="1" t="n"/>
      <c r="I399" s="1" t="n"/>
      <c r="J399" s="1" t="n"/>
      <c r="K399" s="1" t="n"/>
      <c r="L399" s="1" t="n"/>
      <c r="M399" s="1" t="n"/>
      <c r="N399" s="1" t="n"/>
    </row>
    <row hidden="1" r="400">
      <c r="A400" s="38" t="n"/>
      <c r="B400" s="1" t="n"/>
      <c r="I400" s="1" t="n"/>
      <c r="J400" s="1" t="n"/>
      <c r="K400" s="1" t="n"/>
      <c r="L400" s="1" t="n"/>
      <c r="M400" s="1" t="n"/>
      <c r="N400" s="1" t="n"/>
    </row>
    <row hidden="1" r="401">
      <c r="A401" s="38" t="n"/>
      <c r="B401" s="1" t="n"/>
      <c r="I401" s="1" t="n"/>
      <c r="J401" s="1" t="n"/>
      <c r="K401" s="1" t="n"/>
      <c r="L401" s="1" t="n"/>
      <c r="M401" s="1" t="n"/>
      <c r="N401" s="1" t="n"/>
    </row>
    <row hidden="1" r="402">
      <c r="A402" s="38" t="n"/>
      <c r="B402" s="1" t="n"/>
      <c r="I402" s="1" t="n"/>
      <c r="J402" s="1" t="n"/>
      <c r="K402" s="1" t="n"/>
      <c r="L402" s="1" t="n"/>
      <c r="M402" s="1" t="n"/>
      <c r="N402" s="1" t="n"/>
    </row>
    <row hidden="1" r="403">
      <c r="A403" s="38" t="n"/>
      <c r="B403" s="1" t="n"/>
      <c r="I403" s="1" t="n"/>
      <c r="J403" s="1" t="n"/>
      <c r="K403" s="1" t="n"/>
      <c r="L403" s="1" t="n"/>
      <c r="M403" s="1" t="n"/>
      <c r="N403" s="1" t="n"/>
    </row>
    <row hidden="1" r="404">
      <c r="A404" s="38" t="n"/>
      <c r="B404" s="1" t="n"/>
      <c r="I404" s="1" t="n"/>
      <c r="J404" s="1" t="n"/>
      <c r="K404" s="1" t="n"/>
      <c r="L404" s="1" t="n"/>
      <c r="M404" s="1" t="n"/>
      <c r="N404" s="1" t="n"/>
    </row>
    <row hidden="1" r="405">
      <c r="A405" s="38" t="n"/>
      <c r="B405" s="1" t="n"/>
      <c r="I405" s="1" t="n"/>
      <c r="J405" s="1" t="n"/>
      <c r="K405" s="1" t="n"/>
      <c r="L405" s="1" t="n"/>
      <c r="M405" s="1" t="n"/>
      <c r="N405" s="1" t="n"/>
    </row>
    <row hidden="1" r="406">
      <c r="A406" s="38" t="n"/>
      <c r="B406" s="1" t="n"/>
      <c r="I406" s="1" t="n"/>
      <c r="J406" s="1" t="n"/>
      <c r="K406" s="1" t="n"/>
      <c r="L406" s="1" t="n"/>
      <c r="M406" s="1" t="n"/>
      <c r="N406" s="1" t="n"/>
    </row>
    <row hidden="1" r="407">
      <c r="A407" s="38" t="n"/>
      <c r="B407" s="1" t="n"/>
      <c r="I407" s="1" t="n"/>
      <c r="J407" s="1" t="n"/>
      <c r="K407" s="1" t="n"/>
      <c r="L407" s="1" t="n"/>
      <c r="M407" s="1" t="n"/>
      <c r="N407" s="1" t="n"/>
    </row>
    <row hidden="1" r="408">
      <c r="A408" s="38" t="n"/>
      <c r="B408" s="1" t="n"/>
      <c r="I408" s="1" t="n"/>
      <c r="J408" s="1" t="n"/>
      <c r="K408" s="1" t="n"/>
      <c r="L408" s="1" t="n"/>
      <c r="M408" s="1" t="n"/>
      <c r="N408" s="1" t="n"/>
    </row>
    <row hidden="1" r="409">
      <c r="A409" s="38" t="n"/>
      <c r="B409" s="1" t="n"/>
      <c r="I409" s="1" t="n"/>
      <c r="J409" s="1" t="n"/>
      <c r="K409" s="1" t="n"/>
      <c r="L409" s="1" t="n"/>
      <c r="M409" s="1" t="n"/>
      <c r="N409" s="1" t="n"/>
    </row>
    <row hidden="1" r="410">
      <c r="A410" s="38" t="n"/>
      <c r="B410" s="1" t="n"/>
      <c r="I410" s="1" t="n"/>
      <c r="J410" s="1" t="n"/>
      <c r="K410" s="1" t="n"/>
      <c r="L410" s="1" t="n"/>
      <c r="M410" s="1" t="n"/>
      <c r="N410" s="1" t="n"/>
    </row>
    <row hidden="1" r="411">
      <c r="A411" s="38" t="n"/>
      <c r="B411" s="1" t="n"/>
      <c r="I411" s="1" t="n"/>
      <c r="J411" s="1" t="n"/>
      <c r="K411" s="1" t="n"/>
      <c r="L411" s="1" t="n"/>
      <c r="M411" s="1" t="n"/>
      <c r="N411" s="1" t="n"/>
    </row>
    <row hidden="1" r="412">
      <c r="A412" s="38" t="n"/>
      <c r="B412" s="1" t="n"/>
      <c r="I412" s="1" t="n"/>
      <c r="J412" s="1" t="n"/>
      <c r="K412" s="1" t="n"/>
      <c r="L412" s="1" t="n"/>
      <c r="M412" s="1" t="n"/>
      <c r="N412" s="1" t="n"/>
    </row>
    <row hidden="1" r="413">
      <c r="A413" s="38" t="n"/>
      <c r="B413" s="1" t="n"/>
      <c r="I413" s="1" t="n"/>
      <c r="J413" s="1" t="n"/>
      <c r="K413" s="1" t="n"/>
      <c r="L413" s="1" t="n"/>
      <c r="M413" s="1" t="n"/>
      <c r="N413" s="1" t="n"/>
    </row>
    <row hidden="1" r="414">
      <c r="A414" s="38" t="n"/>
      <c r="B414" s="1" t="n"/>
      <c r="I414" s="1" t="n"/>
      <c r="J414" s="1" t="n"/>
      <c r="K414" s="1" t="n"/>
      <c r="L414" s="1" t="n"/>
      <c r="M414" s="1" t="n"/>
      <c r="N414" s="1" t="n"/>
    </row>
    <row hidden="1" r="415">
      <c r="A415" s="38" t="n"/>
      <c r="B415" s="1" t="n"/>
      <c r="I415" s="1" t="n"/>
      <c r="J415" s="1" t="n"/>
      <c r="K415" s="1" t="n"/>
      <c r="L415" s="1" t="n"/>
      <c r="M415" s="1" t="n"/>
      <c r="N415" s="1" t="n"/>
    </row>
    <row hidden="1" r="416">
      <c r="A416" s="38" t="n"/>
      <c r="B416" s="1" t="n"/>
      <c r="I416" s="1" t="n"/>
      <c r="J416" s="1" t="n"/>
      <c r="K416" s="1" t="n"/>
      <c r="L416" s="1" t="n"/>
      <c r="M416" s="1" t="n"/>
      <c r="N416" s="1" t="n"/>
    </row>
    <row hidden="1" r="417">
      <c r="A417" s="38" t="n"/>
      <c r="B417" s="1" t="n"/>
      <c r="I417" s="1" t="n"/>
      <c r="J417" s="1" t="n"/>
      <c r="K417" s="1" t="n"/>
      <c r="L417" s="1" t="n"/>
      <c r="M417" s="1" t="n"/>
      <c r="N417" s="1" t="n"/>
    </row>
    <row hidden="1" r="418">
      <c r="A418" s="38" t="n"/>
      <c r="B418" s="1" t="n"/>
      <c r="I418" s="1" t="n"/>
      <c r="J418" s="1" t="n"/>
      <c r="K418" s="1" t="n"/>
      <c r="L418" s="1" t="n"/>
      <c r="M418" s="1" t="n"/>
      <c r="N418" s="1" t="n"/>
    </row>
    <row hidden="1" r="419">
      <c r="A419" s="38" t="n"/>
      <c r="B419" s="1" t="n"/>
      <c r="I419" s="1" t="n"/>
      <c r="J419" s="1" t="n"/>
      <c r="K419" s="1" t="n"/>
      <c r="L419" s="1" t="n"/>
      <c r="M419" s="1" t="n"/>
      <c r="N419" s="1" t="n"/>
    </row>
    <row hidden="1" r="420">
      <c r="A420" s="38" t="n"/>
      <c r="B420" s="1" t="n"/>
      <c r="I420" s="1" t="n"/>
      <c r="J420" s="1" t="n"/>
      <c r="K420" s="1" t="n"/>
      <c r="L420" s="1" t="n"/>
      <c r="M420" s="1" t="n"/>
      <c r="N420" s="1" t="n"/>
    </row>
    <row hidden="1" r="421">
      <c r="A421" s="38" t="n"/>
      <c r="B421" s="1" t="n"/>
      <c r="I421" s="1" t="n"/>
      <c r="J421" s="1" t="n"/>
      <c r="K421" s="1" t="n"/>
      <c r="L421" s="1" t="n"/>
      <c r="M421" s="1" t="n"/>
      <c r="N421" s="1" t="n"/>
    </row>
    <row hidden="1" r="422">
      <c r="A422" s="38" t="n"/>
      <c r="B422" s="1" t="n"/>
      <c r="I422" s="1" t="n"/>
      <c r="J422" s="1" t="n"/>
      <c r="K422" s="1" t="n"/>
      <c r="L422" s="1" t="n"/>
      <c r="M422" s="1" t="n"/>
      <c r="N422" s="1" t="n"/>
    </row>
    <row hidden="1" r="423">
      <c r="A423" s="38" t="n"/>
      <c r="B423" s="1" t="n"/>
      <c r="I423" s="1" t="n"/>
      <c r="J423" s="1" t="n"/>
      <c r="K423" s="1" t="n"/>
      <c r="L423" s="1" t="n"/>
      <c r="M423" s="1" t="n"/>
      <c r="N423" s="1" t="n"/>
    </row>
    <row hidden="1" r="424">
      <c r="A424" s="38" t="n"/>
      <c r="B424" s="1" t="n"/>
      <c r="I424" s="1" t="n"/>
      <c r="J424" s="1" t="n"/>
      <c r="K424" s="1" t="n"/>
      <c r="L424" s="1" t="n"/>
      <c r="M424" s="1" t="n"/>
      <c r="N424" s="1" t="n"/>
    </row>
    <row hidden="1" r="425">
      <c r="A425" s="38" t="n"/>
      <c r="B425" s="1" t="n"/>
      <c r="I425" s="1" t="n"/>
      <c r="J425" s="1" t="n"/>
      <c r="K425" s="1" t="n"/>
      <c r="L425" s="1" t="n"/>
      <c r="M425" s="1" t="n"/>
      <c r="N425" s="1" t="n"/>
    </row>
    <row hidden="1" r="426">
      <c r="A426" s="38" t="n"/>
      <c r="B426" s="1" t="n"/>
      <c r="I426" s="1" t="n"/>
      <c r="J426" s="1" t="n"/>
      <c r="K426" s="1" t="n"/>
      <c r="L426" s="1" t="n"/>
      <c r="M426" s="1" t="n"/>
      <c r="N426" s="1" t="n"/>
    </row>
    <row hidden="1" r="427">
      <c r="A427" s="38" t="n"/>
      <c r="B427" s="1" t="n"/>
      <c r="I427" s="1" t="n"/>
      <c r="J427" s="1" t="n"/>
      <c r="K427" s="1" t="n"/>
      <c r="L427" s="1" t="n"/>
      <c r="M427" s="1" t="n"/>
      <c r="N427" s="1" t="n"/>
    </row>
    <row hidden="1" r="428">
      <c r="A428" s="38" t="n"/>
      <c r="B428" s="1" t="n"/>
      <c r="I428" s="1" t="n"/>
      <c r="J428" s="1" t="n"/>
      <c r="K428" s="1" t="n"/>
      <c r="L428" s="1" t="n"/>
      <c r="M428" s="1" t="n"/>
      <c r="N428" s="1" t="n"/>
    </row>
    <row hidden="1" r="429">
      <c r="A429" s="38" t="n"/>
      <c r="B429" s="1" t="n"/>
      <c r="I429" s="1" t="n"/>
      <c r="J429" s="1" t="n"/>
      <c r="K429" s="1" t="n"/>
      <c r="L429" s="1" t="n"/>
      <c r="M429" s="1" t="n"/>
      <c r="N429" s="1" t="n"/>
    </row>
    <row hidden="1" r="430">
      <c r="A430" s="38" t="n"/>
      <c r="B430" s="1" t="n"/>
      <c r="I430" s="1" t="n"/>
      <c r="J430" s="1" t="n"/>
      <c r="K430" s="1" t="n"/>
      <c r="L430" s="1" t="n"/>
      <c r="M430" s="1" t="n"/>
      <c r="N430" s="1" t="n"/>
    </row>
    <row hidden="1" r="431">
      <c r="A431" s="38" t="n"/>
      <c r="B431" s="1" t="n"/>
      <c r="I431" s="1" t="n"/>
      <c r="J431" s="1" t="n"/>
      <c r="K431" s="1" t="n"/>
      <c r="L431" s="1" t="n"/>
      <c r="M431" s="1" t="n"/>
      <c r="N431" s="1" t="n"/>
    </row>
    <row hidden="1" r="432">
      <c r="A432" s="38" t="n"/>
      <c r="B432" s="1" t="n"/>
      <c r="I432" s="1" t="n"/>
      <c r="J432" s="1" t="n"/>
      <c r="K432" s="1" t="n"/>
      <c r="L432" s="1" t="n"/>
      <c r="M432" s="1" t="n"/>
      <c r="N432" s="1" t="n"/>
    </row>
    <row hidden="1" r="433">
      <c r="A433" s="38" t="n"/>
      <c r="B433" s="1" t="n"/>
      <c r="I433" s="1" t="n"/>
      <c r="J433" s="1" t="n"/>
      <c r="K433" s="1" t="n"/>
      <c r="L433" s="1" t="n"/>
      <c r="M433" s="1" t="n"/>
      <c r="N433" s="1" t="n"/>
    </row>
    <row hidden="1" r="434">
      <c r="A434" s="38" t="n"/>
      <c r="B434" s="1" t="n"/>
      <c r="I434" s="1" t="n"/>
      <c r="J434" s="1" t="n"/>
      <c r="K434" s="1" t="n"/>
      <c r="L434" s="1" t="n"/>
      <c r="M434" s="1" t="n"/>
      <c r="N434" s="1" t="n"/>
    </row>
    <row hidden="1" r="435">
      <c r="A435" s="38" t="n"/>
      <c r="B435" s="1" t="n"/>
      <c r="I435" s="1" t="n"/>
      <c r="J435" s="1" t="n"/>
      <c r="K435" s="1" t="n"/>
      <c r="L435" s="1" t="n"/>
      <c r="M435" s="1" t="n"/>
      <c r="N435" s="1" t="n"/>
    </row>
    <row hidden="1" r="436">
      <c r="A436" s="38" t="n"/>
      <c r="B436" s="1" t="n"/>
      <c r="I436" s="1" t="n"/>
      <c r="J436" s="1" t="n"/>
      <c r="K436" s="1" t="n"/>
      <c r="L436" s="1" t="n"/>
      <c r="M436" s="1" t="n"/>
      <c r="N436" s="1" t="n"/>
    </row>
    <row hidden="1" r="437">
      <c r="A437" s="38" t="n"/>
      <c r="B437" s="1" t="n"/>
      <c r="I437" s="1" t="n"/>
      <c r="J437" s="1" t="n"/>
      <c r="K437" s="1" t="n"/>
      <c r="L437" s="1" t="n"/>
      <c r="M437" s="1" t="n"/>
      <c r="N437" s="1" t="n"/>
    </row>
    <row hidden="1" r="438">
      <c r="A438" s="38" t="n"/>
      <c r="B438" s="1" t="n"/>
      <c r="I438" s="1" t="n"/>
      <c r="J438" s="1" t="n"/>
      <c r="K438" s="1" t="n"/>
      <c r="L438" s="1" t="n"/>
      <c r="M438" s="1" t="n"/>
      <c r="N438" s="1" t="n"/>
    </row>
    <row hidden="1" r="439">
      <c r="A439" s="38" t="n"/>
      <c r="B439" s="1" t="n"/>
      <c r="I439" s="1" t="n"/>
      <c r="J439" s="1" t="n"/>
      <c r="K439" s="1" t="n"/>
      <c r="L439" s="1" t="n"/>
      <c r="M439" s="1" t="n"/>
      <c r="N439" s="1" t="n"/>
    </row>
    <row hidden="1" r="440">
      <c r="A440" s="38" t="n"/>
      <c r="B440" s="1" t="n"/>
      <c r="I440" s="1" t="n"/>
      <c r="J440" s="1" t="n"/>
      <c r="K440" s="1" t="n"/>
      <c r="L440" s="1" t="n"/>
      <c r="M440" s="1" t="n"/>
      <c r="N440" s="1" t="n"/>
    </row>
    <row hidden="1" r="441">
      <c r="A441" s="38" t="n"/>
      <c r="B441" s="1" t="n"/>
      <c r="I441" s="1" t="n"/>
      <c r="J441" s="1" t="n"/>
      <c r="K441" s="1" t="n"/>
      <c r="L441" s="1" t="n"/>
      <c r="M441" s="1" t="n"/>
      <c r="N441" s="1" t="n"/>
    </row>
    <row hidden="1" r="442">
      <c r="A442" s="38" t="n"/>
      <c r="B442" s="1" t="n"/>
      <c r="I442" s="1" t="n"/>
      <c r="J442" s="1" t="n"/>
      <c r="K442" s="1" t="n"/>
      <c r="L442" s="1" t="n"/>
      <c r="M442" s="1" t="n"/>
      <c r="N442" s="1" t="n"/>
    </row>
    <row hidden="1" r="443">
      <c r="A443" s="38" t="n"/>
      <c r="B443" s="1" t="n"/>
      <c r="I443" s="1" t="n"/>
      <c r="J443" s="1" t="n"/>
      <c r="K443" s="1" t="n"/>
      <c r="L443" s="1" t="n"/>
      <c r="M443" s="1" t="n"/>
      <c r="N443" s="1" t="n"/>
    </row>
    <row hidden="1" r="444">
      <c r="A444" s="38" t="n"/>
      <c r="B444" s="1" t="n"/>
      <c r="I444" s="1" t="n"/>
      <c r="J444" s="1" t="n"/>
      <c r="K444" s="1" t="n"/>
      <c r="L444" s="1" t="n"/>
      <c r="M444" s="1" t="n"/>
      <c r="N444" s="1" t="n"/>
    </row>
    <row hidden="1" r="445">
      <c r="A445" s="38" t="n"/>
      <c r="B445" s="1" t="n"/>
      <c r="I445" s="1" t="n"/>
      <c r="J445" s="1" t="n"/>
      <c r="K445" s="1" t="n"/>
      <c r="L445" s="1" t="n"/>
      <c r="M445" s="1" t="n"/>
      <c r="N445" s="1" t="n"/>
    </row>
    <row hidden="1" r="446">
      <c r="A446" s="38" t="n"/>
      <c r="B446" s="1" t="n"/>
      <c r="I446" s="1" t="n"/>
      <c r="J446" s="1" t="n"/>
      <c r="K446" s="1" t="n"/>
      <c r="L446" s="1" t="n"/>
      <c r="M446" s="1" t="n"/>
      <c r="N446" s="1" t="n"/>
    </row>
    <row hidden="1" r="447">
      <c r="A447" s="38" t="n"/>
      <c r="B447" s="1" t="n"/>
      <c r="I447" s="1" t="n"/>
      <c r="J447" s="1" t="n"/>
      <c r="K447" s="1" t="n"/>
      <c r="L447" s="1" t="n"/>
      <c r="M447" s="1" t="n"/>
      <c r="N447" s="1" t="n"/>
    </row>
    <row hidden="1" r="448">
      <c r="A448" s="38" t="n"/>
      <c r="B448" s="1" t="n"/>
      <c r="I448" s="1" t="n"/>
      <c r="J448" s="1" t="n"/>
      <c r="K448" s="1" t="n"/>
      <c r="L448" s="1" t="n"/>
      <c r="M448" s="1" t="n"/>
      <c r="N448" s="1" t="n"/>
    </row>
    <row hidden="1" r="449">
      <c r="A449" s="38" t="n"/>
      <c r="B449" s="1" t="n"/>
      <c r="I449" s="1" t="n"/>
      <c r="J449" s="1" t="n"/>
      <c r="K449" s="1" t="n"/>
      <c r="L449" s="1" t="n"/>
      <c r="M449" s="1" t="n"/>
      <c r="N449" s="1" t="n"/>
    </row>
    <row hidden="1" r="450">
      <c r="A450" s="38" t="n"/>
      <c r="B450" s="1" t="n"/>
      <c r="I450" s="1" t="n"/>
      <c r="J450" s="1" t="n"/>
      <c r="K450" s="1" t="n"/>
      <c r="L450" s="1" t="n"/>
      <c r="M450" s="1" t="n"/>
      <c r="N450" s="1" t="n"/>
    </row>
    <row hidden="1" r="451">
      <c r="A451" s="38" t="n"/>
      <c r="B451" s="1" t="n"/>
      <c r="I451" s="1" t="n"/>
      <c r="J451" s="1" t="n"/>
      <c r="K451" s="1" t="n"/>
      <c r="L451" s="1" t="n"/>
      <c r="M451" s="1" t="n"/>
      <c r="N451" s="1" t="n"/>
    </row>
    <row hidden="1" r="452">
      <c r="A452" s="38" t="n"/>
      <c r="B452" s="1" t="n"/>
      <c r="I452" s="1" t="n"/>
      <c r="J452" s="1" t="n"/>
      <c r="K452" s="1" t="n"/>
      <c r="L452" s="1" t="n"/>
      <c r="M452" s="1" t="n"/>
      <c r="N452" s="1" t="n"/>
    </row>
    <row hidden="1" r="453">
      <c r="A453" s="38" t="n"/>
      <c r="B453" s="1" t="n"/>
      <c r="I453" s="1" t="n"/>
      <c r="J453" s="1" t="n"/>
      <c r="K453" s="1" t="n"/>
      <c r="L453" s="1" t="n"/>
      <c r="M453" s="1" t="n"/>
      <c r="N453" s="1" t="n"/>
    </row>
    <row hidden="1" r="454">
      <c r="A454" s="38" t="n"/>
      <c r="B454" s="1" t="n"/>
      <c r="I454" s="1" t="n"/>
      <c r="J454" s="1" t="n"/>
      <c r="K454" s="1" t="n"/>
      <c r="L454" s="1" t="n"/>
      <c r="M454" s="1" t="n"/>
      <c r="N454" s="1" t="n"/>
    </row>
    <row hidden="1" r="455">
      <c r="A455" s="38" t="n"/>
      <c r="B455" s="1" t="n"/>
      <c r="I455" s="1" t="n"/>
      <c r="J455" s="1" t="n"/>
      <c r="K455" s="1" t="n"/>
      <c r="L455" s="1" t="n"/>
      <c r="M455" s="1" t="n"/>
      <c r="N455" s="1" t="n"/>
    </row>
    <row hidden="1" r="456">
      <c r="A456" s="38" t="n"/>
      <c r="B456" s="1" t="n"/>
      <c r="I456" s="1" t="n"/>
      <c r="J456" s="1" t="n"/>
      <c r="K456" s="1" t="n"/>
      <c r="L456" s="1" t="n"/>
      <c r="M456" s="1" t="n"/>
      <c r="N456" s="1" t="n"/>
    </row>
    <row hidden="1" r="457">
      <c r="A457" s="38" t="n"/>
      <c r="B457" s="1" t="n"/>
      <c r="I457" s="1" t="n"/>
      <c r="J457" s="1" t="n"/>
      <c r="K457" s="1" t="n"/>
      <c r="L457" s="1" t="n"/>
      <c r="M457" s="1" t="n"/>
      <c r="N457" s="1" t="n"/>
    </row>
    <row hidden="1" r="458">
      <c r="A458" s="38" t="n"/>
      <c r="B458" s="1" t="n"/>
      <c r="I458" s="1" t="n"/>
      <c r="J458" s="1" t="n"/>
      <c r="K458" s="1" t="n"/>
      <c r="L458" s="1" t="n"/>
      <c r="M458" s="1" t="n"/>
      <c r="N458" s="1" t="n"/>
    </row>
    <row hidden="1" r="459">
      <c r="A459" s="38" t="n"/>
      <c r="B459" s="1" t="n"/>
      <c r="I459" s="1" t="n"/>
      <c r="J459" s="1" t="n"/>
      <c r="K459" s="1" t="n"/>
      <c r="L459" s="1" t="n"/>
      <c r="M459" s="1" t="n"/>
      <c r="N459" s="1" t="n"/>
    </row>
    <row hidden="1" r="460">
      <c r="A460" s="38" t="n"/>
      <c r="B460" s="1" t="n"/>
      <c r="I460" s="1" t="n"/>
      <c r="J460" s="1" t="n"/>
      <c r="K460" s="1" t="n"/>
      <c r="L460" s="1" t="n"/>
      <c r="M460" s="1" t="n"/>
      <c r="N460" s="1" t="n"/>
    </row>
    <row hidden="1" r="461">
      <c r="A461" s="38" t="n"/>
      <c r="B461" s="1" t="n"/>
      <c r="I461" s="1" t="n"/>
      <c r="J461" s="1" t="n"/>
      <c r="K461" s="1" t="n"/>
      <c r="L461" s="1" t="n"/>
      <c r="M461" s="1" t="n"/>
      <c r="N461" s="1" t="n"/>
    </row>
    <row hidden="1" r="462">
      <c r="A462" s="38" t="n"/>
      <c r="B462" s="1" t="n"/>
      <c r="I462" s="1" t="n"/>
      <c r="J462" s="1" t="n"/>
      <c r="K462" s="1" t="n"/>
      <c r="L462" s="1" t="n"/>
      <c r="M462" s="1" t="n"/>
      <c r="N462" s="1" t="n"/>
    </row>
    <row hidden="1" r="463">
      <c r="A463" s="38" t="n"/>
      <c r="B463" s="1" t="n"/>
      <c r="I463" s="1" t="n"/>
      <c r="J463" s="1" t="n"/>
      <c r="K463" s="1" t="n"/>
      <c r="L463" s="1" t="n"/>
      <c r="M463" s="1" t="n"/>
      <c r="N463" s="1" t="n"/>
    </row>
    <row hidden="1" r="464">
      <c r="A464" s="38" t="n"/>
      <c r="B464" s="1" t="n"/>
      <c r="I464" s="1" t="n"/>
      <c r="J464" s="1" t="n"/>
      <c r="K464" s="1" t="n"/>
      <c r="L464" s="1" t="n"/>
      <c r="M464" s="1" t="n"/>
      <c r="N464" s="1" t="n"/>
    </row>
    <row hidden="1" r="465">
      <c r="A465" s="38" t="n"/>
      <c r="B465" s="1" t="n"/>
      <c r="I465" s="1" t="n"/>
      <c r="J465" s="1" t="n"/>
      <c r="K465" s="1" t="n"/>
      <c r="L465" s="1" t="n"/>
      <c r="M465" s="1" t="n"/>
      <c r="N465" s="1" t="n"/>
    </row>
    <row hidden="1" r="466">
      <c r="A466" s="38" t="n"/>
      <c r="B466" s="1" t="n"/>
      <c r="I466" s="1" t="n"/>
      <c r="J466" s="1" t="n"/>
      <c r="K466" s="1" t="n"/>
      <c r="L466" s="1" t="n"/>
      <c r="M466" s="1" t="n"/>
      <c r="N466" s="1" t="n"/>
    </row>
    <row hidden="1" r="467">
      <c r="A467" s="38" t="n"/>
      <c r="B467" s="1" t="n"/>
      <c r="I467" s="1" t="n"/>
      <c r="J467" s="1" t="n"/>
      <c r="K467" s="1" t="n"/>
      <c r="L467" s="1" t="n"/>
      <c r="M467" s="1" t="n"/>
      <c r="N467" s="1" t="n"/>
    </row>
    <row hidden="1" r="468">
      <c r="A468" s="38" t="n"/>
      <c r="B468" s="1" t="n"/>
      <c r="I468" s="1" t="n"/>
      <c r="J468" s="1" t="n"/>
      <c r="K468" s="1" t="n"/>
      <c r="L468" s="1" t="n"/>
      <c r="M468" s="1" t="n"/>
      <c r="N468" s="1" t="n"/>
    </row>
    <row hidden="1" r="469">
      <c r="A469" s="38" t="n"/>
      <c r="B469" s="1" t="n"/>
      <c r="I469" s="1" t="n"/>
      <c r="J469" s="1" t="n"/>
      <c r="K469" s="1" t="n"/>
      <c r="L469" s="1" t="n"/>
      <c r="M469" s="1" t="n"/>
      <c r="N469" s="1" t="n"/>
    </row>
    <row hidden="1" r="470">
      <c r="A470" s="38" t="n"/>
      <c r="B470" s="1" t="n"/>
      <c r="I470" s="1" t="n"/>
      <c r="J470" s="1" t="n"/>
      <c r="K470" s="1" t="n"/>
      <c r="L470" s="1" t="n"/>
      <c r="M470" s="1" t="n"/>
      <c r="N470" s="1" t="n"/>
    </row>
    <row hidden="1" r="471">
      <c r="A471" s="38" t="n"/>
      <c r="B471" s="1" t="n"/>
      <c r="I471" s="1" t="n"/>
      <c r="J471" s="1" t="n"/>
      <c r="K471" s="1" t="n"/>
      <c r="L471" s="1" t="n"/>
      <c r="M471" s="1" t="n"/>
      <c r="N471" s="1" t="n"/>
    </row>
    <row hidden="1" r="472">
      <c r="A472" s="38" t="n"/>
      <c r="B472" s="1" t="n"/>
      <c r="I472" s="1" t="n"/>
      <c r="J472" s="1" t="n"/>
      <c r="K472" s="1" t="n"/>
      <c r="L472" s="1" t="n"/>
      <c r="M472" s="1" t="n"/>
      <c r="N472" s="1" t="n"/>
    </row>
    <row hidden="1" r="473">
      <c r="A473" s="38" t="n"/>
      <c r="B473" s="1" t="n"/>
      <c r="I473" s="1" t="n"/>
      <c r="J473" s="1" t="n"/>
      <c r="K473" s="1" t="n"/>
      <c r="L473" s="1" t="n"/>
      <c r="M473" s="1" t="n"/>
      <c r="N473" s="1" t="n"/>
    </row>
    <row hidden="1" r="474">
      <c r="A474" s="38" t="n"/>
      <c r="B474" s="1" t="n"/>
      <c r="I474" s="1" t="n"/>
      <c r="J474" s="1" t="n"/>
      <c r="K474" s="1" t="n"/>
      <c r="L474" s="1" t="n"/>
      <c r="M474" s="1" t="n"/>
      <c r="N474" s="1" t="n"/>
    </row>
    <row hidden="1" r="475">
      <c r="A475" s="38" t="n"/>
      <c r="B475" s="1" t="n"/>
      <c r="I475" s="1" t="n"/>
      <c r="J475" s="1" t="n"/>
      <c r="K475" s="1" t="n"/>
      <c r="L475" s="1" t="n"/>
      <c r="M475" s="1" t="n"/>
      <c r="N475" s="1" t="n"/>
    </row>
    <row hidden="1" r="476">
      <c r="A476" s="38" t="n"/>
      <c r="B476" s="1" t="n"/>
      <c r="I476" s="1" t="n"/>
      <c r="J476" s="1" t="n"/>
      <c r="K476" s="1" t="n"/>
      <c r="L476" s="1" t="n"/>
      <c r="M476" s="1" t="n"/>
      <c r="N476" s="1" t="n"/>
    </row>
    <row hidden="1" r="477">
      <c r="A477" s="38" t="n"/>
      <c r="B477" s="1" t="n"/>
      <c r="I477" s="1" t="n"/>
      <c r="J477" s="1" t="n"/>
      <c r="K477" s="1" t="n"/>
      <c r="L477" s="1" t="n"/>
      <c r="M477" s="1" t="n"/>
      <c r="N477" s="1" t="n"/>
    </row>
    <row hidden="1" r="478">
      <c r="A478" s="38" t="n"/>
      <c r="B478" s="1" t="n"/>
      <c r="I478" s="1" t="n"/>
      <c r="J478" s="1" t="n"/>
      <c r="K478" s="1" t="n"/>
      <c r="L478" s="1" t="n"/>
      <c r="M478" s="1" t="n"/>
      <c r="N478" s="1" t="n"/>
    </row>
    <row hidden="1" r="479">
      <c r="A479" s="38" t="n"/>
      <c r="B479" s="1" t="n"/>
      <c r="I479" s="1" t="n"/>
      <c r="J479" s="1" t="n"/>
      <c r="K479" s="1" t="n"/>
      <c r="L479" s="1" t="n"/>
      <c r="M479" s="1" t="n"/>
      <c r="N479" s="1" t="n"/>
    </row>
    <row hidden="1" r="480">
      <c r="A480" s="38" t="n"/>
      <c r="B480" s="1" t="n"/>
      <c r="I480" s="1" t="n"/>
      <c r="J480" s="1" t="n"/>
      <c r="K480" s="1" t="n"/>
      <c r="L480" s="1" t="n"/>
      <c r="M480" s="1" t="n"/>
      <c r="N480" s="1" t="n"/>
    </row>
    <row hidden="1" r="481">
      <c r="A481" s="38" t="n"/>
      <c r="B481" s="1" t="n"/>
      <c r="I481" s="1" t="n"/>
      <c r="J481" s="1" t="n"/>
      <c r="K481" s="1" t="n"/>
      <c r="L481" s="1" t="n"/>
      <c r="M481" s="1" t="n"/>
      <c r="N481" s="1" t="n"/>
    </row>
    <row hidden="1" r="482">
      <c r="A482" s="38" t="n"/>
      <c r="B482" s="1" t="n"/>
      <c r="I482" s="1" t="n"/>
      <c r="J482" s="1" t="n"/>
      <c r="K482" s="1" t="n"/>
      <c r="L482" s="1" t="n"/>
      <c r="M482" s="1" t="n"/>
      <c r="N482" s="1" t="n"/>
    </row>
    <row hidden="1" r="483">
      <c r="A483" s="38" t="n"/>
      <c r="B483" s="1" t="n"/>
      <c r="I483" s="1" t="n"/>
      <c r="J483" s="1" t="n"/>
      <c r="K483" s="1" t="n"/>
      <c r="L483" s="1" t="n"/>
      <c r="M483" s="1" t="n"/>
      <c r="N483" s="1" t="n"/>
    </row>
    <row hidden="1" r="484">
      <c r="A484" s="38" t="n"/>
      <c r="B484" s="1" t="n"/>
      <c r="I484" s="1" t="n"/>
      <c r="J484" s="1" t="n"/>
      <c r="K484" s="1" t="n"/>
      <c r="L484" s="1" t="n"/>
      <c r="M484" s="1" t="n"/>
      <c r="N484" s="1" t="n"/>
    </row>
    <row hidden="1" r="485">
      <c r="A485" s="38" t="n"/>
      <c r="B485" s="1" t="n"/>
      <c r="I485" s="1" t="n"/>
      <c r="J485" s="1" t="n"/>
      <c r="K485" s="1" t="n"/>
      <c r="L485" s="1" t="n"/>
      <c r="M485" s="1" t="n"/>
      <c r="N485" s="1" t="n"/>
    </row>
    <row hidden="1" r="486">
      <c r="A486" s="38" t="n"/>
      <c r="B486" s="1" t="n"/>
      <c r="I486" s="1" t="n"/>
      <c r="J486" s="1" t="n"/>
      <c r="K486" s="1" t="n"/>
      <c r="L486" s="1" t="n"/>
      <c r="M486" s="1" t="n"/>
      <c r="N486" s="1" t="n"/>
    </row>
    <row hidden="1" r="487">
      <c r="A487" s="38" t="n"/>
      <c r="B487" s="1" t="n"/>
      <c r="I487" s="1" t="n"/>
      <c r="J487" s="1" t="n"/>
      <c r="K487" s="1" t="n"/>
      <c r="L487" s="1" t="n"/>
      <c r="M487" s="1" t="n"/>
      <c r="N487" s="1" t="n"/>
    </row>
    <row hidden="1" r="488">
      <c r="A488" s="38" t="n"/>
      <c r="B488" s="1" t="n"/>
      <c r="I488" s="1" t="n"/>
      <c r="J488" s="1" t="n"/>
      <c r="K488" s="1" t="n"/>
      <c r="L488" s="1" t="n"/>
      <c r="M488" s="1" t="n"/>
      <c r="N488" s="1" t="n"/>
    </row>
    <row hidden="1" r="489">
      <c r="A489" s="38" t="n"/>
      <c r="B489" s="1" t="n"/>
      <c r="I489" s="1" t="n"/>
      <c r="J489" s="1" t="n"/>
      <c r="K489" s="1" t="n"/>
      <c r="L489" s="1" t="n"/>
      <c r="M489" s="1" t="n"/>
      <c r="N489" s="1" t="n"/>
    </row>
    <row hidden="1" r="490">
      <c r="A490" s="38" t="n"/>
      <c r="B490" s="1" t="n"/>
      <c r="I490" s="1" t="n"/>
      <c r="J490" s="1" t="n"/>
      <c r="K490" s="1" t="n"/>
      <c r="L490" s="1" t="n"/>
      <c r="M490" s="1" t="n"/>
      <c r="N490" s="1" t="n"/>
    </row>
    <row hidden="1" r="491">
      <c r="A491" s="38" t="n"/>
      <c r="B491" s="1" t="n"/>
      <c r="I491" s="1" t="n"/>
      <c r="J491" s="1" t="n"/>
      <c r="K491" s="1" t="n"/>
      <c r="L491" s="1" t="n"/>
      <c r="M491" s="1" t="n"/>
      <c r="N491" s="1" t="n"/>
    </row>
    <row hidden="1" r="492">
      <c r="A492" s="38" t="n"/>
      <c r="B492" s="1" t="n"/>
      <c r="I492" s="1" t="n"/>
      <c r="J492" s="1" t="n"/>
      <c r="K492" s="1" t="n"/>
      <c r="L492" s="1" t="n"/>
      <c r="M492" s="1" t="n"/>
      <c r="N492" s="1" t="n"/>
    </row>
    <row hidden="1" r="493">
      <c r="A493" s="38" t="n"/>
      <c r="B493" s="1" t="n"/>
      <c r="I493" s="1" t="n"/>
      <c r="J493" s="1" t="n"/>
      <c r="K493" s="1" t="n"/>
      <c r="L493" s="1" t="n"/>
      <c r="M493" s="1" t="n"/>
      <c r="N493" s="1" t="n"/>
    </row>
    <row hidden="1" r="494">
      <c r="A494" s="38" t="n"/>
      <c r="B494" s="1" t="n"/>
      <c r="I494" s="1" t="n"/>
      <c r="J494" s="1" t="n"/>
      <c r="K494" s="1" t="n"/>
      <c r="L494" s="1" t="n"/>
      <c r="M494" s="1" t="n"/>
      <c r="N494" s="1" t="n"/>
    </row>
    <row hidden="1" r="495">
      <c r="A495" s="38" t="n"/>
      <c r="B495" s="1" t="n"/>
      <c r="I495" s="1" t="n"/>
      <c r="J495" s="1" t="n"/>
      <c r="K495" s="1" t="n"/>
      <c r="L495" s="1" t="n"/>
      <c r="M495" s="1" t="n"/>
      <c r="N495" s="1" t="n"/>
    </row>
    <row hidden="1" r="496">
      <c r="A496" s="38" t="n"/>
      <c r="B496" s="1" t="n"/>
      <c r="I496" s="1" t="n"/>
      <c r="J496" s="1" t="n"/>
      <c r="K496" s="1" t="n"/>
      <c r="L496" s="1" t="n"/>
      <c r="M496" s="1" t="n"/>
      <c r="N496" s="1" t="n"/>
    </row>
    <row hidden="1" r="497">
      <c r="A497" s="38" t="n"/>
      <c r="B497" s="1" t="n"/>
      <c r="I497" s="1" t="n"/>
      <c r="J497" s="1" t="n"/>
      <c r="K497" s="1" t="n"/>
      <c r="L497" s="1" t="n"/>
      <c r="M497" s="1" t="n"/>
      <c r="N497" s="1" t="n"/>
    </row>
    <row hidden="1" r="498">
      <c r="A498" s="38" t="n"/>
      <c r="B498" s="1" t="n"/>
      <c r="I498" s="1" t="n"/>
      <c r="J498" s="1" t="n"/>
      <c r="K498" s="1" t="n"/>
      <c r="L498" s="1" t="n"/>
      <c r="M498" s="1" t="n"/>
      <c r="N498" s="1" t="n"/>
    </row>
    <row hidden="1" r="499">
      <c r="A499" s="38" t="n"/>
      <c r="B499" s="1" t="n"/>
      <c r="I499" s="1" t="n"/>
      <c r="J499" s="1" t="n"/>
      <c r="K499" s="1" t="n"/>
      <c r="L499" s="1" t="n"/>
      <c r="M499" s="1" t="n"/>
      <c r="N499" s="1" t="n"/>
    </row>
    <row hidden="1" r="500">
      <c r="A500" s="38" t="n"/>
      <c r="B500" s="1" t="n"/>
      <c r="I500" s="1" t="n"/>
      <c r="J500" s="1" t="n"/>
      <c r="K500" s="1" t="n"/>
      <c r="L500" s="1" t="n"/>
      <c r="M500" s="1" t="n"/>
      <c r="N500" s="1" t="n"/>
    </row>
    <row r="501">
      <c r="A501" s="39" t="inlineStr">
        <is>
          <t>Time Series</t>
        </is>
      </c>
      <c r="B501" s="7" t="n"/>
      <c r="C501" s="20" t="n"/>
      <c r="D501" s="19" t="n"/>
      <c r="E501" s="46" t="inlineStr">
        <is>
          <t>Long Weights (Import/Export)</t>
        </is>
      </c>
      <c r="F501" s="46" t="n"/>
      <c r="G501" s="46" t="n"/>
      <c r="H501" s="46" t="n"/>
      <c r="I501" s="4" t="n"/>
      <c r="J501" s="5" t="n"/>
      <c r="K501" s="5" t="n"/>
      <c r="L501" s="5" t="n"/>
      <c r="M501" s="5" t="n"/>
      <c r="N501" s="5" t="n"/>
    </row>
    <row r="502">
      <c r="A502" s="25" t="inlineStr">
        <is>
          <t>Level 1</t>
        </is>
      </c>
      <c r="B502" s="21" t="inlineStr">
        <is>
          <t>Level 2</t>
        </is>
      </c>
      <c r="C502" s="18" t="inlineStr">
        <is>
          <t>Level 3</t>
        </is>
      </c>
      <c r="D502" s="17" t="inlineStr">
        <is>
          <t>Level 4</t>
        </is>
      </c>
      <c r="E502" s="10" t="inlineStr">
        <is>
          <t>Invested Amount</t>
        </is>
      </c>
      <c r="F502" s="10" t="n"/>
      <c r="G502" s="10" t="n"/>
      <c r="H502" s="10" t="n"/>
      <c r="I502" s="26" t="n"/>
      <c r="J502" s="26" t="n"/>
      <c r="K502" s="26" t="n"/>
      <c r="L502" s="26" t="n"/>
      <c r="M502" s="26" t="n"/>
      <c r="N502" s="26" t="n"/>
    </row>
    <row r="503">
      <c r="A503" s="40" t="inlineStr">
        <is>
          <t>Strategy Exposure</t>
        </is>
      </c>
      <c r="B503" s="27" t="n"/>
      <c r="C503" s="28" t="n"/>
      <c r="D503" s="29" t="n"/>
      <c r="E503" s="3" t="n"/>
      <c r="F503" s="3" t="n"/>
      <c r="G503" s="3" t="n"/>
      <c r="H503" s="3" t="n"/>
    </row>
    <row r="504">
      <c r="A504" s="41" t="n"/>
      <c r="B504" s="31" t="inlineStr">
        <is>
          <t>Equity Investments</t>
        </is>
      </c>
      <c r="C504" s="32" t="n"/>
      <c r="D504" s="33" t="n"/>
      <c r="E504" s="9" t="n"/>
      <c r="F504" s="9" t="n"/>
      <c r="G504" s="9" t="n"/>
      <c r="H504" s="9" t="n"/>
    </row>
    <row r="505">
      <c r="A505" s="42" t="n"/>
      <c r="B505" s="15" t="n"/>
      <c r="C505" s="13" t="inlineStr">
        <is>
          <t>Long/Short Equity</t>
        </is>
      </c>
      <c r="D505" s="11" t="n"/>
      <c r="E505" s="2" t="n"/>
      <c r="F505" s="48" t="n"/>
      <c r="G505" s="48" t="n"/>
      <c r="H505" s="48" t="n"/>
    </row>
    <row r="506">
      <c r="A506" s="42" t="n"/>
      <c r="B506" s="15" t="n"/>
      <c r="C506" s="13" t="inlineStr">
        <is>
          <t>Event Driven/Spec. Sit.</t>
        </is>
      </c>
      <c r="D506" s="11" t="n"/>
      <c r="E506" s="2" t="n"/>
      <c r="F506" s="48" t="n">
        <v>1.667091963318902</v>
      </c>
      <c r="G506" s="48" t="n">
        <v>1.694662531908644</v>
      </c>
      <c r="H506" s="48" t="n">
        <v>1.645484978721304</v>
      </c>
      <c r="I506" s="30" t="n">
        <v>1.656019830066689</v>
      </c>
      <c r="J506" s="30" t="n">
        <v>1.699943640592099</v>
      </c>
      <c r="K506" s="30" t="n">
        <v>1.749115533027994</v>
      </c>
      <c r="L506" s="30" t="n">
        <v>2.03777104217808</v>
      </c>
      <c r="M506" s="30" t="n">
        <v>1.929811808035615</v>
      </c>
      <c r="N506" s="30" t="n">
        <v>1.98</v>
      </c>
      <c r="O506" t="inlineStr">
        <is>
          <t>226.33%</t>
        </is>
      </c>
    </row>
    <row r="507">
      <c r="A507" s="41" t="n"/>
      <c r="B507" s="31" t="n"/>
      <c r="C507" s="32" t="inlineStr">
        <is>
          <t>Stat. Arbitrage/Quant.</t>
        </is>
      </c>
      <c r="D507" s="33" t="n"/>
      <c r="E507" s="9" t="n"/>
      <c r="F507" s="49" t="n"/>
      <c r="G507" s="49" t="n"/>
      <c r="H507" s="49" t="n"/>
    </row>
    <row r="508">
      <c r="A508" s="42" t="n"/>
      <c r="B508" s="15" t="n"/>
      <c r="C508" s="13" t="inlineStr">
        <is>
          <t>Deep Value</t>
        </is>
      </c>
      <c r="D508" s="11" t="n"/>
      <c r="E508" s="2" t="n"/>
      <c r="F508" s="48" t="n"/>
      <c r="G508" s="48" t="n"/>
      <c r="H508" s="48" t="n"/>
    </row>
    <row r="509">
      <c r="A509" s="42" t="n"/>
      <c r="B509" s="15" t="n"/>
      <c r="C509" s="13" t="inlineStr">
        <is>
          <t>Derivatives</t>
        </is>
      </c>
      <c r="D509" s="11" t="n"/>
      <c r="E509" s="2" t="n"/>
      <c r="F509" s="48" t="n"/>
      <c r="G509" s="48" t="n"/>
      <c r="H509" s="48" t="n"/>
    </row>
    <row r="510">
      <c r="A510" s="42" t="n"/>
      <c r="B510" s="15" t="n"/>
      <c r="C510" s="13" t="inlineStr">
        <is>
          <t>Index Hedging</t>
        </is>
      </c>
      <c r="D510" s="11" t="n"/>
      <c r="E510" s="2" t="n"/>
      <c r="F510" s="48" t="n"/>
      <c r="G510" s="48" t="n"/>
      <c r="H510" s="48" t="n"/>
    </row>
    <row r="511">
      <c r="A511" s="42" t="n"/>
      <c r="B511" s="15" t="inlineStr">
        <is>
          <t>Credit Investments</t>
        </is>
      </c>
      <c r="C511" s="13" t="n"/>
      <c r="D511" s="11" t="n"/>
      <c r="E511" s="2" t="n"/>
      <c r="F511" s="2" t="n"/>
      <c r="G511" s="2" t="n"/>
      <c r="H511" s="2" t="n"/>
    </row>
    <row r="512">
      <c r="A512" s="42" t="n"/>
      <c r="B512" s="15" t="n"/>
      <c r="C512" s="13" t="inlineStr">
        <is>
          <t>Credit</t>
        </is>
      </c>
      <c r="D512" s="11" t="n"/>
      <c r="E512" s="2" t="n"/>
      <c r="F512" s="2" t="n"/>
      <c r="G512" s="2" t="n"/>
      <c r="H512" s="2" t="n"/>
    </row>
    <row r="513">
      <c r="A513" s="43" t="n"/>
      <c r="B513" s="34" t="n"/>
      <c r="C513" s="35" t="n"/>
      <c r="D513" s="36" t="inlineStr">
        <is>
          <t>Bank Debt/Sr. Secured</t>
        </is>
      </c>
      <c r="E513" s="8" t="n"/>
      <c r="F513" s="8" t="n"/>
      <c r="G513" s="8" t="n"/>
      <c r="H513" s="8" t="n"/>
    </row>
    <row r="514">
      <c r="A514" s="43" t="n"/>
      <c r="B514" s="34" t="n"/>
      <c r="C514" s="35" t="n"/>
      <c r="D514" s="36" t="inlineStr">
        <is>
          <t>Subordinated</t>
        </is>
      </c>
      <c r="E514" s="8" t="n"/>
      <c r="F514" s="8" t="n"/>
      <c r="G514" s="8" t="n"/>
      <c r="H514" s="8" t="n"/>
    </row>
    <row r="515">
      <c r="A515" s="43" t="n"/>
      <c r="B515" s="34" t="n"/>
      <c r="C515" s="35" t="n"/>
      <c r="D515" s="36" t="inlineStr">
        <is>
          <t>High Yield/Preferred</t>
        </is>
      </c>
      <c r="E515" s="8" t="n"/>
      <c r="F515" s="8" t="n"/>
      <c r="G515" s="8" t="n"/>
      <c r="H515" s="8" t="n"/>
    </row>
    <row r="516">
      <c r="A516" s="43" t="n"/>
      <c r="B516" s="34" t="n"/>
      <c r="C516" s="35" t="n"/>
      <c r="D516" s="36" t="inlineStr">
        <is>
          <t>Stressed/Distressed</t>
        </is>
      </c>
      <c r="E516" s="8" t="n"/>
      <c r="F516" s="8" t="n"/>
      <c r="G516" s="8" t="n"/>
      <c r="H516" s="8" t="n"/>
    </row>
    <row r="517">
      <c r="A517" s="43" t="n"/>
      <c r="B517" s="34" t="n"/>
      <c r="C517" s="35" t="n"/>
      <c r="D517" s="36" t="inlineStr">
        <is>
          <t>Post-bank/Credit Equity</t>
        </is>
      </c>
      <c r="E517" s="8" t="n"/>
      <c r="F517" s="8" t="n"/>
      <c r="G517" s="8" t="n"/>
      <c r="H517" s="8" t="n"/>
    </row>
    <row r="518">
      <c r="A518" s="41" t="n"/>
      <c r="B518" s="31" t="n"/>
      <c r="C518" s="32" t="n"/>
      <c r="D518" s="33" t="inlineStr">
        <is>
          <t>Trade Claims/Litigation</t>
        </is>
      </c>
      <c r="E518" s="9" t="n"/>
      <c r="F518" s="9" t="n"/>
      <c r="G518" s="9" t="n"/>
      <c r="H518" s="9" t="n"/>
    </row>
    <row r="519">
      <c r="A519" s="42" t="n"/>
      <c r="B519" s="15" t="n"/>
      <c r="C519" s="13" t="n"/>
      <c r="D519" s="11" t="inlineStr">
        <is>
          <t>Lease &amp; Asset Backed</t>
        </is>
      </c>
      <c r="E519" s="2" t="n"/>
      <c r="F519" s="2" t="n"/>
      <c r="G519" s="2" t="n"/>
      <c r="H519" s="2" t="n"/>
    </row>
    <row r="520">
      <c r="A520" s="43" t="n"/>
      <c r="B520" s="34" t="n"/>
      <c r="C520" s="35" t="n"/>
      <c r="D520" s="36" t="inlineStr">
        <is>
          <t>Direct Lending</t>
        </is>
      </c>
      <c r="E520" s="8" t="n"/>
      <c r="F520" s="8" t="n"/>
      <c r="G520" s="8" t="n"/>
      <c r="H520" s="8" t="n"/>
    </row>
    <row r="521">
      <c r="A521" s="43" t="n"/>
      <c r="B521" s="34" t="n"/>
      <c r="C521" s="35" t="n"/>
      <c r="D521" s="36" t="inlineStr">
        <is>
          <t>Small Balance Loans</t>
        </is>
      </c>
      <c r="E521" s="8" t="n"/>
      <c r="F521" s="8" t="n"/>
      <c r="G521" s="8" t="n"/>
      <c r="H521" s="8" t="n"/>
    </row>
    <row r="522">
      <c r="A522" s="43" t="n"/>
      <c r="B522" s="34" t="n"/>
      <c r="C522" s="35" t="n"/>
      <c r="D522" s="36" t="inlineStr">
        <is>
          <t>Real Estate/Mortgage</t>
        </is>
      </c>
      <c r="E522" s="8" t="n"/>
      <c r="F522" s="8" t="n"/>
      <c r="G522" s="8" t="n"/>
      <c r="H522" s="8" t="n"/>
    </row>
    <row r="523">
      <c r="A523" s="43" t="n"/>
      <c r="B523" s="34" t="n"/>
      <c r="C523" s="35" t="n"/>
      <c r="D523" s="36" t="inlineStr">
        <is>
          <t>Emerging Markets</t>
        </is>
      </c>
      <c r="E523" s="8" t="n"/>
      <c r="F523" s="8" t="n"/>
      <c r="G523" s="8" t="n"/>
      <c r="H523" s="8" t="n"/>
    </row>
    <row r="524">
      <c r="A524" s="43" t="n"/>
      <c r="B524" s="34" t="n"/>
      <c r="C524" s="35" t="n"/>
      <c r="D524" s="36" t="inlineStr">
        <is>
          <t>CDS (mortgage)</t>
        </is>
      </c>
      <c r="E524" s="8" t="n"/>
      <c r="F524" s="8" t="n"/>
      <c r="G524" s="8" t="n"/>
      <c r="H524" s="8" t="n"/>
    </row>
    <row r="525">
      <c r="A525" s="43" t="n"/>
      <c r="B525" s="34" t="n"/>
      <c r="C525" s="35" t="n"/>
      <c r="D525" s="36" t="inlineStr">
        <is>
          <t>CDS (invest. grade)</t>
        </is>
      </c>
      <c r="E525" s="8" t="n"/>
      <c r="F525" s="8" t="n"/>
      <c r="G525" s="8" t="n"/>
      <c r="H525" s="8" t="n"/>
    </row>
    <row r="526">
      <c r="A526" s="43" t="n"/>
      <c r="B526" s="34" t="n"/>
      <c r="C526" s="35" t="n"/>
      <c r="D526" s="36" t="inlineStr">
        <is>
          <t>CDS (high yield)</t>
        </is>
      </c>
      <c r="E526" s="8" t="n"/>
      <c r="F526" s="8" t="n"/>
      <c r="G526" s="8" t="n"/>
      <c r="H526" s="8" t="n"/>
    </row>
    <row r="527">
      <c r="A527" s="43" t="n"/>
      <c r="B527" s="35" t="inlineStr">
        <is>
          <t>Merger Arbitrage</t>
        </is>
      </c>
      <c r="C527" s="35" t="n"/>
      <c r="D527" s="36" t="n"/>
      <c r="E527" s="8" t="n"/>
      <c r="F527" s="8" t="n"/>
      <c r="G527" s="8" t="n"/>
      <c r="H527" s="8" t="n"/>
    </row>
    <row r="528">
      <c r="A528" s="43" t="n"/>
      <c r="B528" s="35" t="inlineStr">
        <is>
          <t>Convertible Arbitrage</t>
        </is>
      </c>
      <c r="C528" s="35" t="n"/>
      <c r="D528" s="36" t="n"/>
      <c r="E528" s="8" t="n"/>
      <c r="F528" s="8" t="n"/>
      <c r="G528" s="8" t="n"/>
      <c r="H528" s="8" t="n"/>
    </row>
    <row r="529">
      <c r="A529" s="43" t="n"/>
      <c r="B529" s="35" t="inlineStr">
        <is>
          <t>Digital And Currency</t>
        </is>
      </c>
      <c r="C529" s="35" t="n"/>
      <c r="D529" s="36" t="n"/>
      <c r="E529" s="8" t="n"/>
      <c r="F529" s="8" t="n"/>
      <c r="G529" s="8" t="n"/>
      <c r="H529" s="8" t="n"/>
    </row>
    <row r="530">
      <c r="A530" s="43" t="n"/>
      <c r="B530" s="35" t="inlineStr">
        <is>
          <t>Cap. Struct. Arbitrage</t>
        </is>
      </c>
      <c r="C530" s="35" t="n"/>
      <c r="D530" s="36" t="n"/>
      <c r="E530" s="8" t="n"/>
      <c r="F530" s="8" t="n"/>
      <c r="G530" s="8" t="n"/>
      <c r="H530" s="8" t="n"/>
    </row>
    <row r="531">
      <c r="A531" s="43" t="n"/>
      <c r="B531" s="34" t="n"/>
      <c r="C531" s="36" t="inlineStr">
        <is>
          <t>Equity</t>
        </is>
      </c>
      <c r="D531" s="36" t="n"/>
      <c r="E531" s="8" t="n"/>
      <c r="F531" s="8" t="n"/>
      <c r="G531" s="8" t="n"/>
      <c r="H531" s="8" t="n"/>
    </row>
    <row r="532">
      <c r="A532" s="43" t="n"/>
      <c r="B532" s="34" t="n"/>
      <c r="C532" s="36" t="inlineStr">
        <is>
          <t>Debt</t>
        </is>
      </c>
      <c r="D532" s="36" t="n"/>
      <c r="E532" s="8" t="n"/>
      <c r="F532" s="8" t="n"/>
      <c r="G532" s="8" t="n"/>
      <c r="H532" s="8" t="n"/>
    </row>
    <row r="533">
      <c r="A533" s="43" t="n"/>
      <c r="B533" s="35" t="inlineStr">
        <is>
          <t>Privates</t>
        </is>
      </c>
      <c r="C533" s="35" t="n"/>
      <c r="D533" s="36" t="n"/>
      <c r="E533" s="8" t="n"/>
      <c r="F533" s="50" t="n">
        <v>0.02435627319754649</v>
      </c>
      <c r="G533" s="50" t="n">
        <v>0.03108443535816134</v>
      </c>
      <c r="H533" s="50" t="n">
        <v>0.03326483411905072</v>
      </c>
      <c r="I533" s="47" t="n">
        <v>0.05150093630456291</v>
      </c>
      <c r="J533" s="47" t="n">
        <v>0.04971868761765225</v>
      </c>
      <c r="K533" s="47" t="n">
        <v>0.03998213618710416</v>
      </c>
      <c r="L533" s="30" t="n">
        <v>0.04372182508350293</v>
      </c>
      <c r="M533" s="30" t="n">
        <v>0.04232538509025268</v>
      </c>
      <c r="N533" s="30" t="n">
        <v>0.04</v>
      </c>
    </row>
    <row r="534">
      <c r="A534" s="43" t="n"/>
      <c r="B534" s="35" t="inlineStr">
        <is>
          <t>Unadjusted Portfolio</t>
        </is>
      </c>
      <c r="C534" s="35" t="n"/>
      <c r="D534" s="36" t="n"/>
      <c r="E534" s="8" t="n"/>
      <c r="F534" s="50" t="n">
        <v>1.691448236516448</v>
      </c>
      <c r="G534" s="50" t="n">
        <v>1.725746967266806</v>
      </c>
      <c r="H534" s="50" t="n">
        <v>1.678749812840355</v>
      </c>
      <c r="I534" s="30" t="n">
        <v>1.707520766371252</v>
      </c>
      <c r="J534" s="30" t="n">
        <v>1.749662328209752</v>
      </c>
      <c r="K534" s="30" t="n">
        <v>1.789097669215098</v>
      </c>
      <c r="L534" s="30" t="n">
        <v>2.081492867261583</v>
      </c>
      <c r="M534" s="30" t="n">
        <v>1.972137193125868</v>
      </c>
      <c r="N534" s="30" t="n">
        <v>2.02</v>
      </c>
      <c r="O534" t="inlineStr">
        <is>
          <t>231.12%</t>
        </is>
      </c>
    </row>
    <row r="535">
      <c r="A535" s="42" t="n"/>
      <c r="B535" s="13" t="inlineStr">
        <is>
          <t>Sovereign</t>
        </is>
      </c>
      <c r="C535" s="13" t="n"/>
      <c r="D535" s="11" t="n"/>
      <c r="E535" s="2" t="n"/>
      <c r="F535" s="2" t="n"/>
      <c r="G535" s="2" t="n"/>
      <c r="H535" s="2" t="n"/>
    </row>
    <row r="536">
      <c r="A536" s="43" t="inlineStr">
        <is>
          <t>Geographic Exposure</t>
        </is>
      </c>
      <c r="B536" s="34" t="n"/>
      <c r="C536" s="35" t="n"/>
      <c r="D536" s="36" t="n"/>
      <c r="E536" s="8" t="n"/>
      <c r="F536" s="8" t="n"/>
      <c r="G536" s="8" t="n"/>
      <c r="H536" s="8" t="n"/>
    </row>
    <row r="537">
      <c r="A537" s="43" t="n"/>
      <c r="B537" s="34" t="inlineStr">
        <is>
          <t>North America</t>
        </is>
      </c>
      <c r="C537" s="35" t="n"/>
      <c r="D537" s="36" t="n"/>
      <c r="E537" s="8" t="n"/>
      <c r="F537" s="50" t="n">
        <v>1.584391806859105</v>
      </c>
      <c r="G537" s="50" t="n">
        <v>1.586696104449572</v>
      </c>
      <c r="H537" s="50" t="n">
        <v>1.599284597431117</v>
      </c>
      <c r="I537" s="30" t="n">
        <v>1.62928459743112</v>
      </c>
      <c r="J537" s="30" t="n">
        <v>1.667865781471782</v>
      </c>
      <c r="K537" s="30" t="n">
        <v>1.669388954508098</v>
      </c>
      <c r="L537" s="30" t="n">
        <v>1.946107763755563</v>
      </c>
      <c r="M537" s="30" t="n">
        <v>1.883175116429679</v>
      </c>
      <c r="N537" s="30" t="n">
        <v>1.89</v>
      </c>
      <c r="O537" t="inlineStr">
        <is>
          <t>220.47%</t>
        </is>
      </c>
    </row>
    <row r="538">
      <c r="A538" s="43" t="n"/>
      <c r="B538" s="34" t="inlineStr">
        <is>
          <t>Europe/UK</t>
        </is>
      </c>
      <c r="C538" s="35" t="n"/>
      <c r="D538" s="36" t="n"/>
      <c r="E538" s="8" t="n"/>
      <c r="F538" s="50" t="n">
        <v>0.07456750546415515</v>
      </c>
      <c r="G538" s="50" t="n">
        <v>0.0742409101478126</v>
      </c>
      <c r="H538" s="50" t="n">
        <v>0.05819938464918624</v>
      </c>
      <c r="I538" s="30" t="n">
        <v>0.05819938464918624</v>
      </c>
      <c r="J538" s="30" t="n">
        <v>0.06149943432654812</v>
      </c>
      <c r="K538" s="30" t="n">
        <v>0.06191698035393196</v>
      </c>
      <c r="L538" s="30" t="n">
        <v>0.06969004342880958</v>
      </c>
      <c r="M538" s="30" t="n">
        <v>0.06826211210808961</v>
      </c>
      <c r="N538" s="30" t="n">
        <v>0.07000000000000001</v>
      </c>
      <c r="O538" t="inlineStr">
        <is>
          <t>8.22%</t>
        </is>
      </c>
    </row>
    <row r="539">
      <c r="A539" s="43" t="n"/>
      <c r="B539" s="34" t="inlineStr">
        <is>
          <t>Asia</t>
        </is>
      </c>
      <c r="C539" s="35" t="n"/>
      <c r="D539" s="36" t="n"/>
      <c r="E539" s="8" t="n"/>
      <c r="F539" s="50" t="n">
        <v>0.01295094235150071</v>
      </c>
      <c r="G539" s="50" t="n">
        <v>0.01421661313258117</v>
      </c>
      <c r="H539" s="50" t="n">
        <v>0.01531316889301759</v>
      </c>
      <c r="I539" s="30" t="n">
        <v>0.01531316889301759</v>
      </c>
      <c r="J539" s="30" t="n">
        <v>0.01450391241498946</v>
      </c>
      <c r="K539" s="30" t="n">
        <v>0.0119677058157909</v>
      </c>
      <c r="L539" s="30" t="n">
        <v>0.01431182738846939</v>
      </c>
      <c r="M539" s="30" t="n">
        <v>0.01323045687010889</v>
      </c>
      <c r="N539" s="30" t="n">
        <v>0.02</v>
      </c>
      <c r="O539" t="inlineStr">
        <is>
          <t>1.55%</t>
        </is>
      </c>
    </row>
    <row r="540">
      <c r="A540" s="43" t="n"/>
      <c r="B540" s="34" t="inlineStr">
        <is>
          <t>Emer. Mkts.</t>
        </is>
      </c>
      <c r="C540" s="35" t="n"/>
      <c r="D540" s="36" t="n"/>
      <c r="E540" s="8" t="n"/>
      <c r="F540" s="50" t="n">
        <v>0.01953798184168723</v>
      </c>
      <c r="G540" s="50" t="n">
        <v>0.01950890417867806</v>
      </c>
      <c r="H540" s="50" t="n">
        <v>0.005952661867034696</v>
      </c>
      <c r="I540" s="30" t="n">
        <v>0.005952661867034696</v>
      </c>
      <c r="J540" s="30" t="n">
        <v>0.005793199996431972</v>
      </c>
      <c r="K540" s="30" t="n">
        <v>0.005841892350172711</v>
      </c>
      <c r="L540" s="30" t="n">
        <v>0.007661407605238566</v>
      </c>
      <c r="M540" s="30" t="n">
        <v>0.007469507717989862</v>
      </c>
      <c r="N540" s="30" t="n">
        <v>0.01</v>
      </c>
      <c r="O540" t="inlineStr">
        <is>
          <t>0.88%</t>
        </is>
      </c>
    </row>
    <row r="541">
      <c r="A541" s="43" t="inlineStr">
        <is>
          <t>Industry Sector Exposure</t>
        </is>
      </c>
      <c r="B541" s="34" t="n"/>
      <c r="C541" s="35" t="n"/>
      <c r="D541" s="36" t="n"/>
      <c r="E541" s="8" t="n"/>
      <c r="F541" s="8" t="n"/>
      <c r="G541" s="8" t="n"/>
      <c r="H541" s="8" t="n"/>
    </row>
    <row r="542">
      <c r="A542" s="43" t="n"/>
      <c r="B542" s="34" t="inlineStr">
        <is>
          <t>Energy</t>
        </is>
      </c>
      <c r="C542" s="35" t="n"/>
      <c r="D542" s="36" t="n"/>
      <c r="E542" s="8" t="n"/>
      <c r="F542" s="50" t="n">
        <v>0</v>
      </c>
      <c r="G542" s="50" t="n">
        <v>0</v>
      </c>
      <c r="H542" s="50" t="n">
        <v>0</v>
      </c>
      <c r="I542" s="30" t="n">
        <v>0</v>
      </c>
      <c r="J542" s="30" t="n">
        <v>0</v>
      </c>
      <c r="K542" s="30" t="n">
        <v>0</v>
      </c>
      <c r="L542" s="30" t="n">
        <v>0</v>
      </c>
      <c r="M542" s="30" t="n">
        <v>0</v>
      </c>
      <c r="N542" s="30" t="n">
        <v>0</v>
      </c>
      <c r="O542" t="inlineStr">
        <is>
          <t>0.00%</t>
        </is>
      </c>
    </row>
    <row r="543">
      <c r="A543" s="43" t="n"/>
      <c r="B543" s="34" t="inlineStr">
        <is>
          <t>Materials</t>
        </is>
      </c>
      <c r="C543" s="35" t="n"/>
      <c r="D543" s="36" t="n"/>
      <c r="E543" s="8" t="n"/>
      <c r="F543" s="50" t="n">
        <v>0</v>
      </c>
      <c r="G543" s="50" t="n">
        <v>0</v>
      </c>
      <c r="H543" s="50" t="n">
        <v>0</v>
      </c>
      <c r="I543" s="30" t="n">
        <v>0</v>
      </c>
      <c r="J543" s="30" t="n">
        <v>0</v>
      </c>
      <c r="K543" s="30" t="n">
        <v>0</v>
      </c>
      <c r="L543" s="30" t="n">
        <v>0</v>
      </c>
      <c r="M543" s="30" t="n">
        <v>0</v>
      </c>
      <c r="N543" s="30" t="n">
        <v>0</v>
      </c>
      <c r="O543" t="inlineStr">
        <is>
          <t>0.00%</t>
        </is>
      </c>
    </row>
    <row r="544">
      <c r="A544" s="42" t="n"/>
      <c r="B544" s="15" t="inlineStr">
        <is>
          <t>Industrials</t>
        </is>
      </c>
      <c r="C544" s="13" t="n"/>
      <c r="D544" s="11" t="n"/>
      <c r="E544" s="2" t="n"/>
      <c r="F544" s="48" t="n">
        <v>0</v>
      </c>
      <c r="G544" s="48" t="n">
        <v>0</v>
      </c>
      <c r="H544" s="48" t="n">
        <v>0</v>
      </c>
      <c r="I544" s="30" t="n">
        <v>0</v>
      </c>
      <c r="J544" s="30" t="n">
        <v>0</v>
      </c>
      <c r="K544" s="30" t="n">
        <v>0</v>
      </c>
      <c r="L544" s="30" t="n">
        <v>0</v>
      </c>
      <c r="M544" s="30" t="n">
        <v>0</v>
      </c>
      <c r="N544" s="30" t="n">
        <v>0</v>
      </c>
      <c r="O544" t="inlineStr">
        <is>
          <t>0.00%</t>
        </is>
      </c>
    </row>
    <row r="545">
      <c r="A545" s="43" t="n"/>
      <c r="B545" s="34" t="inlineStr">
        <is>
          <t>Cons. Disc.</t>
        </is>
      </c>
      <c r="C545" s="35" t="n"/>
      <c r="D545" s="36" t="n"/>
      <c r="E545" s="8" t="n"/>
      <c r="F545" s="50" t="n">
        <v>0</v>
      </c>
      <c r="G545" s="50" t="n">
        <v>0</v>
      </c>
      <c r="H545" s="50" t="n">
        <v>0</v>
      </c>
      <c r="I545" s="30" t="n">
        <v>0</v>
      </c>
      <c r="J545" s="30" t="n">
        <v>0</v>
      </c>
      <c r="K545" s="30" t="n">
        <v>0</v>
      </c>
      <c r="L545" s="30" t="n">
        <v>0</v>
      </c>
      <c r="M545" s="30" t="n">
        <v>0</v>
      </c>
      <c r="N545" s="30" t="n">
        <v>0</v>
      </c>
      <c r="O545" t="inlineStr">
        <is>
          <t>0.00%</t>
        </is>
      </c>
    </row>
    <row r="546">
      <c r="A546" s="43" t="n"/>
      <c r="B546" s="34" t="inlineStr">
        <is>
          <t>Cons. Staples</t>
        </is>
      </c>
      <c r="C546" s="35" t="n"/>
      <c r="D546" s="36" t="n"/>
      <c r="E546" s="8" t="n"/>
      <c r="F546" s="50" t="n">
        <v>0</v>
      </c>
      <c r="G546" s="50" t="n">
        <v>0</v>
      </c>
      <c r="H546" s="50" t="n">
        <v>0</v>
      </c>
      <c r="I546" s="30" t="n">
        <v>0</v>
      </c>
      <c r="J546" s="30" t="n">
        <v>0</v>
      </c>
      <c r="K546" s="30" t="n">
        <v>0</v>
      </c>
      <c r="L546" s="30" t="n">
        <v>0</v>
      </c>
      <c r="M546" s="30" t="n">
        <v>0</v>
      </c>
      <c r="N546" s="30" t="n">
        <v>0</v>
      </c>
      <c r="O546" t="inlineStr">
        <is>
          <t>0.00%</t>
        </is>
      </c>
    </row>
    <row r="547">
      <c r="A547" s="43" t="n"/>
      <c r="B547" s="34" t="inlineStr">
        <is>
          <t>Health Care</t>
        </is>
      </c>
      <c r="C547" s="35" t="n"/>
      <c r="D547" s="36" t="n"/>
      <c r="E547" s="8" t="n"/>
      <c r="F547" s="50" t="n">
        <v>0</v>
      </c>
      <c r="G547" s="50" t="n">
        <v>0</v>
      </c>
      <c r="H547" s="50" t="n">
        <v>0</v>
      </c>
      <c r="I547" s="30" t="n">
        <v>0</v>
      </c>
      <c r="J547" s="30" t="n">
        <v>0</v>
      </c>
      <c r="K547" s="30" t="n">
        <v>0</v>
      </c>
      <c r="L547" s="30" t="n">
        <v>0</v>
      </c>
      <c r="M547" s="30" t="n">
        <v>0</v>
      </c>
      <c r="N547" s="30" t="n">
        <v>0</v>
      </c>
      <c r="O547" t="inlineStr">
        <is>
          <t>0.00%</t>
        </is>
      </c>
    </row>
    <row r="548">
      <c r="A548" s="43" t="n"/>
      <c r="B548" s="34" t="inlineStr">
        <is>
          <t>Financials</t>
        </is>
      </c>
      <c r="C548" s="35" t="n"/>
      <c r="D548" s="36" t="n"/>
      <c r="E548" s="8" t="n"/>
      <c r="F548" s="50" t="n">
        <v>0</v>
      </c>
      <c r="G548" s="50" t="n">
        <v>0</v>
      </c>
      <c r="H548" s="50" t="n">
        <v>0</v>
      </c>
      <c r="I548" s="30" t="n">
        <v>0</v>
      </c>
      <c r="J548" s="30" t="n">
        <v>0</v>
      </c>
      <c r="K548" s="30" t="n">
        <v>0</v>
      </c>
      <c r="L548" s="30" t="n">
        <v>0</v>
      </c>
      <c r="M548" s="30" t="n">
        <v>0</v>
      </c>
      <c r="N548" s="30" t="n">
        <v>0</v>
      </c>
      <c r="O548" t="inlineStr">
        <is>
          <t>0.00%</t>
        </is>
      </c>
    </row>
    <row r="549">
      <c r="A549" s="43" t="n"/>
      <c r="B549" s="34" t="inlineStr">
        <is>
          <t>Real Estate</t>
        </is>
      </c>
      <c r="C549" s="35" t="n"/>
      <c r="D549" s="36" t="n"/>
      <c r="E549" s="8" t="n"/>
      <c r="F549" s="50" t="n">
        <v>0</v>
      </c>
      <c r="G549" s="50" t="n">
        <v>0</v>
      </c>
      <c r="H549" s="50" t="n">
        <v>0</v>
      </c>
      <c r="I549" s="30" t="n">
        <v>0</v>
      </c>
      <c r="J549" s="30" t="n">
        <v>0</v>
      </c>
      <c r="K549" s="30" t="n">
        <v>0</v>
      </c>
      <c r="L549" s="30" t="n">
        <v>0</v>
      </c>
      <c r="M549" s="30" t="n">
        <v>0</v>
      </c>
      <c r="N549" s="30" t="n">
        <v>0</v>
      </c>
      <c r="O549" t="inlineStr">
        <is>
          <t>0.00%</t>
        </is>
      </c>
    </row>
    <row r="550">
      <c r="A550" s="42" t="n"/>
      <c r="B550" s="15" t="inlineStr">
        <is>
          <t>Info. Tech.</t>
        </is>
      </c>
      <c r="C550" s="13" t="n"/>
      <c r="D550" s="11" t="n"/>
      <c r="E550" s="2" t="n"/>
      <c r="F550" s="48" t="n">
        <v>0</v>
      </c>
      <c r="G550" s="48" t="n">
        <v>0</v>
      </c>
      <c r="H550" s="48" t="n">
        <v>0</v>
      </c>
      <c r="I550" s="30" t="n">
        <v>0</v>
      </c>
      <c r="J550" s="30" t="n">
        <v>0</v>
      </c>
      <c r="K550" s="30" t="n">
        <v>0</v>
      </c>
      <c r="L550" s="30" t="n">
        <v>0</v>
      </c>
      <c r="M550" s="30" t="n">
        <v>0</v>
      </c>
      <c r="N550" s="30" t="n">
        <v>0</v>
      </c>
      <c r="O550" t="inlineStr">
        <is>
          <t>0.00%</t>
        </is>
      </c>
    </row>
    <row r="551">
      <c r="A551" s="43" t="n"/>
      <c r="B551" s="34" t="inlineStr">
        <is>
          <t>Commun. Services</t>
        </is>
      </c>
      <c r="C551" s="35" t="n"/>
      <c r="D551" s="36" t="n"/>
      <c r="E551" s="8" t="n"/>
      <c r="F551" s="50" t="n">
        <v>0</v>
      </c>
      <c r="G551" s="50" t="n">
        <v>0</v>
      </c>
      <c r="H551" s="50" t="n">
        <v>0</v>
      </c>
      <c r="I551" s="30" t="n">
        <v>0</v>
      </c>
      <c r="J551" s="30" t="n">
        <v>0</v>
      </c>
      <c r="K551" s="30" t="n">
        <v>0</v>
      </c>
      <c r="L551" s="30" t="n">
        <v>0</v>
      </c>
      <c r="M551" s="30" t="n">
        <v>0</v>
      </c>
      <c r="N551" s="30" t="n">
        <v>0</v>
      </c>
    </row>
    <row r="552">
      <c r="A552" s="43" t="n"/>
      <c r="B552" s="34" t="inlineStr">
        <is>
          <t>Utilities</t>
        </is>
      </c>
      <c r="C552" s="35" t="n"/>
      <c r="D552" s="36" t="n"/>
      <c r="E552" s="8" t="n"/>
      <c r="F552" s="50" t="n">
        <v>0</v>
      </c>
      <c r="G552" s="50" t="n">
        <v>0</v>
      </c>
      <c r="H552" s="50" t="n">
        <v>0</v>
      </c>
      <c r="I552" s="30" t="n">
        <v>0</v>
      </c>
      <c r="J552" s="30" t="n">
        <v>0</v>
      </c>
      <c r="K552" s="30" t="n">
        <v>0</v>
      </c>
      <c r="L552" s="30" t="n">
        <v>0</v>
      </c>
      <c r="M552" s="30" t="n">
        <v>0</v>
      </c>
      <c r="N552" s="30" t="n">
        <v>0</v>
      </c>
      <c r="O552" t="inlineStr">
        <is>
          <t>0.00%</t>
        </is>
      </c>
    </row>
    <row r="553">
      <c r="A553" s="43" t="n"/>
      <c r="B553" s="34" t="inlineStr">
        <is>
          <t>Index</t>
        </is>
      </c>
      <c r="C553" s="35" t="n"/>
      <c r="D553" s="36" t="n"/>
      <c r="E553" s="8" t="n"/>
      <c r="F553" s="50" t="n">
        <v>0</v>
      </c>
      <c r="G553" s="50" t="n">
        <v>0</v>
      </c>
      <c r="H553" s="50" t="n">
        <v>0</v>
      </c>
      <c r="I553" s="30" t="n">
        <v>0</v>
      </c>
      <c r="J553" s="30" t="n">
        <v>0</v>
      </c>
      <c r="K553" s="30" t="n">
        <v>0</v>
      </c>
      <c r="L553" s="30" t="n">
        <v>0</v>
      </c>
      <c r="M553" s="30" t="n">
        <v>0</v>
      </c>
      <c r="N553" s="30" t="n">
        <v>0</v>
      </c>
      <c r="O553" t="inlineStr">
        <is>
          <t>0.00%</t>
        </is>
      </c>
    </row>
    <row r="554">
      <c r="A554" s="43" t="n"/>
      <c r="B554" s="34" t="inlineStr">
        <is>
          <t>Other</t>
        </is>
      </c>
      <c r="C554" s="35" t="n"/>
      <c r="D554" s="36" t="n"/>
      <c r="E554" s="8" t="n"/>
      <c r="F554" s="50" t="n">
        <v>1.691448236516448</v>
      </c>
      <c r="G554" s="50" t="n">
        <v>1.694662531908644</v>
      </c>
      <c r="H554" s="50" t="n">
        <v>1.678749812840355</v>
      </c>
      <c r="I554" s="30" t="n">
        <v>1.707520766371252</v>
      </c>
      <c r="J554" s="30" t="n">
        <v>1.749662328209752</v>
      </c>
      <c r="K554" s="30" t="n">
        <v>1.749115533027994</v>
      </c>
      <c r="L554" s="30" t="n">
        <v>2.03777104217808</v>
      </c>
      <c r="M554" s="30" t="n">
        <v>1.972137193125867</v>
      </c>
      <c r="N554" s="30" t="n">
        <v>1.98</v>
      </c>
    </row>
    <row r="555">
      <c r="A555" s="43" t="inlineStr">
        <is>
          <t>Market Exposure</t>
        </is>
      </c>
      <c r="B555" s="34" t="n"/>
      <c r="C555" s="35" t="n"/>
      <c r="D555" s="36" t="n"/>
      <c r="E555" s="8" t="n"/>
      <c r="F555" s="8" t="n"/>
      <c r="G555" s="8" t="n"/>
      <c r="H555" s="8" t="n"/>
    </row>
    <row r="556">
      <c r="A556" s="43" t="n"/>
      <c r="B556" s="34" t="inlineStr">
        <is>
          <t>Large Cap</t>
        </is>
      </c>
      <c r="C556" s="35" t="n"/>
      <c r="D556" s="36" t="n"/>
      <c r="E556" s="8" t="n"/>
      <c r="F556" s="50" t="n">
        <v>0</v>
      </c>
      <c r="G556" s="50" t="n">
        <v>0</v>
      </c>
      <c r="H556" s="50" t="n">
        <v>0</v>
      </c>
      <c r="I556" s="30" t="n">
        <v>0</v>
      </c>
      <c r="J556" s="30" t="n">
        <v>0</v>
      </c>
      <c r="K556" s="30" t="n">
        <v>0</v>
      </c>
      <c r="L556" s="30" t="n">
        <v>0</v>
      </c>
      <c r="M556" s="30" t="n">
        <v>0</v>
      </c>
      <c r="N556" s="30" t="n">
        <v>0</v>
      </c>
      <c r="O556" t="inlineStr">
        <is>
          <t>0.00%</t>
        </is>
      </c>
    </row>
    <row r="557">
      <c r="A557" s="43" t="n"/>
      <c r="B557" s="34" t="inlineStr">
        <is>
          <t>Mid Cap</t>
        </is>
      </c>
      <c r="C557" s="35" t="n"/>
      <c r="D557" s="36" t="n"/>
      <c r="E557" s="8" t="n"/>
      <c r="F557" s="50" t="n">
        <v>0</v>
      </c>
      <c r="G557" s="50" t="n">
        <v>0</v>
      </c>
      <c r="H557" s="50" t="n">
        <v>0</v>
      </c>
      <c r="I557" s="30" t="n">
        <v>0</v>
      </c>
      <c r="J557" s="30" t="n">
        <v>0</v>
      </c>
      <c r="K557" s="30" t="n">
        <v>0</v>
      </c>
      <c r="L557" s="30" t="n">
        <v>0</v>
      </c>
      <c r="M557" s="30" t="n">
        <v>0</v>
      </c>
      <c r="N557" s="30" t="n">
        <v>0</v>
      </c>
      <c r="O557" t="inlineStr">
        <is>
          <t>0.00%</t>
        </is>
      </c>
    </row>
    <row r="558">
      <c r="A558" s="41" t="n"/>
      <c r="B558" s="31" t="inlineStr">
        <is>
          <t>Small Cap</t>
        </is>
      </c>
      <c r="C558" s="32" t="n"/>
      <c r="D558" s="33" t="n"/>
      <c r="E558" s="9" t="n"/>
      <c r="F558" s="49" t="n">
        <v>1.691448236516448</v>
      </c>
      <c r="G558" s="49" t="n">
        <v>1.694662531908644</v>
      </c>
      <c r="H558" s="49" t="n">
        <v>1.678749812840355</v>
      </c>
      <c r="I558" s="30" t="n">
        <v>1.707520766371252</v>
      </c>
      <c r="J558" s="30" t="n">
        <v>1.749662328209752</v>
      </c>
      <c r="K558" s="30" t="n">
        <v>1.749115533027994</v>
      </c>
      <c r="L558" s="30" t="n">
        <v>2.03777104217808</v>
      </c>
      <c r="M558" s="30" t="n">
        <v>1.972137193125867</v>
      </c>
      <c r="N558" s="30" t="n">
        <v>1.98</v>
      </c>
      <c r="O558" t="inlineStr">
        <is>
          <t>231.12%</t>
        </is>
      </c>
    </row>
    <row r="559">
      <c r="A559" s="40" t="n"/>
      <c r="B559" s="27" t="inlineStr">
        <is>
          <t>Private</t>
        </is>
      </c>
      <c r="C559" s="28" t="n"/>
      <c r="D559" s="29" t="n"/>
      <c r="E559" s="3" t="n"/>
      <c r="F559" s="3" t="n"/>
      <c r="G559" s="3" t="n"/>
      <c r="H559" s="3" t="n"/>
    </row>
    <row r="560">
      <c r="A560" s="41" t="inlineStr">
        <is>
          <t>Sovereign Exposure</t>
        </is>
      </c>
      <c r="B560" s="31" t="n"/>
      <c r="C560" s="32" t="n"/>
      <c r="D560" s="33" t="n"/>
      <c r="E560" s="9" t="n"/>
      <c r="F560" s="9" t="n"/>
      <c r="G560" s="9" t="n"/>
      <c r="H560" s="9" t="n"/>
    </row>
    <row r="561">
      <c r="A561" s="41" t="n"/>
      <c r="B561" s="31" t="inlineStr">
        <is>
          <t>North America</t>
        </is>
      </c>
      <c r="C561" s="32" t="n"/>
      <c r="D561" s="33" t="n"/>
      <c r="E561" s="9" t="n"/>
      <c r="F561" s="49" t="n">
        <v>0</v>
      </c>
      <c r="G561" s="9" t="n"/>
      <c r="H561" s="49" t="n">
        <v>0</v>
      </c>
      <c r="I561" s="30" t="n">
        <v>0</v>
      </c>
      <c r="J561" s="30" t="n">
        <v>0</v>
      </c>
      <c r="K561" s="30" t="n">
        <v>0</v>
      </c>
      <c r="L561" s="30" t="n">
        <v>0</v>
      </c>
      <c r="M561" s="30" t="n">
        <v>0</v>
      </c>
      <c r="N561" s="30" t="n">
        <v>0</v>
      </c>
      <c r="O561" t="inlineStr">
        <is>
          <t>0.00%</t>
        </is>
      </c>
    </row>
    <row r="562">
      <c r="A562" s="41" t="n"/>
      <c r="B562" s="31" t="inlineStr">
        <is>
          <t>Europe</t>
        </is>
      </c>
      <c r="C562" s="32" t="n"/>
      <c r="D562" s="33" t="n"/>
      <c r="E562" s="9" t="n"/>
      <c r="F562" s="49" t="n">
        <v>0</v>
      </c>
      <c r="G562" s="9" t="n"/>
      <c r="H562" s="49" t="n">
        <v>0</v>
      </c>
      <c r="I562" s="30" t="n">
        <v>0</v>
      </c>
      <c r="J562" s="30" t="n">
        <v>0</v>
      </c>
      <c r="K562" s="30" t="n">
        <v>0</v>
      </c>
      <c r="L562" s="30" t="n">
        <v>0</v>
      </c>
      <c r="M562" s="30" t="n">
        <v>0</v>
      </c>
      <c r="N562" s="30" t="n">
        <v>0</v>
      </c>
      <c r="O562" t="inlineStr">
        <is>
          <t>0.00%</t>
        </is>
      </c>
    </row>
    <row r="563">
      <c r="A563" s="41" t="n"/>
      <c r="B563" s="31" t="inlineStr">
        <is>
          <t>Asia</t>
        </is>
      </c>
      <c r="C563" s="32" t="n"/>
      <c r="D563" s="33" t="n"/>
      <c r="E563" s="9" t="n"/>
      <c r="F563" s="49" t="n">
        <v>0</v>
      </c>
      <c r="G563" s="9" t="n"/>
      <c r="H563" s="49" t="n">
        <v>0</v>
      </c>
      <c r="I563" s="30" t="n">
        <v>0</v>
      </c>
      <c r="J563" s="30" t="n">
        <v>0</v>
      </c>
      <c r="K563" s="30" t="n">
        <v>0</v>
      </c>
      <c r="L563" s="30" t="n">
        <v>0</v>
      </c>
      <c r="M563" s="30" t="n">
        <v>0</v>
      </c>
      <c r="N563" s="30" t="n">
        <v>0</v>
      </c>
      <c r="O563" t="inlineStr">
        <is>
          <t>0.00%</t>
        </is>
      </c>
    </row>
    <row r="564">
      <c r="A564" s="41" t="n"/>
      <c r="B564" s="31" t="inlineStr">
        <is>
          <t>Other/Unknown</t>
        </is>
      </c>
      <c r="C564" s="32" t="n"/>
      <c r="D564" s="33" t="n"/>
      <c r="E564" s="9" t="n"/>
      <c r="F564" s="49" t="n">
        <v>0</v>
      </c>
      <c r="G564" s="9" t="n"/>
      <c r="H564" s="49" t="n">
        <v>0</v>
      </c>
      <c r="I564" s="30" t="n">
        <v>0</v>
      </c>
      <c r="J564" s="30" t="n">
        <v>0</v>
      </c>
      <c r="K564" s="30" t="n">
        <v>0</v>
      </c>
      <c r="L564" s="30" t="n">
        <v>0</v>
      </c>
      <c r="M564" s="30" t="n">
        <v>0</v>
      </c>
      <c r="N564" s="30" t="n">
        <v>0</v>
      </c>
      <c r="O564" t="inlineStr">
        <is>
          <t>0.00%</t>
        </is>
      </c>
    </row>
    <row r="566">
      <c r="A566" s="39" t="inlineStr">
        <is>
          <t>Time Series</t>
        </is>
      </c>
      <c r="B566" s="7" t="n"/>
      <c r="C566" s="20" t="n"/>
      <c r="D566" s="19" t="n"/>
      <c r="E566" s="46" t="inlineStr">
        <is>
          <t>Short Weights (Import/Export)</t>
        </is>
      </c>
      <c r="F566" s="46" t="n"/>
      <c r="G566" s="46" t="n"/>
      <c r="H566" s="46" t="n"/>
      <c r="I566" s="4" t="n"/>
      <c r="J566" s="5" t="n"/>
      <c r="K566" s="5" t="n"/>
      <c r="L566" s="5" t="n"/>
      <c r="M566" s="5" t="n"/>
      <c r="N566" s="5" t="n"/>
    </row>
    <row r="567">
      <c r="A567" s="25" t="inlineStr">
        <is>
          <t>Level 1</t>
        </is>
      </c>
      <c r="B567" s="21" t="inlineStr">
        <is>
          <t>Level 2</t>
        </is>
      </c>
      <c r="C567" s="18" t="inlineStr">
        <is>
          <t>Level 3</t>
        </is>
      </c>
      <c r="D567" s="17" t="inlineStr">
        <is>
          <t>Level 4</t>
        </is>
      </c>
      <c r="E567" s="10" t="n"/>
      <c r="F567" s="10" t="n"/>
      <c r="G567" s="10" t="n"/>
      <c r="H567" s="10" t="n"/>
      <c r="I567" s="26" t="n"/>
      <c r="J567" s="26" t="n"/>
      <c r="K567" s="26" t="n"/>
      <c r="L567" s="26" t="n"/>
      <c r="M567" s="26" t="n"/>
      <c r="N567" s="26" t="n"/>
    </row>
    <row r="568">
      <c r="A568" s="40" t="inlineStr">
        <is>
          <t>Strategy Exposure</t>
        </is>
      </c>
      <c r="B568" s="27" t="n"/>
      <c r="C568" s="28" t="n"/>
      <c r="D568" s="29" t="n"/>
      <c r="E568" s="3" t="n"/>
      <c r="F568" s="3" t="n"/>
      <c r="G568" s="3" t="n"/>
      <c r="H568" s="3" t="n"/>
    </row>
    <row r="569">
      <c r="A569" s="41" t="n"/>
      <c r="B569" s="31" t="inlineStr">
        <is>
          <t>Equity Investments</t>
        </is>
      </c>
      <c r="C569" s="32" t="n"/>
      <c r="D569" s="33" t="n"/>
      <c r="E569" s="9" t="n"/>
      <c r="F569" s="9" t="n"/>
      <c r="G569" s="9" t="n"/>
      <c r="H569" s="9" t="n"/>
    </row>
    <row r="570">
      <c r="A570" s="42" t="n"/>
      <c r="B570" s="15" t="n"/>
      <c r="C570" s="13" t="inlineStr">
        <is>
          <t>Long/Short Equity</t>
        </is>
      </c>
      <c r="D570" s="11" t="n"/>
      <c r="E570" s="2" t="n"/>
      <c r="F570" s="48" t="n"/>
      <c r="G570" s="2" t="n"/>
      <c r="H570" s="2" t="n"/>
    </row>
    <row r="571">
      <c r="A571" s="42" t="n"/>
      <c r="B571" s="15" t="n"/>
      <c r="C571" s="13" t="inlineStr">
        <is>
          <t>Event Driven/Spec. Sit.</t>
        </is>
      </c>
      <c r="D571" s="11" t="n"/>
      <c r="E571" s="2" t="n"/>
      <c r="F571" s="48" t="n">
        <v>0</v>
      </c>
      <c r="G571" s="2" t="n"/>
      <c r="H571" s="30" t="n">
        <v>0</v>
      </c>
      <c r="I571" s="30" t="n">
        <v>0</v>
      </c>
      <c r="J571" s="30" t="n">
        <v>0</v>
      </c>
      <c r="K571" s="30" t="n">
        <v>0</v>
      </c>
      <c r="L571" s="30" t="n">
        <v>0</v>
      </c>
      <c r="M571" s="30" t="n">
        <v>0</v>
      </c>
      <c r="N571" s="30" t="n">
        <v>0</v>
      </c>
      <c r="O571" t="inlineStr">
        <is>
          <t>0.00%</t>
        </is>
      </c>
    </row>
    <row r="572">
      <c r="A572" s="41" t="n"/>
      <c r="B572" s="31" t="n"/>
      <c r="C572" s="32" t="inlineStr">
        <is>
          <t>Stat. Arbitrage/Quant.</t>
        </is>
      </c>
      <c r="D572" s="33" t="n"/>
      <c r="E572" s="9" t="n"/>
      <c r="F572" s="49" t="n"/>
      <c r="G572" s="9" t="n"/>
      <c r="H572" s="9" t="n"/>
    </row>
    <row r="573">
      <c r="A573" s="42" t="n"/>
      <c r="B573" s="15" t="n"/>
      <c r="C573" s="13" t="inlineStr">
        <is>
          <t>Deep Value</t>
        </is>
      </c>
      <c r="D573" s="11" t="n"/>
      <c r="E573" s="2" t="n"/>
      <c r="F573" s="48" t="n"/>
      <c r="G573" s="2" t="n"/>
      <c r="H573" s="2" t="n"/>
    </row>
    <row r="574">
      <c r="A574" s="42" t="n"/>
      <c r="B574" s="15" t="n"/>
      <c r="C574" s="13" t="inlineStr">
        <is>
          <t>Derivatives</t>
        </is>
      </c>
      <c r="D574" s="11" t="n"/>
      <c r="E574" s="2" t="n"/>
      <c r="F574" s="48" t="n"/>
      <c r="G574" s="2" t="n"/>
      <c r="H574" s="2" t="n"/>
    </row>
    <row r="575">
      <c r="A575" s="42" t="n"/>
      <c r="B575" s="15" t="n"/>
      <c r="C575" s="13" t="inlineStr">
        <is>
          <t>Index Hedging</t>
        </is>
      </c>
      <c r="D575" s="11" t="n"/>
      <c r="E575" s="2" t="n"/>
      <c r="F575" s="48" t="n"/>
      <c r="G575" s="2" t="n"/>
      <c r="H575" s="2" t="n"/>
    </row>
    <row r="576">
      <c r="A576" s="42" t="n"/>
      <c r="B576" s="15" t="inlineStr">
        <is>
          <t>Credit Investments</t>
        </is>
      </c>
      <c r="C576" s="13" t="n"/>
      <c r="D576" s="11" t="n"/>
      <c r="E576" s="2" t="n"/>
      <c r="F576" s="2" t="n"/>
      <c r="G576" s="2" t="n"/>
      <c r="H576" s="2" t="n"/>
    </row>
    <row r="577">
      <c r="A577" s="42" t="n"/>
      <c r="B577" s="15" t="n"/>
      <c r="C577" s="13" t="inlineStr">
        <is>
          <t>Credit</t>
        </is>
      </c>
      <c r="D577" s="11" t="n"/>
      <c r="E577" s="2" t="n"/>
      <c r="F577" s="2" t="n"/>
      <c r="G577" s="2" t="n"/>
      <c r="H577" s="2" t="n"/>
    </row>
    <row r="578">
      <c r="A578" s="42" t="n"/>
      <c r="B578" s="15" t="n"/>
      <c r="C578" s="13" t="n"/>
      <c r="D578" s="11" t="inlineStr">
        <is>
          <t>Bank Debt/Sr. Secured</t>
        </is>
      </c>
      <c r="E578" s="2" t="n"/>
      <c r="F578" s="2" t="n"/>
      <c r="G578" s="2" t="n"/>
      <c r="H578" s="2" t="n"/>
    </row>
    <row r="579">
      <c r="A579" s="42" t="n"/>
      <c r="B579" s="15" t="n"/>
      <c r="C579" s="13" t="n"/>
      <c r="D579" s="11" t="inlineStr">
        <is>
          <t>Subordinated</t>
        </is>
      </c>
      <c r="E579" s="2" t="n"/>
      <c r="F579" s="2" t="n"/>
      <c r="G579" s="2" t="n"/>
      <c r="H579" s="2" t="n"/>
    </row>
    <row r="580">
      <c r="A580" s="42" t="n"/>
      <c r="B580" s="15" t="n"/>
      <c r="C580" s="13" t="n"/>
      <c r="D580" s="11" t="inlineStr">
        <is>
          <t>High Yield/Preferred</t>
        </is>
      </c>
      <c r="E580" s="2" t="n"/>
      <c r="F580" s="2" t="n"/>
      <c r="G580" s="2" t="n"/>
      <c r="H580" s="2" t="n"/>
    </row>
    <row r="581">
      <c r="A581" s="42" t="n"/>
      <c r="B581" s="15" t="n"/>
      <c r="C581" s="13" t="n"/>
      <c r="D581" s="11" t="inlineStr">
        <is>
          <t>Stressed/Distressed</t>
        </is>
      </c>
      <c r="E581" s="2" t="n"/>
      <c r="F581" s="2" t="n"/>
      <c r="G581" s="2" t="n"/>
      <c r="H581" s="2" t="n"/>
    </row>
    <row r="582">
      <c r="A582" s="42" t="n"/>
      <c r="B582" s="15" t="n"/>
      <c r="C582" s="13" t="n"/>
      <c r="D582" s="11" t="inlineStr">
        <is>
          <t>Post-bank/Credit Equity</t>
        </is>
      </c>
      <c r="E582" s="2" t="n"/>
      <c r="F582" s="2" t="n"/>
      <c r="G582" s="2" t="n"/>
      <c r="H582" s="2" t="n"/>
    </row>
    <row r="583">
      <c r="A583" s="42" t="n"/>
      <c r="B583" s="15" t="n"/>
      <c r="C583" s="13" t="n"/>
      <c r="D583" s="11" t="inlineStr">
        <is>
          <t>Trade Claims/Litigation</t>
        </is>
      </c>
      <c r="E583" s="2" t="n"/>
      <c r="F583" s="2" t="n"/>
      <c r="G583" s="2" t="n"/>
      <c r="H583" s="2" t="n"/>
    </row>
    <row r="584">
      <c r="A584" s="42" t="n"/>
      <c r="B584" s="15" t="n"/>
      <c r="C584" s="13" t="n"/>
      <c r="D584" s="11" t="inlineStr">
        <is>
          <t>Lease &amp; Asset Backed</t>
        </is>
      </c>
      <c r="E584" s="2" t="n"/>
      <c r="F584" s="2" t="n"/>
      <c r="G584" s="2" t="n"/>
      <c r="H584" s="2" t="n"/>
    </row>
    <row r="585">
      <c r="A585" s="42" t="n"/>
      <c r="B585" s="15" t="n"/>
      <c r="C585" s="13" t="n"/>
      <c r="D585" s="11" t="inlineStr">
        <is>
          <t>Direct Lending</t>
        </is>
      </c>
      <c r="E585" s="2" t="n"/>
      <c r="F585" s="2" t="n"/>
      <c r="G585" s="2" t="n"/>
      <c r="H585" s="2" t="n"/>
    </row>
    <row r="586">
      <c r="A586" s="42" t="n"/>
      <c r="B586" s="15" t="n"/>
      <c r="C586" s="13" t="n"/>
      <c r="D586" s="11" t="inlineStr">
        <is>
          <t>Small Balance Loans</t>
        </is>
      </c>
      <c r="E586" s="2" t="n"/>
      <c r="F586" s="2" t="n"/>
      <c r="G586" s="2" t="n"/>
      <c r="H586" s="2" t="n"/>
    </row>
    <row r="587">
      <c r="A587" s="42" t="n"/>
      <c r="B587" s="15" t="n"/>
      <c r="C587" s="13" t="n"/>
      <c r="D587" s="11" t="inlineStr">
        <is>
          <t>Real Estate/Mortgage</t>
        </is>
      </c>
      <c r="E587" s="2" t="n"/>
      <c r="F587" s="2" t="n"/>
      <c r="G587" s="2" t="n"/>
      <c r="H587" s="2" t="n"/>
    </row>
    <row r="588">
      <c r="A588" s="42" t="n"/>
      <c r="B588" s="15" t="n"/>
      <c r="C588" s="13" t="n"/>
      <c r="D588" s="11" t="inlineStr">
        <is>
          <t>Emerging Markets</t>
        </is>
      </c>
      <c r="E588" s="2" t="n"/>
      <c r="F588" s="2" t="n"/>
      <c r="G588" s="2" t="n"/>
      <c r="H588" s="2" t="n"/>
    </row>
    <row r="589">
      <c r="A589" s="42" t="n"/>
      <c r="B589" s="15" t="n"/>
      <c r="C589" s="13" t="n"/>
      <c r="D589" s="11" t="inlineStr">
        <is>
          <t>CDS (mortgage)</t>
        </is>
      </c>
      <c r="E589" s="2" t="n"/>
      <c r="F589" s="2" t="n"/>
      <c r="G589" s="2" t="n"/>
      <c r="H589" s="2" t="n"/>
    </row>
    <row r="590">
      <c r="A590" s="41" t="n"/>
      <c r="B590" s="31" t="n"/>
      <c r="C590" s="32" t="n"/>
      <c r="D590" s="33" t="inlineStr">
        <is>
          <t>CDS (invest. grade)</t>
        </is>
      </c>
      <c r="E590" s="9" t="n"/>
      <c r="F590" s="9" t="n"/>
      <c r="G590" s="9" t="n"/>
      <c r="H590" s="9" t="n"/>
    </row>
    <row r="591">
      <c r="A591" s="42" t="n"/>
      <c r="B591" s="15" t="n"/>
      <c r="C591" s="13" t="n"/>
      <c r="D591" s="11" t="inlineStr">
        <is>
          <t>CDS (high yield)</t>
        </is>
      </c>
      <c r="E591" s="2" t="n"/>
      <c r="F591" s="2" t="n"/>
      <c r="G591" s="2" t="n"/>
      <c r="H591" s="2" t="n"/>
    </row>
    <row r="592">
      <c r="A592" s="42" t="n"/>
      <c r="B592" s="13" t="inlineStr">
        <is>
          <t>Merger Arbitrage</t>
        </is>
      </c>
      <c r="C592" s="13" t="n"/>
      <c r="D592" s="11" t="n"/>
      <c r="E592" s="2" t="n"/>
      <c r="F592" s="2" t="n"/>
      <c r="G592" s="2" t="n"/>
      <c r="H592" s="2" t="n"/>
    </row>
    <row r="593">
      <c r="A593" s="43" t="n"/>
      <c r="B593" s="35" t="inlineStr">
        <is>
          <t>Convertible Arbitrage</t>
        </is>
      </c>
      <c r="C593" s="35" t="n"/>
      <c r="D593" s="36" t="n"/>
      <c r="E593" s="8" t="n"/>
      <c r="F593" s="8" t="n"/>
      <c r="G593" s="8" t="n"/>
      <c r="H593" s="8" t="n"/>
    </row>
    <row r="594">
      <c r="A594" s="43" t="n"/>
      <c r="B594" s="35" t="inlineStr">
        <is>
          <t>Digital And Currency</t>
        </is>
      </c>
      <c r="C594" s="35" t="n"/>
      <c r="D594" s="36" t="n"/>
      <c r="E594" s="8" t="n"/>
      <c r="F594" s="8" t="n"/>
      <c r="G594" s="8" t="n"/>
      <c r="H594" s="8" t="n"/>
    </row>
    <row r="595">
      <c r="A595" s="43" t="n"/>
      <c r="B595" s="35" t="inlineStr">
        <is>
          <t>Cap. Struct. Arbitrage</t>
        </is>
      </c>
      <c r="C595" s="35" t="n"/>
      <c r="D595" s="36" t="n"/>
      <c r="E595" s="8" t="n"/>
      <c r="F595" s="8" t="n"/>
      <c r="G595" s="8" t="n"/>
      <c r="H595" s="8" t="n"/>
    </row>
    <row r="596">
      <c r="A596" s="43" t="n"/>
      <c r="B596" s="34" t="n"/>
      <c r="C596" s="36" t="inlineStr">
        <is>
          <t>Equity</t>
        </is>
      </c>
      <c r="D596" s="36" t="n"/>
      <c r="E596" s="8" t="n"/>
      <c r="F596" s="8" t="n"/>
      <c r="G596" s="8" t="n"/>
      <c r="H596" s="8" t="n"/>
    </row>
    <row r="597">
      <c r="A597" s="43" t="n"/>
      <c r="B597" s="34" t="n"/>
      <c r="C597" s="36" t="inlineStr">
        <is>
          <t>Debt</t>
        </is>
      </c>
      <c r="D597" s="36" t="n"/>
      <c r="E597" s="8" t="n"/>
      <c r="F597" s="8" t="n"/>
      <c r="G597" s="8" t="n"/>
      <c r="H597" s="8" t="n"/>
    </row>
    <row r="598">
      <c r="A598" s="41" t="n"/>
      <c r="B598" s="32" t="inlineStr">
        <is>
          <t>Privates</t>
        </is>
      </c>
      <c r="C598" s="32" t="n"/>
      <c r="D598" s="33" t="n"/>
      <c r="E598" s="9" t="n"/>
      <c r="F598" s="30" t="n">
        <v>0</v>
      </c>
      <c r="G598" s="30" t="n">
        <v>0</v>
      </c>
      <c r="H598" s="30" t="n">
        <v>0</v>
      </c>
      <c r="I598" s="30" t="n">
        <v>0</v>
      </c>
      <c r="J598" s="30" t="n">
        <v>0</v>
      </c>
      <c r="K598" s="30" t="n">
        <v>0</v>
      </c>
      <c r="L598" s="30" t="n">
        <v>0</v>
      </c>
      <c r="M598" s="30" t="n">
        <v>0</v>
      </c>
      <c r="N598" s="30" t="n">
        <v>0</v>
      </c>
    </row>
    <row r="599">
      <c r="A599" s="42" t="n"/>
      <c r="B599" s="13" t="inlineStr">
        <is>
          <t>Unadjusted Portfolio</t>
        </is>
      </c>
      <c r="C599" s="13" t="n"/>
      <c r="D599" s="11" t="n"/>
      <c r="E599" s="2" t="n"/>
      <c r="F599" s="30" t="n">
        <v>0</v>
      </c>
      <c r="G599" s="30" t="n">
        <v>0</v>
      </c>
      <c r="H599" s="30" t="n">
        <v>0</v>
      </c>
      <c r="I599" s="30" t="n">
        <v>0</v>
      </c>
      <c r="J599" s="30" t="n">
        <v>0</v>
      </c>
      <c r="K599" s="30" t="n">
        <v>0</v>
      </c>
      <c r="L599" s="30" t="n">
        <v>0</v>
      </c>
      <c r="M599" s="30" t="n">
        <v>0</v>
      </c>
      <c r="N599" s="30" t="n">
        <v>0</v>
      </c>
    </row>
    <row r="600">
      <c r="A600" s="43" t="n"/>
      <c r="B600" s="35" t="inlineStr">
        <is>
          <t>Sovereign</t>
        </is>
      </c>
      <c r="C600" s="35" t="n"/>
      <c r="D600" s="36" t="n"/>
      <c r="E600" s="8" t="n"/>
      <c r="F600" s="8" t="n"/>
      <c r="G600" s="8" t="n"/>
      <c r="H600" s="8" t="n"/>
    </row>
    <row r="601">
      <c r="A601" s="43" t="inlineStr">
        <is>
          <t>Geographic Exposure</t>
        </is>
      </c>
      <c r="B601" s="34" t="n"/>
      <c r="C601" s="35" t="n"/>
      <c r="D601" s="36" t="n"/>
      <c r="E601" s="8" t="n"/>
      <c r="F601" s="8" t="n"/>
      <c r="G601" s="8" t="n"/>
      <c r="H601" s="8" t="n"/>
    </row>
    <row r="602">
      <c r="A602" s="43" t="n"/>
      <c r="B602" s="34" t="inlineStr">
        <is>
          <t>North America</t>
        </is>
      </c>
      <c r="C602" s="35" t="n"/>
      <c r="D602" s="36" t="n"/>
      <c r="E602" s="8" t="n"/>
      <c r="F602" s="50" t="n">
        <v>0</v>
      </c>
      <c r="G602" s="30" t="n">
        <v>0</v>
      </c>
      <c r="H602" s="30" t="n">
        <v>0</v>
      </c>
      <c r="I602" s="30" t="n">
        <v>0</v>
      </c>
      <c r="J602" s="30" t="n">
        <v>0</v>
      </c>
      <c r="K602" s="30" t="n">
        <v>0</v>
      </c>
      <c r="L602" s="30" t="n">
        <v>0</v>
      </c>
      <c r="M602" s="30" t="n">
        <v>0</v>
      </c>
      <c r="N602" s="30" t="n">
        <v>0</v>
      </c>
    </row>
    <row r="603">
      <c r="A603" s="43" t="n"/>
      <c r="B603" s="34" t="inlineStr">
        <is>
          <t>Europe/UK</t>
        </is>
      </c>
      <c r="C603" s="35" t="n"/>
      <c r="D603" s="36" t="n"/>
      <c r="E603" s="8" t="n"/>
      <c r="F603" s="50" t="n">
        <v>0</v>
      </c>
      <c r="G603" s="30" t="n">
        <v>0</v>
      </c>
      <c r="H603" s="30" t="n">
        <v>0</v>
      </c>
      <c r="I603" s="30" t="n">
        <v>0</v>
      </c>
      <c r="J603" s="30" t="n">
        <v>0</v>
      </c>
      <c r="K603" s="30" t="n">
        <v>0</v>
      </c>
      <c r="L603" s="30" t="n">
        <v>0</v>
      </c>
      <c r="M603" s="30" t="n">
        <v>0</v>
      </c>
      <c r="N603" s="30" t="n">
        <v>0</v>
      </c>
    </row>
    <row r="604">
      <c r="A604" s="43" t="n"/>
      <c r="B604" s="34" t="inlineStr">
        <is>
          <t>Asia</t>
        </is>
      </c>
      <c r="C604" s="35" t="n"/>
      <c r="D604" s="36" t="n"/>
      <c r="E604" s="8" t="n"/>
      <c r="F604" s="50" t="n">
        <v>0</v>
      </c>
      <c r="G604" s="30" t="n">
        <v>0</v>
      </c>
      <c r="H604" s="30" t="n">
        <v>0</v>
      </c>
      <c r="I604" s="30" t="n">
        <v>0</v>
      </c>
      <c r="J604" s="30" t="n">
        <v>0</v>
      </c>
      <c r="K604" s="30" t="n">
        <v>0</v>
      </c>
      <c r="L604" s="30" t="n">
        <v>0</v>
      </c>
      <c r="M604" s="30" t="n">
        <v>0</v>
      </c>
      <c r="N604" s="30" t="n">
        <v>0</v>
      </c>
    </row>
    <row r="605">
      <c r="A605" s="43" t="n"/>
      <c r="B605" s="34" t="inlineStr">
        <is>
          <t>Emer. Mkts.</t>
        </is>
      </c>
      <c r="C605" s="35" t="n"/>
      <c r="D605" s="36" t="n"/>
      <c r="E605" s="8" t="n"/>
      <c r="F605" s="50" t="n">
        <v>0</v>
      </c>
      <c r="G605" s="30" t="n">
        <v>0</v>
      </c>
      <c r="H605" s="30" t="n">
        <v>0</v>
      </c>
      <c r="I605" s="30" t="n">
        <v>0</v>
      </c>
      <c r="J605" s="30" t="n">
        <v>0</v>
      </c>
      <c r="K605" s="30" t="n">
        <v>0</v>
      </c>
      <c r="L605" s="30" t="n">
        <v>0</v>
      </c>
      <c r="M605" s="30" t="n">
        <v>0</v>
      </c>
      <c r="N605" s="30" t="n">
        <v>0</v>
      </c>
    </row>
    <row r="606">
      <c r="A606" s="43" t="inlineStr">
        <is>
          <t>Industry Sector Exposure</t>
        </is>
      </c>
      <c r="B606" s="34" t="n"/>
      <c r="C606" s="35" t="n"/>
      <c r="D606" s="36" t="n"/>
      <c r="E606" s="8" t="n"/>
      <c r="F606" s="8" t="n"/>
      <c r="G606" s="8" t="n"/>
      <c r="H606" s="8" t="n"/>
    </row>
    <row r="607">
      <c r="A607" s="43" t="n"/>
      <c r="B607" s="34" t="inlineStr">
        <is>
          <t>Energy</t>
        </is>
      </c>
      <c r="C607" s="35" t="n"/>
      <c r="D607" s="36" t="n"/>
      <c r="E607" s="8" t="n"/>
      <c r="F607" s="50" t="n">
        <v>0</v>
      </c>
      <c r="G607" s="30" t="n">
        <v>0</v>
      </c>
      <c r="H607" s="30" t="n">
        <v>0</v>
      </c>
      <c r="I607" s="30" t="n">
        <v>0</v>
      </c>
      <c r="J607" s="30" t="n">
        <v>0</v>
      </c>
      <c r="K607" s="30" t="n">
        <v>0</v>
      </c>
      <c r="L607" s="30" t="n">
        <v>0</v>
      </c>
      <c r="M607" s="30" t="n">
        <v>0</v>
      </c>
      <c r="N607" s="30" t="n">
        <v>0</v>
      </c>
      <c r="O607" t="inlineStr">
        <is>
          <t>0.00%</t>
        </is>
      </c>
    </row>
    <row r="608">
      <c r="A608" s="43" t="n"/>
      <c r="B608" s="34" t="inlineStr">
        <is>
          <t>Materials</t>
        </is>
      </c>
      <c r="C608" s="35" t="n"/>
      <c r="D608" s="36" t="n"/>
      <c r="E608" s="8" t="n"/>
      <c r="F608" s="50" t="n">
        <v>0</v>
      </c>
      <c r="G608" s="30" t="n">
        <v>0</v>
      </c>
      <c r="H608" s="30" t="n">
        <v>0</v>
      </c>
      <c r="I608" s="30" t="n">
        <v>0</v>
      </c>
      <c r="J608" s="30" t="n">
        <v>0</v>
      </c>
      <c r="K608" s="30" t="n">
        <v>0</v>
      </c>
      <c r="L608" s="30" t="n">
        <v>0</v>
      </c>
      <c r="M608" s="30" t="n">
        <v>0</v>
      </c>
      <c r="N608" s="30" t="n">
        <v>0</v>
      </c>
      <c r="O608" t="inlineStr">
        <is>
          <t>0.00%</t>
        </is>
      </c>
    </row>
    <row r="609">
      <c r="A609" s="43" t="n"/>
      <c r="B609" s="34" t="inlineStr">
        <is>
          <t>Industrials</t>
        </is>
      </c>
      <c r="C609" s="35" t="n"/>
      <c r="D609" s="36" t="n"/>
      <c r="E609" s="8" t="n"/>
      <c r="F609" s="50" t="n">
        <v>0</v>
      </c>
      <c r="G609" s="30" t="n">
        <v>0</v>
      </c>
      <c r="H609" s="30" t="n">
        <v>0</v>
      </c>
      <c r="I609" s="30" t="n">
        <v>0</v>
      </c>
      <c r="J609" s="30" t="n">
        <v>0</v>
      </c>
      <c r="K609" s="30" t="n">
        <v>0</v>
      </c>
      <c r="L609" s="30" t="n">
        <v>0</v>
      </c>
      <c r="M609" s="30" t="n">
        <v>0</v>
      </c>
      <c r="N609" s="30" t="n">
        <v>0</v>
      </c>
      <c r="O609" t="inlineStr">
        <is>
          <t>0.00%</t>
        </is>
      </c>
    </row>
    <row r="610">
      <c r="A610" s="42" t="n"/>
      <c r="B610" s="15" t="inlineStr">
        <is>
          <t>Cons. Disc.</t>
        </is>
      </c>
      <c r="C610" s="13" t="n"/>
      <c r="D610" s="11" t="n"/>
      <c r="E610" s="2" t="n"/>
      <c r="F610" s="48" t="n">
        <v>0</v>
      </c>
      <c r="G610" s="30" t="n">
        <v>0</v>
      </c>
      <c r="H610" s="30" t="n">
        <v>0</v>
      </c>
      <c r="I610" s="30" t="n">
        <v>0</v>
      </c>
      <c r="J610" s="30" t="n">
        <v>0</v>
      </c>
      <c r="K610" s="30" t="n">
        <v>0</v>
      </c>
      <c r="L610" s="30" t="n">
        <v>0</v>
      </c>
      <c r="M610" s="30" t="n">
        <v>0</v>
      </c>
      <c r="N610" s="30" t="n">
        <v>0</v>
      </c>
      <c r="O610" t="inlineStr">
        <is>
          <t>0.00%</t>
        </is>
      </c>
    </row>
    <row r="611">
      <c r="A611" s="43" t="n"/>
      <c r="B611" s="34" t="inlineStr">
        <is>
          <t>Cons. Staples</t>
        </is>
      </c>
      <c r="C611" s="35" t="n"/>
      <c r="D611" s="36" t="n"/>
      <c r="E611" s="8" t="n"/>
      <c r="F611" s="50" t="n">
        <v>0</v>
      </c>
      <c r="G611" s="30" t="n">
        <v>0</v>
      </c>
      <c r="H611" s="30" t="n">
        <v>0</v>
      </c>
      <c r="I611" s="30" t="n">
        <v>0</v>
      </c>
      <c r="J611" s="30" t="n">
        <v>0</v>
      </c>
      <c r="K611" s="30" t="n">
        <v>0</v>
      </c>
      <c r="L611" s="30" t="n">
        <v>0</v>
      </c>
      <c r="M611" s="30" t="n">
        <v>0</v>
      </c>
      <c r="N611" s="30" t="n">
        <v>0</v>
      </c>
      <c r="O611" t="inlineStr">
        <is>
          <t>0.00%</t>
        </is>
      </c>
    </row>
    <row r="612">
      <c r="A612" s="43" t="n"/>
      <c r="B612" s="34" t="inlineStr">
        <is>
          <t>Health Care</t>
        </is>
      </c>
      <c r="C612" s="35" t="n"/>
      <c r="D612" s="36" t="n"/>
      <c r="E612" s="8" t="n"/>
      <c r="F612" s="50" t="n">
        <v>0</v>
      </c>
      <c r="G612" s="30" t="n">
        <v>0</v>
      </c>
      <c r="H612" s="30" t="n">
        <v>0</v>
      </c>
      <c r="I612" s="30" t="n">
        <v>0</v>
      </c>
      <c r="J612" s="30" t="n">
        <v>0</v>
      </c>
      <c r="K612" s="30" t="n">
        <v>0</v>
      </c>
      <c r="L612" s="30" t="n">
        <v>0</v>
      </c>
      <c r="M612" s="30" t="n">
        <v>0</v>
      </c>
      <c r="N612" s="30" t="n">
        <v>0</v>
      </c>
      <c r="O612" t="inlineStr">
        <is>
          <t>0.00%</t>
        </is>
      </c>
    </row>
    <row r="613">
      <c r="A613" s="43" t="n"/>
      <c r="B613" s="34" t="inlineStr">
        <is>
          <t>Financials</t>
        </is>
      </c>
      <c r="C613" s="35" t="n"/>
      <c r="D613" s="36" t="n"/>
      <c r="E613" s="8" t="n"/>
      <c r="F613" s="50" t="n">
        <v>0</v>
      </c>
      <c r="G613" s="30" t="n">
        <v>0</v>
      </c>
      <c r="H613" s="30" t="n">
        <v>0</v>
      </c>
      <c r="I613" s="30" t="n">
        <v>0</v>
      </c>
      <c r="J613" s="30" t="n">
        <v>0</v>
      </c>
      <c r="K613" s="30" t="n">
        <v>0</v>
      </c>
      <c r="L613" s="30" t="n">
        <v>0</v>
      </c>
      <c r="M613" s="30" t="n">
        <v>0</v>
      </c>
      <c r="N613" s="30" t="n">
        <v>0</v>
      </c>
      <c r="O613" t="inlineStr">
        <is>
          <t>0.00%</t>
        </is>
      </c>
    </row>
    <row r="614">
      <c r="A614" s="43" t="n"/>
      <c r="B614" s="34" t="inlineStr">
        <is>
          <t>Real Estate</t>
        </is>
      </c>
      <c r="C614" s="35" t="n"/>
      <c r="D614" s="36" t="n"/>
      <c r="E614" s="8" t="n"/>
      <c r="F614" s="50" t="n">
        <v>0</v>
      </c>
      <c r="G614" s="30" t="n">
        <v>0</v>
      </c>
      <c r="H614" s="30" t="n">
        <v>0</v>
      </c>
      <c r="I614" s="30" t="n">
        <v>0</v>
      </c>
      <c r="J614" s="30" t="n">
        <v>0</v>
      </c>
      <c r="K614" s="30" t="n">
        <v>0</v>
      </c>
      <c r="L614" s="30" t="n">
        <v>0</v>
      </c>
      <c r="M614" s="30" t="n">
        <v>0</v>
      </c>
      <c r="N614" s="30" t="n">
        <v>0</v>
      </c>
      <c r="O614" t="inlineStr">
        <is>
          <t>0.00%</t>
        </is>
      </c>
    </row>
    <row r="615">
      <c r="A615" s="43" t="n"/>
      <c r="B615" s="34" t="inlineStr">
        <is>
          <t>Info. Tech.</t>
        </is>
      </c>
      <c r="C615" s="35" t="n"/>
      <c r="D615" s="36" t="n"/>
      <c r="E615" s="8" t="n"/>
      <c r="F615" s="50" t="n">
        <v>0</v>
      </c>
      <c r="G615" s="30" t="n">
        <v>0</v>
      </c>
      <c r="H615" s="30" t="n">
        <v>0</v>
      </c>
      <c r="I615" s="30" t="n">
        <v>0</v>
      </c>
      <c r="J615" s="30" t="n">
        <v>0</v>
      </c>
      <c r="K615" s="30" t="n">
        <v>0</v>
      </c>
      <c r="L615" s="30" t="n">
        <v>0</v>
      </c>
      <c r="M615" s="30" t="n">
        <v>0</v>
      </c>
      <c r="N615" s="30" t="n">
        <v>0</v>
      </c>
      <c r="O615" t="inlineStr">
        <is>
          <t>0.00%</t>
        </is>
      </c>
    </row>
    <row r="616">
      <c r="A616" s="43" t="n"/>
      <c r="B616" s="34" t="inlineStr">
        <is>
          <t>Commun. Services</t>
        </is>
      </c>
      <c r="C616" s="35" t="n"/>
      <c r="D616" s="36" t="n"/>
      <c r="E616" s="8" t="n"/>
      <c r="F616" s="50" t="n">
        <v>0</v>
      </c>
      <c r="G616" s="30" t="n">
        <v>0</v>
      </c>
      <c r="H616" s="30" t="n">
        <v>0</v>
      </c>
      <c r="I616" s="30" t="n">
        <v>0</v>
      </c>
      <c r="J616" s="30" t="n">
        <v>0</v>
      </c>
      <c r="K616" s="30" t="n">
        <v>0</v>
      </c>
      <c r="L616" s="30" t="n">
        <v>0</v>
      </c>
      <c r="M616" s="30" t="n">
        <v>0</v>
      </c>
      <c r="N616" s="30" t="n">
        <v>0</v>
      </c>
    </row>
    <row r="617">
      <c r="A617" s="43" t="n"/>
      <c r="B617" s="34" t="inlineStr">
        <is>
          <t>Utilities</t>
        </is>
      </c>
      <c r="C617" s="35" t="n"/>
      <c r="D617" s="36" t="n"/>
      <c r="E617" s="8" t="n"/>
      <c r="F617" s="50" t="n">
        <v>0</v>
      </c>
      <c r="G617" s="30" t="n">
        <v>0</v>
      </c>
      <c r="H617" s="30" t="n">
        <v>0</v>
      </c>
      <c r="I617" s="30" t="n">
        <v>0</v>
      </c>
      <c r="J617" s="30" t="n">
        <v>0</v>
      </c>
      <c r="K617" s="30" t="n">
        <v>0</v>
      </c>
      <c r="L617" s="30" t="n">
        <v>0</v>
      </c>
      <c r="M617" s="30" t="n">
        <v>0</v>
      </c>
      <c r="N617" s="30" t="n">
        <v>0</v>
      </c>
      <c r="O617" t="inlineStr">
        <is>
          <t>0.00%</t>
        </is>
      </c>
    </row>
    <row r="618">
      <c r="A618" s="43" t="n"/>
      <c r="B618" s="34" t="inlineStr">
        <is>
          <t>Index</t>
        </is>
      </c>
      <c r="C618" s="35" t="n"/>
      <c r="D618" s="36" t="n"/>
      <c r="E618" s="8" t="n"/>
      <c r="F618" s="50" t="n">
        <v>0</v>
      </c>
      <c r="G618" s="30" t="n">
        <v>0</v>
      </c>
      <c r="H618" s="30" t="n">
        <v>0</v>
      </c>
      <c r="I618" s="30" t="n">
        <v>0</v>
      </c>
      <c r="J618" s="30" t="n">
        <v>0</v>
      </c>
      <c r="K618" s="30" t="n">
        <v>0</v>
      </c>
      <c r="L618" s="30" t="n">
        <v>0</v>
      </c>
      <c r="M618" s="30" t="n">
        <v>0</v>
      </c>
      <c r="N618" s="30" t="n">
        <v>0</v>
      </c>
      <c r="O618" t="inlineStr">
        <is>
          <t>0.00%</t>
        </is>
      </c>
    </row>
    <row r="619">
      <c r="A619" s="42" t="n"/>
      <c r="B619" s="15" t="inlineStr">
        <is>
          <t>Other</t>
        </is>
      </c>
      <c r="C619" s="13" t="n"/>
      <c r="D619" s="11" t="n"/>
      <c r="E619" s="2" t="n"/>
      <c r="F619" s="48" t="n">
        <v>0</v>
      </c>
      <c r="G619" s="30" t="n">
        <v>0</v>
      </c>
      <c r="H619" s="30" t="n">
        <v>0</v>
      </c>
      <c r="I619" s="30" t="n">
        <v>0</v>
      </c>
      <c r="J619" s="30" t="n">
        <v>0</v>
      </c>
      <c r="K619" s="30" t="n">
        <v>0</v>
      </c>
      <c r="L619" s="30" t="n">
        <v>0</v>
      </c>
      <c r="M619" s="30" t="n">
        <v>0</v>
      </c>
      <c r="N619" s="30" t="n">
        <v>0</v>
      </c>
    </row>
    <row r="620">
      <c r="A620" s="43" t="inlineStr">
        <is>
          <t>Market Exposure</t>
        </is>
      </c>
      <c r="B620" s="34" t="n"/>
      <c r="C620" s="35" t="n"/>
      <c r="D620" s="36" t="n"/>
      <c r="E620" s="8" t="n"/>
      <c r="F620" s="8" t="n"/>
      <c r="G620" s="8" t="n"/>
      <c r="H620" s="8" t="n"/>
    </row>
    <row r="621">
      <c r="A621" s="43" t="n"/>
      <c r="B621" s="34" t="inlineStr">
        <is>
          <t>Large Cap</t>
        </is>
      </c>
      <c r="C621" s="35" t="n"/>
      <c r="D621" s="36" t="n"/>
      <c r="E621" s="8" t="n"/>
      <c r="F621" s="50" t="n">
        <v>0</v>
      </c>
      <c r="G621" s="30" t="n">
        <v>0</v>
      </c>
      <c r="H621" s="30" t="n">
        <v>0</v>
      </c>
      <c r="I621" s="30" t="n">
        <v>0</v>
      </c>
      <c r="J621" s="30" t="n">
        <v>0</v>
      </c>
      <c r="K621" s="30" t="n">
        <v>0</v>
      </c>
      <c r="L621" s="30" t="n">
        <v>0</v>
      </c>
      <c r="M621" s="30" t="n">
        <v>0</v>
      </c>
      <c r="N621" s="30" t="n">
        <v>0</v>
      </c>
      <c r="O621" t="inlineStr">
        <is>
          <t>0.00%</t>
        </is>
      </c>
    </row>
    <row r="622">
      <c r="A622" s="43" t="n"/>
      <c r="B622" s="34" t="inlineStr">
        <is>
          <t>Mid Cap</t>
        </is>
      </c>
      <c r="C622" s="35" t="n"/>
      <c r="D622" s="36" t="n"/>
      <c r="E622" s="8" t="n"/>
      <c r="F622" s="50" t="n">
        <v>0</v>
      </c>
      <c r="G622" s="30" t="n">
        <v>0</v>
      </c>
      <c r="H622" s="30" t="n">
        <v>0</v>
      </c>
      <c r="I622" s="30" t="n">
        <v>0</v>
      </c>
      <c r="J622" s="30" t="n">
        <v>0</v>
      </c>
      <c r="K622" s="30" t="n">
        <v>0</v>
      </c>
      <c r="L622" s="30" t="n">
        <v>0</v>
      </c>
      <c r="M622" s="30" t="n">
        <v>0</v>
      </c>
      <c r="N622" s="30" t="n">
        <v>0</v>
      </c>
      <c r="O622" t="inlineStr">
        <is>
          <t>0.00%</t>
        </is>
      </c>
    </row>
    <row r="623">
      <c r="A623" s="43" t="n"/>
      <c r="B623" s="34" t="inlineStr">
        <is>
          <t>Small Cap</t>
        </is>
      </c>
      <c r="C623" s="35" t="n"/>
      <c r="D623" s="36" t="n"/>
      <c r="E623" s="8" t="n"/>
      <c r="F623" s="50" t="n">
        <v>0</v>
      </c>
      <c r="G623" s="30" t="n">
        <v>0</v>
      </c>
      <c r="H623" s="30" t="n">
        <v>0</v>
      </c>
      <c r="I623" s="30" t="n">
        <v>0</v>
      </c>
      <c r="J623" s="30" t="n">
        <v>0</v>
      </c>
      <c r="K623" s="30" t="n">
        <v>0</v>
      </c>
      <c r="L623" s="30" t="n">
        <v>0</v>
      </c>
      <c r="M623" s="30" t="n">
        <v>0</v>
      </c>
      <c r="N623" s="30" t="n">
        <v>0</v>
      </c>
      <c r="O623" t="inlineStr">
        <is>
          <t>0.00%</t>
        </is>
      </c>
    </row>
    <row r="624">
      <c r="A624" s="43" t="n"/>
      <c r="B624" s="34" t="inlineStr">
        <is>
          <t>Private</t>
        </is>
      </c>
      <c r="C624" s="35" t="n"/>
      <c r="D624" s="36" t="n"/>
      <c r="E624" s="8" t="n"/>
      <c r="F624" s="8" t="n"/>
      <c r="G624" s="8" t="n"/>
      <c r="H624" s="8" t="n"/>
    </row>
    <row r="625">
      <c r="A625" s="42" t="inlineStr">
        <is>
          <t>Sovereign Exposure</t>
        </is>
      </c>
      <c r="B625" s="15" t="n"/>
      <c r="C625" s="13" t="n"/>
      <c r="D625" s="11" t="n"/>
      <c r="E625" s="2" t="n"/>
      <c r="F625" s="2" t="n"/>
      <c r="G625" s="2" t="n"/>
      <c r="H625" s="2" t="n"/>
    </row>
    <row r="626">
      <c r="A626" s="43" t="n"/>
      <c r="B626" s="34" t="inlineStr">
        <is>
          <t>North America</t>
        </is>
      </c>
      <c r="C626" s="35" t="n"/>
      <c r="D626" s="36" t="n"/>
      <c r="E626" s="8" t="n"/>
      <c r="F626" s="50" t="n">
        <v>0</v>
      </c>
      <c r="G626" s="50" t="n">
        <v>0</v>
      </c>
      <c r="H626" s="50" t="n">
        <v>0</v>
      </c>
      <c r="I626" s="30" t="n">
        <v>0</v>
      </c>
      <c r="J626" s="30" t="n">
        <v>0</v>
      </c>
      <c r="K626" s="30" t="n">
        <v>0</v>
      </c>
      <c r="L626" s="30" t="n">
        <v>0</v>
      </c>
      <c r="M626" s="30" t="n">
        <v>0</v>
      </c>
      <c r="N626" s="30" t="n">
        <v>0</v>
      </c>
      <c r="O626" t="inlineStr">
        <is>
          <t>0.00%</t>
        </is>
      </c>
    </row>
    <row r="627">
      <c r="A627" s="43" t="n"/>
      <c r="B627" s="34" t="inlineStr">
        <is>
          <t>Europe</t>
        </is>
      </c>
      <c r="C627" s="35" t="n"/>
      <c r="D627" s="36" t="n"/>
      <c r="E627" s="8" t="n"/>
      <c r="F627" s="50" t="n">
        <v>0.002</v>
      </c>
      <c r="G627" s="30" t="n">
        <v>0.002</v>
      </c>
      <c r="H627" s="30" t="n">
        <v>0.002</v>
      </c>
      <c r="I627" s="30" t="n">
        <v>0.002</v>
      </c>
      <c r="J627" s="30" t="n">
        <v>0.002</v>
      </c>
      <c r="K627" s="30" t="n">
        <v>0.002</v>
      </c>
      <c r="L627" s="30" t="n">
        <v>0.002</v>
      </c>
      <c r="M627" s="30" t="n">
        <v>0.002</v>
      </c>
      <c r="N627" s="30" t="n">
        <v>0.002</v>
      </c>
      <c r="O627" t="inlineStr">
        <is>
          <t>0.20%</t>
        </is>
      </c>
    </row>
    <row r="628">
      <c r="A628" s="43" t="n"/>
      <c r="B628" s="34" t="inlineStr">
        <is>
          <t>Asia</t>
        </is>
      </c>
      <c r="C628" s="35" t="n"/>
      <c r="D628" s="36" t="n"/>
      <c r="E628" s="8" t="n"/>
      <c r="F628" s="50" t="n">
        <v>0</v>
      </c>
      <c r="G628" s="50" t="n">
        <v>0</v>
      </c>
      <c r="H628" s="50" t="n">
        <v>0</v>
      </c>
      <c r="I628" s="50" t="n">
        <v>0</v>
      </c>
      <c r="J628" s="30" t="n">
        <v>0</v>
      </c>
      <c r="K628" s="30" t="n">
        <v>0</v>
      </c>
      <c r="L628" s="30" t="n">
        <v>0</v>
      </c>
      <c r="M628" s="30" t="n">
        <v>0</v>
      </c>
      <c r="N628" s="30" t="n">
        <v>0</v>
      </c>
      <c r="O628" t="inlineStr">
        <is>
          <t>0.00%</t>
        </is>
      </c>
    </row>
    <row r="629">
      <c r="A629" s="43" t="n"/>
      <c r="B629" s="34" t="inlineStr">
        <is>
          <t>Other/Unknown</t>
        </is>
      </c>
      <c r="C629" s="35" t="n"/>
      <c r="D629" s="36" t="n"/>
      <c r="E629" s="8" t="n"/>
      <c r="F629" s="50" t="n">
        <v>0</v>
      </c>
      <c r="G629" s="30" t="n">
        <v>0</v>
      </c>
      <c r="H629" s="30" t="n">
        <v>0</v>
      </c>
      <c r="I629" s="30" t="n">
        <v>0</v>
      </c>
      <c r="J629" s="30" t="n">
        <v>0</v>
      </c>
      <c r="K629" s="30" t="n">
        <v>0</v>
      </c>
      <c r="L629" s="30" t="n">
        <v>0</v>
      </c>
      <c r="M629" s="30" t="n">
        <v>0</v>
      </c>
      <c r="N629" s="30" t="n">
        <v>0</v>
      </c>
      <c r="O629" t="inlineStr">
        <is>
          <t>0.00%</t>
        </is>
      </c>
    </row>
    <row r="633">
      <c r="A633" s="39" t="n"/>
      <c r="B633" s="7" t="n"/>
      <c r="C633" s="20" t="n"/>
      <c r="D633" s="19" t="n"/>
      <c r="E633" s="46" t="n"/>
      <c r="F633" s="46" t="n"/>
      <c r="G633" s="46" t="n"/>
      <c r="H633" s="46" t="n"/>
      <c r="I633" s="4" t="n"/>
      <c r="J633" s="5" t="n"/>
      <c r="K633" s="5" t="n"/>
      <c r="L633" s="5" t="n"/>
      <c r="M633" s="5" t="n"/>
      <c r="N633" s="5" t="n"/>
    </row>
    <row r="634">
      <c r="A634" s="40" t="inlineStr">
        <is>
          <t>Level 1</t>
        </is>
      </c>
      <c r="B634" s="31" t="inlineStr">
        <is>
          <t>Level 2</t>
        </is>
      </c>
      <c r="C634" s="13" t="inlineStr">
        <is>
          <t>Level 3</t>
        </is>
      </c>
      <c r="D634" s="36" t="inlineStr">
        <is>
          <t>Level 4</t>
        </is>
      </c>
      <c r="E634" s="6" t="n"/>
      <c r="F634" s="6" t="n"/>
      <c r="G634" s="6" t="n"/>
      <c r="H634" s="6" t="n"/>
    </row>
    <row r="635">
      <c r="A635" s="40" t="n"/>
      <c r="B635" s="27" t="n"/>
      <c r="C635" s="28" t="n"/>
      <c r="D635" s="29" t="n"/>
      <c r="E635" s="3" t="n"/>
      <c r="F635" s="3" t="n"/>
      <c r="G635" s="3" t="n"/>
      <c r="H635" s="3" t="n"/>
    </row>
    <row r="636">
      <c r="A636" s="41" t="n"/>
      <c r="B636" s="31" t="n"/>
      <c r="C636" s="32" t="n"/>
      <c r="D636" s="33" t="n"/>
      <c r="E636" s="9" t="n"/>
      <c r="F636" s="9" t="n"/>
      <c r="G636" s="9" t="n"/>
      <c r="H636" s="9" t="n"/>
    </row>
    <row r="637">
      <c r="A637" s="42" t="n"/>
      <c r="B637" s="15" t="n"/>
      <c r="C637" s="13" t="n"/>
      <c r="D637" s="11" t="n"/>
      <c r="E637" s="2" t="n"/>
      <c r="F637" s="2" t="n"/>
      <c r="G637" s="2" t="n"/>
      <c r="H637" s="2" t="n"/>
    </row>
    <row r="638">
      <c r="A638" s="42" t="n"/>
      <c r="B638" s="15" t="n"/>
      <c r="C638" s="13" t="n"/>
      <c r="D638" s="11" t="n"/>
      <c r="E638" s="2" t="n"/>
      <c r="F638" s="2" t="n"/>
      <c r="G638" s="2" t="n"/>
      <c r="H638" s="2" t="n"/>
    </row>
    <row r="639">
      <c r="A639" s="41" t="n"/>
      <c r="B639" s="31" t="n"/>
      <c r="C639" s="32" t="n"/>
      <c r="D639" s="33" t="n"/>
      <c r="E639" s="9" t="n"/>
      <c r="F639" s="9" t="n"/>
      <c r="G639" s="9" t="n"/>
      <c r="H639" s="9" t="n"/>
    </row>
    <row r="640">
      <c r="A640" s="42" t="n"/>
      <c r="B640" s="15" t="n"/>
      <c r="C640" s="13" t="n"/>
      <c r="D640" s="11" t="n"/>
      <c r="E640" s="2" t="n"/>
      <c r="F640" s="2" t="n"/>
      <c r="G640" s="2" t="n"/>
      <c r="H640" s="2" t="n"/>
    </row>
    <row r="641">
      <c r="A641" s="42" t="n"/>
      <c r="B641" s="15" t="n"/>
      <c r="C641" s="13" t="n"/>
      <c r="D641" s="11" t="n"/>
      <c r="E641" s="2" t="n"/>
      <c r="F641" s="2" t="n"/>
      <c r="G641" s="2" t="n"/>
      <c r="H641" s="2" t="n"/>
    </row>
    <row r="642">
      <c r="A642" s="42" t="n"/>
      <c r="B642" s="15" t="n"/>
      <c r="C642" s="13" t="n"/>
      <c r="D642" s="11" t="n"/>
      <c r="E642" s="2" t="n"/>
      <c r="F642" s="2" t="n"/>
      <c r="G642" s="2" t="n"/>
      <c r="H642" s="2" t="n"/>
    </row>
    <row r="643">
      <c r="A643" s="42" t="n"/>
      <c r="B643" s="15" t="n"/>
      <c r="C643" s="13" t="n"/>
      <c r="D643" s="11" t="n"/>
      <c r="E643" s="2" t="n"/>
      <c r="F643" s="2" t="n"/>
      <c r="G643" s="2" t="n"/>
      <c r="H643" s="2" t="n"/>
    </row>
    <row r="644">
      <c r="A644" s="42" t="n"/>
      <c r="B644" s="15" t="n"/>
      <c r="C644" s="13" t="n"/>
      <c r="D644" s="11" t="n"/>
      <c r="E644" s="2" t="n"/>
      <c r="F644" s="2" t="n"/>
      <c r="G644" s="2" t="n"/>
      <c r="H644" s="2" t="n"/>
    </row>
    <row r="645">
      <c r="A645" s="42" t="n"/>
      <c r="B645" s="15" t="n"/>
      <c r="C645" s="13" t="n"/>
      <c r="D645" s="11" t="n"/>
      <c r="E645" s="2" t="n"/>
      <c r="F645" s="2" t="n"/>
      <c r="G645" s="2" t="n"/>
      <c r="H645" s="2" t="n"/>
    </row>
    <row r="646">
      <c r="A646" s="42" t="n"/>
      <c r="B646" s="15" t="n"/>
      <c r="C646" s="13" t="n"/>
      <c r="D646" s="11" t="n"/>
      <c r="E646" s="2" t="n"/>
      <c r="F646" s="2" t="n"/>
      <c r="G646" s="2" t="n"/>
      <c r="H646" s="2" t="n"/>
    </row>
    <row r="647">
      <c r="A647" s="42" t="n"/>
      <c r="B647" s="15" t="n"/>
      <c r="C647" s="13" t="n"/>
      <c r="D647" s="11" t="n"/>
      <c r="E647" s="2" t="n"/>
      <c r="F647" s="2" t="n"/>
      <c r="G647" s="2" t="n"/>
      <c r="H647" s="2" t="n"/>
    </row>
    <row r="648">
      <c r="A648" s="42" t="n"/>
      <c r="B648" s="15" t="n"/>
      <c r="C648" s="13" t="n"/>
      <c r="D648" s="11" t="n"/>
      <c r="E648" s="2" t="n"/>
      <c r="F648" s="2" t="n"/>
      <c r="G648" s="2" t="n"/>
      <c r="H648" s="2" t="n"/>
    </row>
    <row r="649">
      <c r="A649" s="42" t="n"/>
      <c r="B649" s="15" t="n"/>
      <c r="C649" s="13" t="n"/>
      <c r="D649" s="11" t="n"/>
      <c r="E649" s="2" t="n"/>
      <c r="F649" s="2" t="n"/>
      <c r="G649" s="2" t="n"/>
      <c r="H649" s="2" t="n"/>
    </row>
    <row r="650">
      <c r="A650" s="42" t="n"/>
      <c r="B650" s="15" t="n"/>
      <c r="C650" s="13" t="n"/>
      <c r="D650" s="11" t="n"/>
      <c r="E650" s="2" t="n"/>
      <c r="F650" s="2" t="n"/>
      <c r="G650" s="2" t="n"/>
      <c r="H650" s="2" t="n"/>
    </row>
    <row r="651">
      <c r="A651" s="42" t="n"/>
      <c r="B651" s="15" t="n"/>
      <c r="C651" s="13" t="n"/>
      <c r="D651" s="11" t="n"/>
      <c r="E651" s="2" t="n"/>
      <c r="F651" s="2" t="n"/>
      <c r="G651" s="2" t="n"/>
      <c r="H651" s="2" t="n"/>
    </row>
    <row r="652">
      <c r="A652" s="42" t="n"/>
      <c r="B652" s="15" t="n"/>
      <c r="C652" s="13" t="n"/>
      <c r="D652" s="11" t="n"/>
      <c r="E652" s="2" t="n"/>
      <c r="F652" s="2" t="n"/>
      <c r="G652" s="2" t="n"/>
      <c r="H652" s="2" t="n"/>
    </row>
    <row r="653">
      <c r="A653" s="42" t="n"/>
      <c r="B653" s="15" t="n"/>
      <c r="C653" s="13" t="n"/>
      <c r="D653" s="11" t="n"/>
      <c r="E653" s="2" t="n"/>
      <c r="F653" s="2" t="n"/>
      <c r="G653" s="2" t="n"/>
      <c r="H653" s="2" t="n"/>
    </row>
    <row r="654">
      <c r="A654" s="42" t="n"/>
      <c r="B654" s="15" t="n"/>
      <c r="C654" s="13" t="n"/>
      <c r="D654" s="11" t="n"/>
      <c r="E654" s="2" t="n"/>
      <c r="F654" s="2" t="n"/>
      <c r="G654" s="2" t="n"/>
      <c r="H654" s="2" t="n"/>
    </row>
    <row r="655">
      <c r="A655" s="42" t="n"/>
      <c r="B655" s="15" t="n"/>
      <c r="C655" s="13" t="n"/>
      <c r="D655" s="11" t="n"/>
      <c r="E655" s="2" t="n"/>
      <c r="F655" s="2" t="n"/>
      <c r="G655" s="2" t="n"/>
      <c r="H655" s="2" t="n"/>
    </row>
    <row r="656">
      <c r="A656" s="42" t="n"/>
      <c r="B656" s="15" t="n"/>
      <c r="C656" s="13" t="n"/>
      <c r="D656" s="11" t="n"/>
      <c r="E656" s="2" t="n"/>
      <c r="F656" s="2" t="n"/>
      <c r="G656" s="2" t="n"/>
      <c r="H656" s="2" t="n"/>
    </row>
    <row r="657">
      <c r="A657" s="41" t="n"/>
      <c r="B657" s="31" t="n"/>
      <c r="C657" s="32" t="n"/>
      <c r="D657" s="33" t="n"/>
      <c r="E657" s="9" t="n"/>
      <c r="F657" s="9" t="n"/>
      <c r="G657" s="9" t="n"/>
      <c r="H657" s="9" t="n"/>
    </row>
    <row r="658">
      <c r="A658" s="42" t="n"/>
      <c r="B658" s="15" t="n"/>
      <c r="C658" s="13" t="n"/>
      <c r="D658" s="11" t="n"/>
      <c r="E658" s="2" t="n"/>
      <c r="F658" s="2" t="n"/>
      <c r="G658" s="2" t="n"/>
      <c r="H658" s="2" t="n"/>
    </row>
    <row r="659">
      <c r="A659" s="42" t="n"/>
      <c r="B659" s="15" t="n"/>
      <c r="C659" s="13" t="n"/>
      <c r="D659" s="11" t="n"/>
      <c r="E659" s="2" t="n"/>
      <c r="F659" s="2" t="n"/>
      <c r="G659" s="2" t="n"/>
      <c r="H659" s="2" t="n"/>
    </row>
    <row r="660">
      <c r="A660" s="43" t="n"/>
      <c r="B660" s="34" t="n"/>
      <c r="C660" s="35" t="n"/>
      <c r="D660" s="36" t="n"/>
      <c r="E660" s="8" t="n"/>
      <c r="F660" s="8" t="n"/>
      <c r="G660" s="8" t="n"/>
      <c r="H660" s="8" t="n"/>
    </row>
    <row r="661">
      <c r="A661" s="43" t="n"/>
      <c r="B661" s="34" t="n"/>
      <c r="C661" s="35" t="n"/>
      <c r="D661" s="36" t="n"/>
      <c r="E661" s="8" t="n"/>
      <c r="F661" s="8" t="n"/>
      <c r="G661" s="8" t="n"/>
      <c r="H661" s="8" t="n"/>
    </row>
    <row r="662">
      <c r="A662" s="43" t="n"/>
      <c r="B662" s="34" t="n"/>
      <c r="C662" s="35" t="n"/>
      <c r="D662" s="36" t="n"/>
      <c r="E662" s="8" t="n"/>
      <c r="F662" s="8" t="n"/>
      <c r="G662" s="8" t="n"/>
      <c r="H662" s="8" t="n"/>
    </row>
    <row r="663">
      <c r="A663" s="43" t="n"/>
      <c r="B663" s="34" t="n"/>
      <c r="C663" s="35" t="n"/>
      <c r="D663" s="36" t="n"/>
      <c r="E663" s="8" t="n"/>
      <c r="F663" s="8" t="n"/>
      <c r="G663" s="8" t="n"/>
      <c r="H663" s="8" t="n"/>
    </row>
    <row r="664">
      <c r="A664" s="43" t="n"/>
      <c r="B664" s="34" t="n"/>
      <c r="C664" s="35" t="n"/>
      <c r="D664" s="36" t="n"/>
      <c r="E664" s="8" t="n"/>
      <c r="F664" s="8" t="n"/>
      <c r="G664" s="8" t="n"/>
      <c r="H664" s="8" t="n"/>
    </row>
    <row r="665">
      <c r="A665" s="41" t="n"/>
      <c r="B665" s="31" t="n"/>
      <c r="C665" s="32" t="n"/>
      <c r="D665" s="33" t="n"/>
      <c r="E665" s="9" t="n"/>
      <c r="F665" s="9" t="n"/>
      <c r="G665" s="9" t="n"/>
      <c r="H665" s="9" t="n"/>
    </row>
    <row r="666">
      <c r="A666" s="42" t="n"/>
      <c r="B666" s="15" t="n"/>
      <c r="C666" s="13" t="n"/>
      <c r="D666" s="11" t="n"/>
      <c r="E666" s="2" t="n"/>
      <c r="F666" s="2" t="n"/>
      <c r="G666" s="2" t="n"/>
      <c r="H666" s="2" t="n"/>
    </row>
    <row r="667">
      <c r="A667" s="43" t="n"/>
      <c r="B667" s="34" t="n"/>
      <c r="C667" s="35" t="n"/>
      <c r="D667" s="36" t="n"/>
      <c r="E667" s="8" t="n"/>
      <c r="F667" s="8" t="n"/>
      <c r="G667" s="8" t="n"/>
      <c r="H667" s="8" t="n"/>
    </row>
    <row r="668">
      <c r="A668" s="43" t="n"/>
      <c r="B668" s="34" t="n"/>
      <c r="C668" s="35" t="n"/>
      <c r="D668" s="36" t="n"/>
      <c r="E668" s="8" t="n"/>
      <c r="F668" s="8" t="n"/>
      <c r="G668" s="8" t="n"/>
      <c r="H668" s="8" t="n"/>
    </row>
    <row r="669">
      <c r="A669" s="43" t="n"/>
      <c r="B669" s="34" t="n"/>
      <c r="C669" s="35" t="n"/>
      <c r="D669" s="36" t="n"/>
      <c r="E669" s="8" t="n"/>
      <c r="F669" s="8" t="n"/>
      <c r="G669" s="8" t="n"/>
      <c r="H669" s="8" t="n"/>
    </row>
    <row r="670">
      <c r="A670" s="43" t="n"/>
      <c r="B670" s="34" t="n"/>
      <c r="C670" s="35" t="n"/>
      <c r="D670" s="36" t="n"/>
      <c r="E670" s="8" t="n"/>
      <c r="F670" s="8" t="n"/>
      <c r="G670" s="8" t="n"/>
      <c r="H670" s="8" t="n"/>
    </row>
    <row r="671">
      <c r="A671" s="43" t="n"/>
      <c r="B671" s="34" t="n"/>
      <c r="C671" s="35" t="n"/>
      <c r="D671" s="36" t="n"/>
      <c r="E671" s="8" t="n"/>
      <c r="F671" s="8" t="n"/>
      <c r="G671" s="8" t="n"/>
      <c r="H671" s="8" t="n"/>
    </row>
    <row r="672">
      <c r="A672" s="43" t="n"/>
      <c r="B672" s="34" t="n"/>
      <c r="C672" s="35" t="n"/>
      <c r="D672" s="36" t="n"/>
      <c r="E672" s="8" t="n"/>
      <c r="F672" s="8" t="n"/>
      <c r="G672" s="8" t="n"/>
      <c r="H672" s="8" t="n"/>
    </row>
    <row r="673">
      <c r="A673" s="43" t="n"/>
      <c r="B673" s="34" t="n"/>
      <c r="C673" s="35" t="n"/>
      <c r="D673" s="36" t="n"/>
      <c r="E673" s="8" t="n"/>
      <c r="F673" s="8" t="n"/>
      <c r="G673" s="8" t="n"/>
      <c r="H673" s="8" t="n"/>
    </row>
    <row r="674">
      <c r="A674" s="43" t="n"/>
      <c r="B674" s="34" t="n"/>
      <c r="C674" s="35" t="n"/>
      <c r="D674" s="36" t="n"/>
      <c r="E674" s="8" t="n"/>
      <c r="F674" s="8" t="n"/>
      <c r="G674" s="8" t="n"/>
      <c r="H674" s="8" t="n"/>
    </row>
    <row r="675">
      <c r="A675" s="43" t="n"/>
      <c r="B675" s="34" t="n"/>
      <c r="C675" s="35" t="n"/>
      <c r="D675" s="36" t="n"/>
      <c r="E675" s="8" t="n"/>
      <c r="F675" s="8" t="n"/>
      <c r="G675" s="8" t="n"/>
      <c r="H675" s="8" t="n"/>
    </row>
    <row r="676">
      <c r="A676" s="43" t="n"/>
      <c r="B676" s="34" t="n"/>
      <c r="C676" s="35" t="n"/>
      <c r="D676" s="36" t="n"/>
      <c r="E676" s="8" t="n"/>
      <c r="F676" s="8" t="n"/>
      <c r="G676" s="8" t="n"/>
      <c r="H676" s="8" t="n"/>
    </row>
    <row r="677">
      <c r="A677" s="42" t="n"/>
      <c r="B677" s="15" t="n"/>
      <c r="C677" s="13" t="n"/>
      <c r="D677" s="11" t="n"/>
      <c r="E677" s="2" t="n"/>
      <c r="F677" s="2" t="n"/>
      <c r="G677" s="2" t="n"/>
      <c r="H677" s="2" t="n"/>
    </row>
    <row r="678">
      <c r="A678" s="43" t="n"/>
      <c r="B678" s="34" t="n"/>
      <c r="C678" s="35" t="n"/>
      <c r="D678" s="36" t="n"/>
      <c r="E678" s="8" t="n"/>
      <c r="F678" s="8" t="n"/>
      <c r="G678" s="8" t="n"/>
      <c r="H678" s="8" t="n"/>
    </row>
    <row r="679">
      <c r="A679" s="43" t="n"/>
      <c r="B679" s="34" t="n"/>
      <c r="C679" s="35" t="n"/>
      <c r="D679" s="36" t="n"/>
      <c r="E679" s="8" t="n"/>
      <c r="F679" s="8" t="n"/>
      <c r="G679" s="8" t="n"/>
      <c r="H679" s="8" t="n"/>
    </row>
    <row r="680">
      <c r="A680" s="43" t="n"/>
      <c r="B680" s="34" t="n"/>
      <c r="C680" s="35" t="n"/>
      <c r="D680" s="36" t="n"/>
      <c r="E680" s="8" t="n"/>
      <c r="F680" s="8" t="n"/>
      <c r="G680" s="8" t="n"/>
      <c r="H680" s="8" t="n"/>
    </row>
    <row r="681">
      <c r="A681" s="43" t="n"/>
      <c r="B681" s="34" t="n"/>
      <c r="C681" s="35" t="n"/>
      <c r="D681" s="36" t="n"/>
      <c r="E681" s="8" t="n"/>
      <c r="F681" s="8" t="n"/>
      <c r="G681" s="8" t="n"/>
      <c r="H681" s="8" t="n"/>
    </row>
    <row r="682">
      <c r="A682" s="43" t="n"/>
      <c r="B682" s="34" t="n"/>
      <c r="C682" s="35" t="n"/>
      <c r="D682" s="36" t="n"/>
      <c r="E682" s="8" t="n"/>
      <c r="F682" s="8" t="n"/>
      <c r="G682" s="8" t="n"/>
      <c r="H682" s="8" t="n"/>
    </row>
    <row r="683">
      <c r="A683" s="43" t="n"/>
      <c r="B683" s="34" t="n"/>
      <c r="C683" s="35" t="n"/>
      <c r="D683" s="36" t="n"/>
      <c r="E683" s="8" t="n"/>
      <c r="F683" s="8" t="n"/>
      <c r="G683" s="8" t="n"/>
      <c r="H683" s="8" t="n"/>
    </row>
    <row r="684">
      <c r="A684" s="43" t="n"/>
      <c r="B684" s="34" t="n"/>
      <c r="C684" s="35" t="n"/>
      <c r="D684" s="36" t="n"/>
      <c r="E684" s="8" t="n"/>
      <c r="F684" s="8" t="n"/>
      <c r="G684" s="8" t="n"/>
      <c r="H684" s="8" t="n"/>
    </row>
    <row r="685">
      <c r="A685" s="43" t="n"/>
      <c r="B685" s="34" t="n"/>
      <c r="C685" s="35" t="n"/>
      <c r="D685" s="36" t="n"/>
      <c r="E685" s="8" t="n"/>
      <c r="F685" s="8" t="n"/>
      <c r="G685" s="8" t="n"/>
      <c r="H685" s="8" t="n"/>
    </row>
    <row r="686">
      <c r="A686" s="42" t="n"/>
      <c r="B686" s="15" t="n"/>
      <c r="C686" s="13" t="n"/>
      <c r="D686" s="11" t="n"/>
      <c r="E686" s="2" t="n"/>
      <c r="F686" s="2" t="n"/>
      <c r="G686" s="2" t="n"/>
      <c r="H686" s="2" t="n"/>
    </row>
    <row r="687">
      <c r="A687" s="43" t="n"/>
      <c r="B687" s="34" t="n"/>
      <c r="C687" s="35" t="n"/>
      <c r="D687" s="36" t="n"/>
      <c r="E687" s="8" t="n"/>
      <c r="F687" s="8" t="n"/>
      <c r="G687" s="8" t="n"/>
      <c r="H687" s="8" t="n"/>
    </row>
    <row r="688">
      <c r="A688" s="43" t="n"/>
      <c r="B688" s="34" t="n"/>
      <c r="C688" s="35" t="n"/>
      <c r="D688" s="36" t="n"/>
      <c r="E688" s="8" t="n"/>
      <c r="F688" s="8" t="n"/>
      <c r="G688" s="8" t="n"/>
      <c r="H688" s="8" t="n"/>
    </row>
    <row r="689">
      <c r="A689" s="43" t="n"/>
      <c r="B689" s="34" t="n"/>
      <c r="C689" s="35" t="n"/>
      <c r="D689" s="36" t="n"/>
      <c r="E689" s="8" t="n"/>
      <c r="F689" s="8" t="n"/>
      <c r="G689" s="8" t="n"/>
      <c r="H689" s="8" t="n"/>
    </row>
    <row r="690">
      <c r="A690" s="43" t="n"/>
      <c r="B690" s="34" t="n"/>
      <c r="C690" s="35" t="n"/>
      <c r="D690" s="36" t="n"/>
      <c r="E690" s="8" t="n"/>
      <c r="F690" s="8" t="n"/>
      <c r="G690" s="8" t="n"/>
      <c r="H690" s="8" t="n"/>
    </row>
    <row r="691">
      <c r="A691" s="43" t="n"/>
      <c r="B691" s="34" t="n"/>
      <c r="C691" s="35" t="n"/>
      <c r="D691" s="36" t="n"/>
      <c r="E691" s="8" t="n"/>
      <c r="F691" s="8" t="n"/>
      <c r="G691" s="8" t="n"/>
      <c r="H691" s="8" t="n"/>
    </row>
    <row r="692">
      <c r="A692" s="42" t="n"/>
      <c r="B692" s="15" t="n"/>
      <c r="C692" s="13" t="n"/>
      <c r="D692" s="11" t="n"/>
      <c r="E692" s="2" t="n"/>
      <c r="F692" s="2" t="n"/>
      <c r="G692" s="2" t="n"/>
      <c r="H692" s="2" t="n"/>
    </row>
    <row r="693">
      <c r="A693" s="43" t="n"/>
      <c r="B693" s="34" t="n"/>
      <c r="C693" s="35" t="n"/>
      <c r="D693" s="36" t="n"/>
      <c r="E693" s="8" t="n"/>
      <c r="F693" s="8" t="n"/>
      <c r="G693" s="8" t="n"/>
      <c r="H693" s="8" t="n"/>
    </row>
    <row r="694">
      <c r="A694" s="43" t="n"/>
      <c r="B694" s="34" t="n"/>
      <c r="C694" s="35" t="n"/>
      <c r="D694" s="36" t="n"/>
      <c r="E694" s="8" t="n"/>
      <c r="F694" s="8" t="n"/>
      <c r="G694" s="8" t="n"/>
      <c r="H694" s="8" t="n"/>
    </row>
    <row r="695">
      <c r="A695" s="43" t="n"/>
      <c r="B695" s="34" t="n"/>
      <c r="C695" s="35" t="n"/>
      <c r="D695" s="36" t="n"/>
      <c r="E695" s="8" t="n"/>
      <c r="F695" s="8" t="n"/>
      <c r="G695" s="8" t="n"/>
      <c r="H695" s="8" t="n"/>
    </row>
    <row r="696">
      <c r="A696" s="43" t="n"/>
      <c r="B696" s="34" t="n"/>
      <c r="C696" s="35" t="n"/>
      <c r="D696" s="36" t="n"/>
      <c r="E696" s="8" t="n"/>
      <c r="F696" s="8" t="n"/>
      <c r="G696" s="8" t="n"/>
      <c r="H696" s="8" t="n"/>
    </row>
    <row r="697">
      <c r="A697" s="43" t="n"/>
      <c r="B697" s="34" t="n"/>
      <c r="C697" s="35" t="n"/>
      <c r="D697" s="36" t="n"/>
      <c r="E697" s="8" t="n"/>
      <c r="F697" s="8" t="n"/>
      <c r="G697" s="8" t="n"/>
      <c r="H697" s="8" t="n"/>
    </row>
    <row r="698">
      <c r="A698" s="43" t="n"/>
      <c r="B698" s="34" t="n"/>
      <c r="C698" s="35" t="n"/>
      <c r="D698" s="36" t="n"/>
      <c r="E698" s="8" t="n"/>
      <c r="F698" s="8" t="n"/>
      <c r="G698" s="8" t="n"/>
      <c r="H698" s="8" t="n"/>
    </row>
    <row r="699">
      <c r="A699" s="43" t="n"/>
      <c r="B699" s="34" t="n"/>
      <c r="C699" s="35" t="n"/>
      <c r="D699" s="36" t="n"/>
      <c r="E699" s="8" t="n"/>
      <c r="F699" s="8" t="n"/>
      <c r="G699" s="8" t="n"/>
      <c r="H699" s="8" t="n"/>
    </row>
    <row r="700">
      <c r="A700" s="41" t="n"/>
      <c r="B700" s="31" t="n"/>
      <c r="C700" s="32" t="n"/>
      <c r="D700" s="33" t="n"/>
      <c r="E700" s="9" t="n"/>
      <c r="F700" s="9" t="n"/>
      <c r="G700" s="9" t="n"/>
      <c r="H700" s="9" t="n"/>
    </row>
    <row r="701">
      <c r="A701" s="40" t="n"/>
      <c r="B701" s="27" t="n"/>
      <c r="C701" s="28" t="n"/>
      <c r="D701" s="29" t="n"/>
      <c r="E701" s="3" t="n"/>
      <c r="F701" s="3" t="n"/>
      <c r="G701" s="3" t="n"/>
      <c r="H701" s="3" t="n"/>
    </row>
    <row r="702">
      <c r="A702" s="41" t="n"/>
      <c r="B702" s="31" t="n"/>
      <c r="C702" s="32" t="n"/>
      <c r="D702" s="33" t="n"/>
      <c r="E702" s="9" t="n"/>
      <c r="F702" s="9" t="n"/>
      <c r="G702" s="9" t="n"/>
      <c r="H702" s="9" t="n"/>
    </row>
    <row r="703">
      <c r="A703" s="41" t="n"/>
      <c r="B703" s="31" t="n"/>
      <c r="C703" s="32" t="n"/>
      <c r="D703" s="33" t="n"/>
      <c r="E703" s="9" t="n"/>
      <c r="F703" s="9" t="n"/>
      <c r="G703" s="9" t="n"/>
      <c r="H703" s="9" t="n"/>
    </row>
    <row r="704">
      <c r="A704" s="41" t="n"/>
      <c r="B704" s="31" t="n"/>
      <c r="C704" s="32" t="n"/>
      <c r="D704" s="33" t="n"/>
      <c r="E704" s="9" t="n"/>
      <c r="F704" s="9" t="n"/>
      <c r="G704" s="9" t="n"/>
      <c r="H704" s="9" t="n"/>
    </row>
    <row r="705">
      <c r="A705" s="41" t="n"/>
      <c r="B705" s="31" t="n"/>
      <c r="C705" s="32" t="n"/>
      <c r="D705" s="33" t="n"/>
      <c r="E705" s="9" t="n"/>
      <c r="F705" s="9" t="n"/>
      <c r="G705" s="9" t="n"/>
      <c r="H705" s="9" t="n"/>
    </row>
    <row r="706">
      <c r="A706" s="41" t="n"/>
      <c r="B706" s="31" t="n"/>
      <c r="C706" s="32" t="n"/>
      <c r="D706" s="33" t="n"/>
      <c r="E706" s="9" t="n"/>
      <c r="F706" s="9" t="n"/>
      <c r="G706" s="9" t="n"/>
      <c r="H706" s="9" t="n"/>
    </row>
    <row r="707">
      <c r="A707" s="41" t="n"/>
      <c r="B707" s="31" t="n"/>
      <c r="C707" s="32" t="n"/>
      <c r="D707" s="33" t="n"/>
      <c r="E707" s="9" t="n"/>
      <c r="F707" s="9" t="n"/>
      <c r="G707" s="9" t="n"/>
      <c r="H707" s="9" t="n"/>
    </row>
    <row r="708">
      <c r="A708" s="41" t="n"/>
      <c r="B708" s="31" t="n"/>
      <c r="C708" s="32" t="n"/>
      <c r="D708" s="33" t="n"/>
      <c r="E708" s="9" t="n"/>
      <c r="F708" s="9" t="n"/>
      <c r="G708" s="9" t="n"/>
      <c r="H708" s="9" t="n"/>
    </row>
    <row r="709">
      <c r="A709" s="41" t="n"/>
      <c r="B709" s="31" t="n"/>
      <c r="C709" s="32" t="n"/>
      <c r="D709" s="33" t="n"/>
      <c r="E709" s="9" t="n"/>
      <c r="F709" s="9" t="n"/>
      <c r="G709" s="9" t="n"/>
      <c r="H709" s="9" t="n"/>
    </row>
    <row r="710">
      <c r="A710" s="41" t="n"/>
      <c r="B710" s="31" t="n"/>
      <c r="C710" s="32" t="n"/>
      <c r="D710" s="33" t="n"/>
      <c r="E710" s="9" t="n"/>
      <c r="F710" s="9" t="n"/>
      <c r="G710" s="9" t="n"/>
      <c r="H710" s="9" t="n"/>
    </row>
    <row r="711">
      <c r="A711" s="41" t="n"/>
      <c r="B711" s="31" t="n"/>
      <c r="C711" s="32" t="n"/>
      <c r="D711" s="33" t="n"/>
      <c r="E711" s="9" t="n"/>
      <c r="F711" s="9" t="n"/>
      <c r="G711" s="9" t="n"/>
      <c r="H711" s="9" t="n"/>
    </row>
    <row r="712">
      <c r="A712" s="41" t="n"/>
      <c r="B712" s="31" t="n"/>
      <c r="C712" s="32" t="n"/>
      <c r="D712" s="33" t="n"/>
      <c r="E712" s="9" t="n"/>
      <c r="F712" s="9" t="n"/>
      <c r="G712" s="9" t="n"/>
      <c r="H712" s="9" t="n"/>
    </row>
    <row r="713">
      <c r="A713" s="41" t="n"/>
      <c r="B713" s="31" t="n"/>
      <c r="C713" s="32" t="n"/>
      <c r="D713" s="33" t="n"/>
      <c r="E713" s="9" t="n"/>
      <c r="F713" s="9" t="n"/>
      <c r="G713" s="9" t="n"/>
      <c r="H713" s="9" t="n"/>
    </row>
    <row r="714">
      <c r="A714" s="40" t="n"/>
      <c r="B714" s="27" t="n"/>
      <c r="C714" s="28" t="n"/>
      <c r="D714" s="29" t="n"/>
      <c r="E714" s="3" t="n"/>
      <c r="F714" s="3" t="n"/>
      <c r="G714" s="3" t="n"/>
      <c r="H714" s="3" t="n"/>
    </row>
    <row r="715">
      <c r="A715" s="41" t="n"/>
      <c r="B715" s="31" t="n"/>
      <c r="C715" s="32" t="n"/>
      <c r="D715" s="33" t="n"/>
      <c r="E715" s="9" t="n"/>
      <c r="F715" s="9" t="n"/>
      <c r="G715" s="9" t="n"/>
      <c r="H715" s="9" t="n"/>
    </row>
    <row r="716">
      <c r="A716" s="41" t="n"/>
      <c r="B716" s="31" t="n"/>
      <c r="C716" s="32" t="n"/>
      <c r="D716" s="33" t="n"/>
      <c r="E716" s="9" t="n"/>
      <c r="F716" s="9" t="n"/>
      <c r="G716" s="9" t="n"/>
      <c r="H716" s="9" t="n"/>
    </row>
    <row r="717">
      <c r="A717" s="41" t="n"/>
      <c r="B717" s="31" t="n"/>
      <c r="C717" s="32" t="n"/>
      <c r="D717" s="33" t="n"/>
      <c r="E717" s="9" t="n"/>
      <c r="F717" s="9" t="n"/>
      <c r="G717" s="9" t="n"/>
      <c r="H717" s="9" t="n"/>
    </row>
    <row r="718">
      <c r="A718" s="41" t="n"/>
      <c r="B718" s="31" t="n"/>
      <c r="C718" s="32" t="n"/>
      <c r="D718" s="33" t="n"/>
      <c r="E718" s="9" t="n"/>
      <c r="F718" s="9" t="n"/>
      <c r="G718" s="9" t="n"/>
      <c r="H718" s="9" t="n"/>
    </row>
    <row r="719">
      <c r="A719" s="41" t="n"/>
      <c r="B719" s="31" t="n"/>
      <c r="C719" s="32" t="n"/>
      <c r="D719" s="33" t="n"/>
      <c r="E719" s="9" t="n"/>
      <c r="F719" s="9" t="n"/>
      <c r="G719" s="9" t="n"/>
      <c r="H719" s="9" t="n"/>
    </row>
    <row r="720">
      <c r="A720" s="41" t="n"/>
      <c r="B720" s="31" t="n"/>
      <c r="C720" s="32" t="n"/>
      <c r="D720" s="33" t="n"/>
      <c r="E720" s="9" t="n"/>
      <c r="F720" s="9" t="n"/>
      <c r="G720" s="9" t="n"/>
      <c r="H720" s="9" t="n"/>
    </row>
    <row r="721">
      <c r="A721" s="41" t="n"/>
      <c r="B721" s="31" t="n"/>
      <c r="C721" s="32" t="n"/>
      <c r="D721" s="33" t="n"/>
      <c r="E721" s="9" t="n"/>
      <c r="F721" s="9" t="n"/>
      <c r="G721" s="9" t="n"/>
      <c r="H721" s="9" t="n"/>
    </row>
    <row r="722">
      <c r="A722" s="41" t="n"/>
      <c r="B722" s="31" t="n"/>
      <c r="C722" s="32" t="n"/>
      <c r="D722" s="33" t="n"/>
      <c r="E722" s="9" t="n"/>
      <c r="F722" s="9" t="n"/>
      <c r="G722" s="9" t="n"/>
      <c r="H722" s="9" t="n"/>
    </row>
    <row r="723">
      <c r="A723" s="41" t="n"/>
      <c r="B723" s="31" t="n"/>
      <c r="C723" s="32" t="n"/>
      <c r="D723" s="33" t="n"/>
      <c r="E723" s="9" t="n"/>
      <c r="F723" s="9" t="n"/>
      <c r="G723" s="9" t="n"/>
      <c r="H723" s="9" t="n"/>
    </row>
    <row r="724">
      <c r="A724" s="41" t="n"/>
      <c r="B724" s="31" t="n"/>
      <c r="C724" s="32" t="n"/>
      <c r="D724" s="33" t="n"/>
      <c r="E724" s="9" t="n"/>
      <c r="F724" s="9" t="n"/>
      <c r="G724" s="9" t="n"/>
      <c r="H724" s="9" t="n"/>
    </row>
    <row r="725">
      <c r="A725" s="41" t="n"/>
      <c r="B725" s="31" t="n"/>
      <c r="C725" s="32" t="n"/>
      <c r="D725" s="33" t="n"/>
      <c r="E725" s="9" t="n"/>
      <c r="F725" s="9" t="n"/>
      <c r="G725" s="9" t="n"/>
      <c r="H725" s="9" t="n"/>
    </row>
    <row r="726">
      <c r="A726" s="41" t="n"/>
      <c r="B726" s="31" t="n"/>
      <c r="C726" s="32" t="n"/>
      <c r="D726" s="33" t="n"/>
      <c r="E726" s="9" t="n"/>
      <c r="F726" s="9" t="n"/>
      <c r="G726" s="9" t="n"/>
      <c r="H726" s="9" t="n"/>
    </row>
    <row r="727">
      <c r="A727" s="41" t="n"/>
      <c r="B727" s="31" t="n"/>
      <c r="C727" s="32" t="n"/>
      <c r="D727" s="33" t="n"/>
      <c r="E727" s="9" t="n"/>
      <c r="F727" s="9" t="n"/>
      <c r="G727" s="9" t="n"/>
      <c r="H727" s="9" t="n"/>
    </row>
    <row r="728">
      <c r="A728" s="41" t="n"/>
      <c r="B728" s="31" t="n"/>
      <c r="C728" s="32" t="n"/>
      <c r="D728" s="33" t="n"/>
      <c r="E728" s="9" t="n"/>
      <c r="F728" s="9" t="n"/>
      <c r="G728" s="9" t="n"/>
      <c r="H728" s="9" t="n"/>
    </row>
    <row r="729">
      <c r="A729" s="41" t="n"/>
      <c r="B729" s="31" t="n"/>
      <c r="C729" s="32" t="n"/>
      <c r="D729" s="33" t="n"/>
      <c r="E729" s="9" t="n"/>
      <c r="F729" s="9" t="n"/>
      <c r="G729" s="9" t="n"/>
      <c r="H729" s="9" t="n"/>
    </row>
    <row r="730">
      <c r="A730" s="41" t="n"/>
      <c r="B730" s="31" t="n"/>
      <c r="C730" s="32" t="n"/>
      <c r="D730" s="33" t="n"/>
      <c r="E730" s="9" t="n"/>
      <c r="F730" s="9" t="n"/>
      <c r="G730" s="9" t="n"/>
      <c r="H730" s="9" t="n"/>
    </row>
    <row r="731">
      <c r="A731" s="41" t="n"/>
      <c r="B731" s="31" t="n"/>
      <c r="C731" s="32" t="n"/>
      <c r="D731" s="33" t="n"/>
      <c r="E731" s="9" t="n"/>
      <c r="F731" s="9" t="n"/>
      <c r="G731" s="9" t="n"/>
      <c r="H731" s="9" t="n"/>
    </row>
    <row r="732">
      <c r="A732" s="41" t="n"/>
      <c r="B732" s="31" t="n"/>
      <c r="C732" s="32" t="n"/>
      <c r="D732" s="33" t="n"/>
      <c r="E732" s="9" t="n"/>
      <c r="F732" s="9" t="n"/>
      <c r="G732" s="9" t="n"/>
      <c r="H732" s="9" t="n"/>
    </row>
    <row r="733">
      <c r="A733" s="40" t="n"/>
      <c r="B733" s="27" t="n"/>
      <c r="C733" s="28" t="n"/>
      <c r="D733" s="29" t="n"/>
      <c r="E733" s="3" t="n"/>
      <c r="F733" s="3" t="n"/>
      <c r="G733" s="3" t="n"/>
      <c r="H733" s="3" t="n"/>
    </row>
    <row r="734">
      <c r="A734" s="41" t="n"/>
      <c r="B734" s="31" t="n"/>
      <c r="C734" s="32" t="n"/>
      <c r="D734" s="33" t="n"/>
      <c r="E734" s="9" t="n"/>
      <c r="F734" s="9" t="n"/>
      <c r="G734" s="9" t="n"/>
      <c r="H734" s="9" t="n"/>
    </row>
    <row r="735">
      <c r="A735" s="41" t="n"/>
      <c r="B735" s="31" t="n"/>
      <c r="C735" s="32" t="n"/>
      <c r="D735" s="33" t="n"/>
      <c r="E735" s="9" t="n"/>
      <c r="F735" s="9" t="n"/>
      <c r="G735" s="9" t="n"/>
      <c r="H735" s="9" t="n"/>
    </row>
    <row r="736">
      <c r="A736" s="41" t="n"/>
      <c r="B736" s="31" t="n"/>
      <c r="C736" s="32" t="n"/>
      <c r="D736" s="33" t="n"/>
      <c r="E736" s="9" t="n"/>
      <c r="F736" s="9" t="n"/>
      <c r="G736" s="9" t="n"/>
      <c r="H736" s="9" t="n"/>
    </row>
    <row r="737">
      <c r="A737" s="40" t="n"/>
      <c r="B737" s="27" t="n"/>
      <c r="C737" s="28" t="n"/>
      <c r="D737" s="29" t="n"/>
      <c r="E737" s="3" t="n"/>
      <c r="F737" s="3" t="n"/>
      <c r="G737" s="3" t="n"/>
      <c r="H737" s="3" t="n"/>
    </row>
    <row r="738">
      <c r="A738" s="41" t="n"/>
      <c r="B738" s="31" t="n"/>
      <c r="C738" s="32" t="n"/>
      <c r="D738" s="33" t="n"/>
      <c r="E738" s="9" t="n"/>
      <c r="F738" s="9" t="n"/>
      <c r="G738" s="9" t="n"/>
      <c r="H738" s="9" t="n"/>
    </row>
    <row r="739">
      <c r="A739" s="41" t="n"/>
      <c r="B739" s="31" t="n"/>
      <c r="C739" s="32" t="n"/>
      <c r="D739" s="33" t="n"/>
      <c r="E739" s="9" t="n"/>
      <c r="F739" s="9" t="n"/>
      <c r="G739" s="9" t="n"/>
      <c r="H739" s="9" t="n"/>
    </row>
    <row r="740">
      <c r="A740" s="42" t="n"/>
      <c r="B740" s="15" t="n"/>
      <c r="C740" s="13" t="n"/>
      <c r="D740" s="11" t="n"/>
      <c r="E740" s="2" t="n"/>
      <c r="F740" s="2" t="n"/>
      <c r="G740" s="2" t="n"/>
      <c r="H740" s="2" t="n"/>
    </row>
    <row r="741">
      <c r="A741" s="42" t="n"/>
      <c r="B741" s="15" t="n"/>
      <c r="C741" s="13" t="n"/>
      <c r="D741" s="11" t="n"/>
      <c r="E741" s="2" t="n"/>
      <c r="F741" s="2" t="n"/>
      <c r="G741" s="2" t="n"/>
      <c r="H741" s="2" t="n"/>
    </row>
    <row r="742">
      <c r="A742" s="42" t="n"/>
      <c r="B742" s="15" t="n"/>
      <c r="C742" s="13" t="n"/>
      <c r="D742" s="11" t="n"/>
      <c r="E742" s="2" t="n"/>
      <c r="F742" s="2" t="n"/>
      <c r="G742" s="2" t="n"/>
      <c r="H742" s="2" t="n"/>
    </row>
    <row r="743">
      <c r="A743" s="41" t="n"/>
      <c r="B743" s="31" t="n"/>
      <c r="C743" s="32" t="n"/>
      <c r="D743" s="33" t="n"/>
      <c r="E743" s="9" t="n"/>
      <c r="F743" s="9" t="n"/>
      <c r="G743" s="9" t="n"/>
      <c r="H743" s="9" t="n"/>
    </row>
    <row r="744">
      <c r="A744" s="42" t="n"/>
      <c r="B744" s="15" t="n"/>
      <c r="C744" s="13" t="n"/>
      <c r="D744" s="11" t="n"/>
      <c r="E744" s="2" t="n"/>
      <c r="F744" s="2" t="n"/>
      <c r="G744" s="2" t="n"/>
      <c r="H744" s="2" t="n"/>
    </row>
    <row r="745">
      <c r="A745" s="42" t="n"/>
      <c r="B745" s="15" t="n"/>
      <c r="C745" s="13" t="n"/>
      <c r="D745" s="11" t="n"/>
      <c r="E745" s="2" t="n"/>
      <c r="F745" s="2" t="n"/>
      <c r="G745" s="2" t="n"/>
      <c r="H745" s="2" t="n"/>
    </row>
    <row r="746">
      <c r="A746" s="42" t="n"/>
      <c r="B746" s="15" t="n"/>
      <c r="C746" s="13" t="n"/>
      <c r="D746" s="11" t="n"/>
      <c r="E746" s="2" t="n"/>
      <c r="F746" s="2" t="n"/>
      <c r="G746" s="2" t="n"/>
      <c r="H746" s="2" t="n"/>
    </row>
    <row r="747">
      <c r="A747" s="41" t="n"/>
      <c r="B747" s="31" t="n"/>
      <c r="C747" s="32" t="n"/>
      <c r="D747" s="33" t="n"/>
      <c r="E747" s="9" t="n"/>
      <c r="F747" s="9" t="n"/>
      <c r="G747" s="9" t="n"/>
      <c r="H747" s="9" t="n"/>
    </row>
    <row r="748">
      <c r="A748" s="42" t="n"/>
      <c r="B748" s="15" t="n"/>
      <c r="C748" s="13" t="n"/>
      <c r="D748" s="11" t="n"/>
      <c r="E748" s="2" t="n"/>
      <c r="F748" s="2" t="n"/>
      <c r="G748" s="2" t="n"/>
      <c r="H748" s="2" t="n"/>
    </row>
    <row r="749">
      <c r="A749" s="42" t="n"/>
      <c r="B749" s="15" t="n"/>
      <c r="C749" s="13" t="n"/>
      <c r="D749" s="11" t="n"/>
      <c r="E749" s="2" t="n"/>
      <c r="F749" s="2" t="n"/>
      <c r="G749" s="2" t="n"/>
      <c r="H749" s="2" t="n"/>
    </row>
    <row r="750">
      <c r="A750" s="42" t="n"/>
      <c r="B750" s="15" t="n"/>
      <c r="C750" s="13" t="n"/>
      <c r="D750" s="11" t="n"/>
      <c r="E750" s="2" t="n"/>
      <c r="F750" s="2" t="n"/>
      <c r="G750" s="2" t="n"/>
      <c r="H750" s="2" t="n"/>
    </row>
    <row r="751">
      <c r="A751" s="41" t="n"/>
      <c r="B751" s="31" t="n"/>
      <c r="C751" s="32" t="n"/>
      <c r="D751" s="33" t="n"/>
      <c r="E751" s="9" t="n"/>
      <c r="F751" s="9" t="n"/>
      <c r="G751" s="9" t="n"/>
      <c r="H751" s="9" t="n"/>
    </row>
    <row r="752">
      <c r="A752" s="42" t="n"/>
      <c r="B752" s="15" t="n"/>
      <c r="C752" s="13" t="n"/>
      <c r="D752" s="11" t="n"/>
      <c r="E752" s="2" t="n"/>
      <c r="F752" s="2" t="n"/>
      <c r="G752" s="2" t="n"/>
      <c r="H752" s="2" t="n"/>
    </row>
    <row r="753">
      <c r="A753" s="42" t="n"/>
      <c r="B753" s="15" t="n"/>
      <c r="C753" s="13" t="n"/>
      <c r="D753" s="11" t="n"/>
      <c r="E753" s="2" t="n"/>
      <c r="F753" s="2" t="n"/>
      <c r="G753" s="2" t="n"/>
      <c r="H753" s="2" t="n"/>
    </row>
    <row r="754">
      <c r="A754" s="42" t="n"/>
      <c r="B754" s="15" t="n"/>
      <c r="C754" s="13" t="n"/>
      <c r="D754" s="11" t="n"/>
      <c r="E754" s="2" t="n"/>
      <c r="F754" s="2" t="n"/>
      <c r="G754" s="2" t="n"/>
      <c r="H754" s="2" t="n"/>
    </row>
    <row r="755">
      <c r="A755" s="42" t="n"/>
      <c r="B755" s="15" t="n"/>
      <c r="C755" s="13" t="n"/>
      <c r="D755" s="11" t="n"/>
      <c r="E755" s="2" t="n"/>
      <c r="F755" s="2" t="n"/>
      <c r="G755" s="2" t="n"/>
      <c r="H755" s="2" t="n"/>
    </row>
    <row r="756">
      <c r="A756" s="41" t="n"/>
      <c r="B756" s="31" t="n"/>
      <c r="C756" s="32" t="n"/>
      <c r="D756" s="33" t="n"/>
      <c r="E756" s="9" t="n"/>
      <c r="F756" s="9" t="n"/>
      <c r="G756" s="9" t="n"/>
      <c r="H756" s="9" t="n"/>
    </row>
    <row r="757">
      <c r="A757" s="40" t="n"/>
      <c r="B757" s="27" t="n"/>
      <c r="C757" s="28" t="n"/>
      <c r="D757" s="29" t="n"/>
      <c r="E757" s="3" t="n"/>
      <c r="F757" s="3" t="n"/>
      <c r="G757" s="3" t="n"/>
      <c r="H757" s="3" t="n"/>
    </row>
    <row r="758">
      <c r="A758" s="41" t="n"/>
      <c r="B758" s="31" t="n"/>
      <c r="C758" s="32" t="n"/>
      <c r="D758" s="33" t="n"/>
      <c r="E758" s="9" t="n"/>
      <c r="F758" s="9" t="n"/>
      <c r="G758" s="9" t="n"/>
      <c r="H758" s="9" t="n"/>
    </row>
    <row r="759">
      <c r="A759" s="41" t="n"/>
      <c r="B759" s="31" t="n"/>
      <c r="C759" s="32" t="n"/>
      <c r="D759" s="33" t="n"/>
      <c r="E759" s="9" t="n"/>
      <c r="F759" s="9" t="n"/>
      <c r="G759" s="9" t="n"/>
      <c r="H759" s="9" t="n"/>
    </row>
    <row r="760">
      <c r="A760" s="41" t="n"/>
      <c r="B760" s="31" t="n"/>
      <c r="C760" s="32" t="n"/>
      <c r="D760" s="33" t="n"/>
      <c r="E760" s="9" t="n"/>
      <c r="F760" s="9" t="n"/>
      <c r="G760" s="9" t="n"/>
      <c r="H760" s="9" t="n"/>
    </row>
    <row r="761">
      <c r="A761" s="40" t="n"/>
      <c r="B761" s="27" t="n"/>
      <c r="C761" s="28" t="n"/>
      <c r="D761" s="29" t="n"/>
      <c r="E761" s="3" t="n"/>
      <c r="F761" s="3" t="n"/>
      <c r="G761" s="3" t="n"/>
      <c r="H761" s="3" t="n"/>
    </row>
    <row r="763">
      <c r="A763" s="39" t="n"/>
      <c r="B763" s="7" t="n"/>
      <c r="C763" s="20" t="n"/>
      <c r="D763" s="19" t="n"/>
      <c r="E763" s="46" t="inlineStr">
        <is>
          <t>Short Attributions (Import/Export)</t>
        </is>
      </c>
      <c r="F763" s="46" t="n"/>
      <c r="G763" s="46" t="n"/>
      <c r="H763" s="46" t="n"/>
      <c r="I763" s="4" t="n"/>
      <c r="J763" s="5" t="n"/>
      <c r="K763" s="5" t="n"/>
      <c r="L763" s="5" t="n"/>
      <c r="M763" s="5" t="n"/>
      <c r="N763" s="5" t="n"/>
    </row>
    <row r="764">
      <c r="A764" s="40" t="inlineStr">
        <is>
          <t>Level 1</t>
        </is>
      </c>
      <c r="B764" s="31" t="inlineStr">
        <is>
          <t>Level 2</t>
        </is>
      </c>
      <c r="C764" s="13" t="inlineStr">
        <is>
          <t>Level 3</t>
        </is>
      </c>
      <c r="D764" s="36" t="inlineStr">
        <is>
          <t>Level 4</t>
        </is>
      </c>
      <c r="E764" s="6" t="inlineStr">
        <is>
          <t>Invested Amount</t>
        </is>
      </c>
      <c r="F764" s="6" t="n"/>
      <c r="G764" s="6" t="n"/>
      <c r="H764" s="6" t="n"/>
    </row>
    <row r="765">
      <c r="A765" s="40" t="n"/>
      <c r="B765" s="27" t="n"/>
      <c r="C765" s="28" t="n"/>
      <c r="D765" s="29" t="n"/>
      <c r="E765" s="3" t="n"/>
      <c r="F765" s="3" t="n"/>
      <c r="G765" s="3" t="n"/>
      <c r="H765" s="3" t="n"/>
    </row>
    <row r="766">
      <c r="A766" s="41" t="n"/>
      <c r="B766" s="31" t="n"/>
      <c r="C766" s="32" t="n"/>
      <c r="D766" s="33" t="n"/>
      <c r="E766" s="9" t="n"/>
      <c r="F766" s="9" t="n"/>
      <c r="G766" s="9" t="n"/>
      <c r="H766" s="9" t="n"/>
    </row>
    <row r="767">
      <c r="A767" s="42" t="n"/>
      <c r="B767" s="15" t="n"/>
      <c r="C767" s="13" t="n"/>
      <c r="D767" s="11" t="n"/>
      <c r="E767" s="2" t="n"/>
      <c r="F767" s="2" t="n"/>
      <c r="G767" s="2" t="n"/>
      <c r="H767" s="2" t="n"/>
    </row>
    <row r="768">
      <c r="A768" s="42" t="n"/>
      <c r="B768" s="15" t="n"/>
      <c r="C768" s="13" t="n"/>
      <c r="D768" s="11" t="n"/>
      <c r="E768" s="2" t="n"/>
      <c r="F768" s="2" t="n"/>
      <c r="G768" s="2" t="n"/>
      <c r="H768" s="2" t="n"/>
    </row>
    <row r="769">
      <c r="A769" s="41" t="n"/>
      <c r="B769" s="31" t="n"/>
      <c r="C769" s="32" t="n"/>
      <c r="D769" s="33" t="n"/>
      <c r="E769" s="9" t="n"/>
      <c r="F769" s="9" t="n"/>
      <c r="G769" s="9" t="n"/>
      <c r="H769" s="9" t="n"/>
    </row>
    <row r="770">
      <c r="A770" s="42" t="n"/>
      <c r="B770" s="15" t="n"/>
      <c r="C770" s="13" t="n"/>
      <c r="D770" s="11" t="n"/>
      <c r="E770" s="2" t="n"/>
      <c r="F770" s="2" t="n"/>
      <c r="G770" s="2" t="n"/>
      <c r="H770" s="2" t="n"/>
    </row>
    <row r="771">
      <c r="A771" s="42" t="n"/>
      <c r="B771" s="15" t="n"/>
      <c r="C771" s="13" t="n"/>
      <c r="D771" s="11" t="n"/>
      <c r="E771" s="2" t="n"/>
      <c r="F771" s="2" t="n"/>
      <c r="G771" s="2" t="n"/>
      <c r="H771" s="2" t="n"/>
    </row>
    <row r="772">
      <c r="A772" s="42" t="n"/>
      <c r="B772" s="15" t="n"/>
      <c r="C772" s="13" t="n"/>
      <c r="D772" s="11" t="n"/>
      <c r="E772" s="2" t="n"/>
      <c r="F772" s="2" t="n"/>
      <c r="G772" s="2" t="n"/>
      <c r="H772" s="2" t="n"/>
    </row>
    <row r="773">
      <c r="A773" s="42" t="n"/>
      <c r="B773" s="15" t="n"/>
      <c r="C773" s="13" t="n"/>
      <c r="D773" s="11" t="n"/>
      <c r="E773" s="2" t="n"/>
      <c r="F773" s="2" t="n"/>
      <c r="G773" s="2" t="n"/>
      <c r="H773" s="2" t="n"/>
    </row>
    <row r="774">
      <c r="A774" s="42" t="n"/>
      <c r="B774" s="15" t="n"/>
      <c r="C774" s="13" t="n"/>
      <c r="D774" s="11" t="n"/>
      <c r="E774" s="2" t="n"/>
      <c r="F774" s="2" t="n"/>
      <c r="G774" s="2" t="n"/>
      <c r="H774" s="2" t="n"/>
    </row>
    <row r="775">
      <c r="A775" s="42" t="n"/>
      <c r="B775" s="15" t="n"/>
      <c r="C775" s="13" t="n"/>
      <c r="D775" s="11" t="n"/>
      <c r="E775" s="2" t="n"/>
      <c r="F775" s="2" t="n"/>
      <c r="G775" s="2" t="n"/>
      <c r="H775" s="2" t="n"/>
    </row>
    <row r="776">
      <c r="A776" s="42" t="n"/>
      <c r="B776" s="15" t="n"/>
      <c r="C776" s="13" t="n"/>
      <c r="D776" s="11" t="n"/>
      <c r="E776" s="2" t="n"/>
      <c r="F776" s="2" t="n"/>
      <c r="G776" s="2" t="n"/>
      <c r="H776" s="2" t="n"/>
    </row>
    <row r="777">
      <c r="A777" s="42" t="n"/>
      <c r="B777" s="15" t="n"/>
      <c r="C777" s="13" t="n"/>
      <c r="D777" s="11" t="n"/>
      <c r="E777" s="2" t="n"/>
      <c r="F777" s="2" t="n"/>
      <c r="G777" s="2" t="n"/>
      <c r="H777" s="2" t="n"/>
    </row>
    <row r="778">
      <c r="A778" s="42" t="n"/>
      <c r="B778" s="15" t="n"/>
      <c r="C778" s="13" t="n"/>
      <c r="D778" s="11" t="n"/>
      <c r="E778" s="2" t="n"/>
      <c r="F778" s="2" t="n"/>
      <c r="G778" s="2" t="n"/>
      <c r="H778" s="2" t="n"/>
    </row>
    <row r="779">
      <c r="A779" s="42" t="n"/>
      <c r="B779" s="15" t="n"/>
      <c r="C779" s="13" t="n"/>
      <c r="D779" s="11" t="n"/>
      <c r="E779" s="2" t="n"/>
      <c r="F779" s="2" t="n"/>
      <c r="G779" s="2" t="n"/>
      <c r="H779" s="2" t="n"/>
    </row>
    <row r="780">
      <c r="A780" s="42" t="n"/>
      <c r="B780" s="15" t="n"/>
      <c r="C780" s="13" t="n"/>
      <c r="D780" s="11" t="n"/>
      <c r="E780" s="2" t="n"/>
      <c r="F780" s="2" t="n"/>
      <c r="G780" s="2" t="n"/>
      <c r="H780" s="2" t="n"/>
    </row>
    <row r="781">
      <c r="A781" s="42" t="n"/>
      <c r="B781" s="15" t="n"/>
      <c r="C781" s="13" t="n"/>
      <c r="D781" s="11" t="n"/>
      <c r="E781" s="2" t="n"/>
      <c r="F781" s="2" t="n"/>
      <c r="G781" s="2" t="n"/>
      <c r="H781" s="2" t="n"/>
    </row>
    <row r="782">
      <c r="A782" s="42" t="n"/>
      <c r="B782" s="15" t="n"/>
      <c r="C782" s="13" t="n"/>
      <c r="D782" s="11" t="n"/>
      <c r="E782" s="2" t="n"/>
      <c r="F782" s="2" t="n"/>
      <c r="G782" s="2" t="n"/>
      <c r="H782" s="2" t="n"/>
    </row>
    <row r="783">
      <c r="A783" s="42" t="n"/>
      <c r="B783" s="15" t="n"/>
      <c r="C783" s="13" t="n"/>
      <c r="D783" s="11" t="n"/>
      <c r="E783" s="2" t="n"/>
      <c r="F783" s="2" t="n"/>
      <c r="G783" s="2" t="n"/>
      <c r="H783" s="2" t="n"/>
    </row>
    <row r="784">
      <c r="A784" s="42" t="n"/>
      <c r="B784" s="15" t="n"/>
      <c r="C784" s="13" t="n"/>
      <c r="D784" s="11" t="n"/>
      <c r="E784" s="2" t="n"/>
      <c r="F784" s="2" t="n"/>
      <c r="G784" s="2" t="n"/>
      <c r="H784" s="2" t="n"/>
    </row>
    <row r="785">
      <c r="A785" s="42" t="n"/>
      <c r="B785" s="15" t="n"/>
      <c r="C785" s="13" t="n"/>
      <c r="D785" s="11" t="n"/>
      <c r="E785" s="2" t="n"/>
      <c r="F785" s="2" t="n"/>
      <c r="G785" s="2" t="n"/>
      <c r="H785" s="2" t="n"/>
    </row>
    <row r="786">
      <c r="A786" s="42" t="n"/>
      <c r="B786" s="15" t="n"/>
      <c r="C786" s="13" t="n"/>
      <c r="D786" s="11" t="n"/>
      <c r="E786" s="2" t="n"/>
      <c r="F786" s="2" t="n"/>
      <c r="G786" s="2" t="n"/>
      <c r="H786" s="2" t="n"/>
    </row>
    <row r="787">
      <c r="A787" s="41" t="n"/>
      <c r="B787" s="31" t="n"/>
      <c r="C787" s="32" t="n"/>
      <c r="D787" s="33" t="n"/>
      <c r="E787" s="9" t="n"/>
      <c r="F787" s="9" t="n"/>
      <c r="G787" s="9" t="n"/>
      <c r="H787" s="9" t="n"/>
    </row>
    <row r="788">
      <c r="A788" s="42" t="n"/>
      <c r="B788" s="15" t="n"/>
      <c r="C788" s="13" t="n"/>
      <c r="D788" s="11" t="n"/>
      <c r="E788" s="2" t="n"/>
      <c r="F788" s="2" t="n"/>
      <c r="G788" s="2" t="n"/>
      <c r="H788" s="2" t="n"/>
    </row>
    <row r="789">
      <c r="A789" s="42" t="n"/>
      <c r="B789" s="15" t="n"/>
      <c r="C789" s="13" t="n"/>
      <c r="D789" s="11" t="n"/>
      <c r="E789" s="2" t="n"/>
      <c r="F789" s="2" t="n"/>
      <c r="G789" s="2" t="n"/>
      <c r="H789" s="2" t="n"/>
    </row>
    <row r="790">
      <c r="A790" s="43" t="n"/>
      <c r="B790" s="34" t="n"/>
      <c r="C790" s="35" t="n"/>
      <c r="D790" s="36" t="n"/>
      <c r="E790" s="8" t="n"/>
      <c r="F790" s="8" t="n"/>
      <c r="G790" s="8" t="n"/>
      <c r="H790" s="8" t="n"/>
    </row>
    <row r="791">
      <c r="A791" s="43" t="n"/>
      <c r="B791" s="34" t="n"/>
      <c r="C791" s="35" t="n"/>
      <c r="D791" s="36" t="n"/>
      <c r="E791" s="8" t="n"/>
      <c r="F791" s="8" t="n"/>
      <c r="G791" s="8" t="n"/>
      <c r="H791" s="8" t="n"/>
    </row>
    <row r="792">
      <c r="A792" s="43" t="n"/>
      <c r="B792" s="34" t="n"/>
      <c r="C792" s="35" t="n"/>
      <c r="D792" s="36" t="n"/>
      <c r="E792" s="8" t="n"/>
      <c r="F792" s="8" t="n"/>
      <c r="G792" s="8" t="n"/>
      <c r="H792" s="8" t="n"/>
    </row>
    <row r="793">
      <c r="A793" s="43" t="n"/>
      <c r="B793" s="34" t="n"/>
      <c r="C793" s="35" t="n"/>
      <c r="D793" s="36" t="n"/>
      <c r="E793" s="8" t="n"/>
      <c r="F793" s="8" t="n"/>
      <c r="G793" s="8" t="n"/>
      <c r="H793" s="8" t="n"/>
    </row>
    <row r="794">
      <c r="A794" s="43" t="n"/>
      <c r="B794" s="34" t="n"/>
      <c r="C794" s="35" t="n"/>
      <c r="D794" s="36" t="n"/>
      <c r="E794" s="8" t="n"/>
      <c r="F794" s="8" t="n"/>
      <c r="G794" s="8" t="n"/>
      <c r="H794" s="8" t="n"/>
    </row>
    <row r="795">
      <c r="A795" s="41" t="n"/>
      <c r="B795" s="31" t="n"/>
      <c r="C795" s="32" t="n"/>
      <c r="D795" s="33" t="n"/>
      <c r="E795" s="9" t="n"/>
      <c r="F795" s="9" t="n"/>
      <c r="G795" s="9" t="n"/>
      <c r="H795" s="9" t="n"/>
    </row>
    <row r="796">
      <c r="A796" s="42" t="n"/>
      <c r="B796" s="15" t="n"/>
      <c r="C796" s="13" t="n"/>
      <c r="D796" s="11" t="n"/>
      <c r="E796" s="2" t="n"/>
      <c r="F796" s="2" t="n"/>
      <c r="G796" s="2" t="n"/>
      <c r="H796" s="2" t="n"/>
    </row>
    <row r="797">
      <c r="A797" s="43" t="n"/>
      <c r="B797" s="34" t="n"/>
      <c r="C797" s="35" t="n"/>
      <c r="D797" s="36" t="n"/>
      <c r="E797" s="8" t="n"/>
      <c r="F797" s="8" t="n"/>
      <c r="G797" s="8" t="n"/>
      <c r="H797" s="8" t="n"/>
    </row>
    <row r="798">
      <c r="A798" s="43" t="n"/>
      <c r="B798" s="34" t="n"/>
      <c r="C798" s="35" t="n"/>
      <c r="D798" s="36" t="n"/>
      <c r="E798" s="8" t="n"/>
      <c r="F798" s="8" t="n"/>
      <c r="G798" s="8" t="n"/>
      <c r="H798" s="8" t="n"/>
    </row>
    <row r="799">
      <c r="A799" s="43" t="n"/>
      <c r="B799" s="34" t="n"/>
      <c r="C799" s="35" t="n"/>
      <c r="D799" s="36" t="n"/>
      <c r="E799" s="8" t="n"/>
      <c r="F799" s="8" t="n"/>
      <c r="G799" s="8" t="n"/>
      <c r="H799" s="8" t="n"/>
    </row>
    <row r="800">
      <c r="A800" s="43" t="n"/>
      <c r="B800" s="34" t="n"/>
      <c r="C800" s="35" t="n"/>
      <c r="D800" s="36" t="n"/>
      <c r="E800" s="8" t="n"/>
      <c r="F800" s="8" t="n"/>
      <c r="G800" s="8" t="n"/>
      <c r="H800" s="8" t="n"/>
    </row>
    <row r="801">
      <c r="A801" s="43" t="n"/>
      <c r="B801" s="34" t="n"/>
      <c r="C801" s="35" t="n"/>
      <c r="D801" s="36" t="n"/>
      <c r="E801" s="8" t="n"/>
      <c r="F801" s="8" t="n"/>
      <c r="G801" s="8" t="n"/>
      <c r="H801" s="8" t="n"/>
    </row>
    <row r="802">
      <c r="A802" s="43" t="n"/>
      <c r="B802" s="34" t="n"/>
      <c r="C802" s="35" t="n"/>
      <c r="D802" s="36" t="n"/>
      <c r="E802" s="8" t="n"/>
      <c r="F802" s="8" t="n"/>
      <c r="G802" s="8" t="n"/>
      <c r="H802" s="8" t="n"/>
    </row>
    <row r="803">
      <c r="A803" s="43" t="n"/>
      <c r="B803" s="34" t="n"/>
      <c r="C803" s="35" t="n"/>
      <c r="D803" s="36" t="n"/>
      <c r="E803" s="8" t="n"/>
      <c r="F803" s="8" t="n"/>
      <c r="G803" s="8" t="n"/>
      <c r="H803" s="8" t="n"/>
    </row>
    <row r="804">
      <c r="A804" s="43" t="n"/>
      <c r="B804" s="34" t="n"/>
      <c r="C804" s="35" t="n"/>
      <c r="D804" s="36" t="n"/>
      <c r="E804" s="8" t="n"/>
      <c r="F804" s="8" t="n"/>
      <c r="G804" s="8" t="n"/>
      <c r="H804" s="8" t="n"/>
    </row>
    <row r="805">
      <c r="A805" s="43" t="n"/>
      <c r="B805" s="34" t="n"/>
      <c r="C805" s="35" t="n"/>
      <c r="D805" s="36" t="n"/>
      <c r="E805" s="8" t="n"/>
      <c r="F805" s="8" t="n"/>
      <c r="G805" s="8" t="n"/>
      <c r="H805" s="8" t="n"/>
    </row>
    <row r="806">
      <c r="A806" s="43" t="n"/>
      <c r="B806" s="34" t="n"/>
      <c r="C806" s="35" t="n"/>
      <c r="D806" s="36" t="n"/>
      <c r="E806" s="8" t="n"/>
      <c r="F806" s="8" t="n"/>
      <c r="G806" s="8" t="n"/>
      <c r="H806" s="8" t="n"/>
    </row>
    <row r="807">
      <c r="A807" s="42" t="n"/>
      <c r="B807" s="15" t="n"/>
      <c r="C807" s="13" t="n"/>
      <c r="D807" s="11" t="n"/>
      <c r="E807" s="2" t="n"/>
      <c r="F807" s="2" t="n"/>
      <c r="G807" s="2" t="n"/>
      <c r="H807" s="2" t="n"/>
    </row>
    <row r="808">
      <c r="A808" s="43" t="n"/>
      <c r="B808" s="34" t="n"/>
      <c r="C808" s="35" t="n"/>
      <c r="D808" s="36" t="n"/>
      <c r="E808" s="8" t="n"/>
      <c r="F808" s="8" t="n"/>
      <c r="G808" s="8" t="n"/>
      <c r="H808" s="8" t="n"/>
    </row>
    <row r="809">
      <c r="A809" s="43" t="n"/>
      <c r="B809" s="34" t="n"/>
      <c r="C809" s="35" t="n"/>
      <c r="D809" s="36" t="n"/>
      <c r="E809" s="8" t="n"/>
      <c r="F809" s="8" t="n"/>
      <c r="G809" s="8" t="n"/>
      <c r="H809" s="8" t="n"/>
    </row>
    <row r="810">
      <c r="A810" s="43" t="n"/>
      <c r="B810" s="34" t="n"/>
      <c r="C810" s="35" t="n"/>
      <c r="D810" s="36" t="n"/>
      <c r="E810" s="8" t="n"/>
      <c r="F810" s="8" t="n"/>
      <c r="G810" s="8" t="n"/>
      <c r="H810" s="8" t="n"/>
    </row>
    <row r="811">
      <c r="A811" s="43" t="n"/>
      <c r="B811" s="34" t="n"/>
      <c r="C811" s="35" t="n"/>
      <c r="D811" s="36" t="n"/>
      <c r="E811" s="8" t="n"/>
      <c r="F811" s="8" t="n"/>
      <c r="G811" s="8" t="n"/>
      <c r="H811" s="8" t="n"/>
    </row>
    <row r="812">
      <c r="A812" s="43" t="n"/>
      <c r="B812" s="34" t="n"/>
      <c r="C812" s="35" t="n"/>
      <c r="D812" s="36" t="n"/>
      <c r="E812" s="8" t="n"/>
      <c r="F812" s="8" t="n"/>
      <c r="G812" s="8" t="n"/>
      <c r="H812" s="8" t="n"/>
    </row>
    <row r="813">
      <c r="A813" s="43" t="n"/>
      <c r="B813" s="34" t="n"/>
      <c r="C813" s="35" t="n"/>
      <c r="D813" s="36" t="n"/>
      <c r="E813" s="8" t="n"/>
      <c r="F813" s="8" t="n"/>
      <c r="G813" s="8" t="n"/>
      <c r="H813" s="8" t="n"/>
    </row>
    <row r="814">
      <c r="A814" s="43" t="n"/>
      <c r="B814" s="34" t="n"/>
      <c r="C814" s="35" t="n"/>
      <c r="D814" s="36" t="n"/>
      <c r="E814" s="8" t="n"/>
      <c r="F814" s="8" t="n"/>
      <c r="G814" s="8" t="n"/>
      <c r="H814" s="8" t="n"/>
    </row>
    <row r="815">
      <c r="A815" s="43" t="n"/>
      <c r="B815" s="34" t="n"/>
      <c r="C815" s="35" t="n"/>
      <c r="D815" s="36" t="n"/>
      <c r="E815" s="8" t="n"/>
      <c r="F815" s="8" t="n"/>
      <c r="G815" s="8" t="n"/>
      <c r="H815" s="8" t="n"/>
    </row>
    <row r="816">
      <c r="A816" s="42" t="n"/>
      <c r="B816" s="15" t="n"/>
      <c r="C816" s="13" t="n"/>
      <c r="D816" s="11" t="n"/>
      <c r="E816" s="2" t="n"/>
      <c r="F816" s="2" t="n"/>
      <c r="G816" s="2" t="n"/>
      <c r="H816" s="2" t="n"/>
    </row>
    <row r="817">
      <c r="A817" s="43" t="n"/>
      <c r="B817" s="34" t="n"/>
      <c r="C817" s="35" t="n"/>
      <c r="D817" s="36" t="n"/>
      <c r="E817" s="8" t="n"/>
      <c r="F817" s="8" t="n"/>
      <c r="G817" s="8" t="n"/>
      <c r="H817" s="8" t="n"/>
    </row>
    <row r="818">
      <c r="A818" s="43" t="n"/>
      <c r="B818" s="34" t="n"/>
      <c r="C818" s="35" t="n"/>
      <c r="D818" s="36" t="n"/>
      <c r="E818" s="8" t="n"/>
      <c r="F818" s="8" t="n"/>
      <c r="G818" s="8" t="n"/>
      <c r="H818" s="8" t="n"/>
    </row>
    <row r="819">
      <c r="A819" s="43" t="n"/>
      <c r="B819" s="34" t="n"/>
      <c r="C819" s="35" t="n"/>
      <c r="D819" s="36" t="n"/>
      <c r="E819" s="8" t="n"/>
      <c r="F819" s="8" t="n"/>
      <c r="G819" s="8" t="n"/>
      <c r="H819" s="8" t="n"/>
    </row>
    <row r="820">
      <c r="A820" s="43" t="n"/>
      <c r="B820" s="34" t="n"/>
      <c r="C820" s="35" t="n"/>
      <c r="D820" s="36" t="n"/>
      <c r="E820" s="8" t="n"/>
      <c r="F820" s="8" t="n"/>
      <c r="G820" s="8" t="n"/>
      <c r="H820" s="8" t="n"/>
    </row>
    <row r="821">
      <c r="A821" s="43" t="n"/>
      <c r="B821" s="34" t="n"/>
      <c r="C821" s="35" t="n"/>
      <c r="D821" s="36" t="n"/>
      <c r="E821" s="8" t="n"/>
      <c r="F821" s="8" t="n"/>
      <c r="G821" s="8" t="n"/>
      <c r="H821" s="8" t="n"/>
    </row>
    <row r="822">
      <c r="A822" s="42" t="n"/>
      <c r="B822" s="15" t="n"/>
      <c r="C822" s="13" t="n"/>
      <c r="D822" s="11" t="n"/>
      <c r="E822" s="2" t="n"/>
      <c r="F822" s="2" t="n"/>
      <c r="G822" s="2" t="n"/>
      <c r="H822" s="2" t="n"/>
    </row>
    <row r="823">
      <c r="A823" s="43" t="n"/>
      <c r="B823" s="34" t="n"/>
      <c r="C823" s="35" t="n"/>
      <c r="D823" s="36" t="n"/>
      <c r="E823" s="8" t="n"/>
      <c r="F823" s="8" t="n"/>
      <c r="G823" s="8" t="n"/>
      <c r="H823" s="8" t="n"/>
    </row>
    <row r="824">
      <c r="A824" s="43" t="n"/>
      <c r="B824" s="34" t="n"/>
      <c r="C824" s="35" t="n"/>
      <c r="D824" s="36" t="n"/>
      <c r="E824" s="8" t="n"/>
      <c r="F824" s="8" t="n"/>
      <c r="G824" s="8" t="n"/>
      <c r="H824" s="8" t="n"/>
    </row>
    <row r="825">
      <c r="A825" s="43" t="n"/>
      <c r="B825" s="34" t="n"/>
      <c r="C825" s="35" t="n"/>
      <c r="D825" s="36" t="n"/>
      <c r="E825" s="8" t="n"/>
      <c r="F825" s="8" t="n"/>
      <c r="G825" s="8" t="n"/>
      <c r="H825" s="8" t="n"/>
    </row>
    <row r="826">
      <c r="A826" s="43" t="n"/>
      <c r="B826" s="34" t="n"/>
      <c r="C826" s="35" t="n"/>
      <c r="D826" s="36" t="n"/>
      <c r="E826" s="8" t="n"/>
      <c r="F826" s="8" t="n"/>
      <c r="G826" s="8" t="n"/>
      <c r="H826" s="8" t="n"/>
    </row>
    <row r="827">
      <c r="A827" s="43" t="n"/>
      <c r="B827" s="34" t="n"/>
      <c r="C827" s="35" t="n"/>
      <c r="D827" s="36" t="n"/>
      <c r="E827" s="8" t="n"/>
      <c r="F827" s="8" t="n"/>
      <c r="G827" s="8" t="n"/>
      <c r="H827" s="8" t="n"/>
    </row>
    <row r="828">
      <c r="A828" s="43" t="n"/>
      <c r="B828" s="34" t="n"/>
      <c r="C828" s="35" t="n"/>
      <c r="D828" s="36" t="n"/>
      <c r="E828" s="8" t="n"/>
      <c r="F828" s="8" t="n"/>
      <c r="G828" s="8" t="n"/>
      <c r="H828" s="8" t="n"/>
    </row>
    <row r="829">
      <c r="A829" s="43" t="n"/>
      <c r="B829" s="34" t="n"/>
      <c r="C829" s="35" t="n"/>
      <c r="D829" s="36" t="n"/>
      <c r="E829" s="8" t="n"/>
      <c r="F829" s="8" t="n"/>
      <c r="G829" s="8" t="n"/>
      <c r="H829" s="8" t="n"/>
    </row>
    <row r="830">
      <c r="A830" s="41" t="n"/>
      <c r="B830" s="31" t="n"/>
      <c r="C830" s="32" t="n"/>
      <c r="D830" s="33" t="n"/>
      <c r="E830" s="9" t="n"/>
      <c r="F830" s="9" t="n"/>
      <c r="G830" s="9" t="n"/>
      <c r="H830" s="9" t="n"/>
    </row>
    <row r="831">
      <c r="A831" s="40" t="n"/>
      <c r="B831" s="27" t="n"/>
      <c r="C831" s="28" t="n"/>
      <c r="D831" s="29" t="n"/>
      <c r="E831" s="3" t="n"/>
      <c r="F831" s="3" t="n"/>
      <c r="G831" s="3" t="n"/>
      <c r="H831" s="3" t="n"/>
    </row>
    <row r="832">
      <c r="A832" s="41" t="n"/>
      <c r="B832" s="31" t="n"/>
      <c r="C832" s="32" t="n"/>
      <c r="D832" s="33" t="n"/>
      <c r="E832" s="9" t="n"/>
      <c r="F832" s="9" t="n"/>
      <c r="G832" s="9" t="n"/>
      <c r="H832" s="9" t="n"/>
    </row>
    <row r="833">
      <c r="A833" s="41" t="n"/>
      <c r="B833" s="31" t="n"/>
      <c r="C833" s="32" t="n"/>
      <c r="D833" s="33" t="n"/>
      <c r="E833" s="9" t="n"/>
      <c r="F833" s="9" t="n"/>
      <c r="G833" s="9" t="n"/>
      <c r="H833" s="9" t="n"/>
    </row>
    <row r="834">
      <c r="A834" s="41" t="n"/>
      <c r="B834" s="31" t="n"/>
      <c r="C834" s="32" t="n"/>
      <c r="D834" s="33" t="n"/>
      <c r="E834" s="9" t="n"/>
      <c r="F834" s="9" t="n"/>
      <c r="G834" s="9" t="n"/>
      <c r="H834" s="9" t="n"/>
    </row>
    <row r="835">
      <c r="A835" s="41" t="n"/>
      <c r="B835" s="31" t="n"/>
      <c r="C835" s="32" t="n"/>
      <c r="D835" s="33" t="n"/>
      <c r="E835" s="9" t="n"/>
      <c r="F835" s="9" t="n"/>
      <c r="G835" s="9" t="n"/>
      <c r="H835" s="9" t="n"/>
    </row>
    <row r="836">
      <c r="A836" s="41" t="n"/>
      <c r="B836" s="31" t="n"/>
      <c r="C836" s="32" t="n"/>
      <c r="D836" s="33" t="n"/>
      <c r="E836" s="9" t="n"/>
      <c r="F836" s="9" t="n"/>
      <c r="G836" s="9" t="n"/>
      <c r="H836" s="9" t="n"/>
    </row>
    <row r="837">
      <c r="A837" s="41" t="n"/>
      <c r="B837" s="31" t="n"/>
      <c r="C837" s="32" t="n"/>
      <c r="D837" s="33" t="n"/>
      <c r="E837" s="9" t="n"/>
      <c r="F837" s="9" t="n"/>
      <c r="G837" s="9" t="n"/>
      <c r="H837" s="9" t="n"/>
    </row>
    <row r="838">
      <c r="A838" s="41" t="n"/>
      <c r="B838" s="31" t="n"/>
      <c r="C838" s="32" t="n"/>
      <c r="D838" s="33" t="n"/>
      <c r="E838" s="9" t="n"/>
      <c r="F838" s="9" t="n"/>
      <c r="G838" s="9" t="n"/>
      <c r="H838" s="9" t="n"/>
    </row>
    <row r="839">
      <c r="A839" s="41" t="n"/>
      <c r="B839" s="31" t="n"/>
      <c r="C839" s="32" t="n"/>
      <c r="D839" s="33" t="n"/>
      <c r="E839" s="9" t="n"/>
      <c r="F839" s="9" t="n"/>
      <c r="G839" s="9" t="n"/>
      <c r="H839" s="9" t="n"/>
    </row>
    <row r="840">
      <c r="A840" s="41" t="n"/>
      <c r="B840" s="31" t="n"/>
      <c r="C840" s="32" t="n"/>
      <c r="D840" s="33" t="n"/>
      <c r="E840" s="9" t="n"/>
      <c r="F840" s="9" t="n"/>
      <c r="G840" s="9" t="n"/>
      <c r="H840" s="9" t="n"/>
    </row>
    <row r="841">
      <c r="A841" s="41" t="n"/>
      <c r="B841" s="31" t="n"/>
      <c r="C841" s="32" t="n"/>
      <c r="D841" s="33" t="n"/>
      <c r="E841" s="9" t="n"/>
      <c r="F841" s="9" t="n"/>
      <c r="G841" s="9" t="n"/>
      <c r="H841" s="9" t="n"/>
    </row>
    <row r="842">
      <c r="A842" s="41" t="n"/>
      <c r="B842" s="31" t="n"/>
      <c r="C842" s="32" t="n"/>
      <c r="D842" s="33" t="n"/>
      <c r="E842" s="9" t="n"/>
      <c r="F842" s="9" t="n"/>
      <c r="G842" s="9" t="n"/>
      <c r="H842" s="9" t="n"/>
    </row>
    <row r="843">
      <c r="A843" s="41" t="n"/>
      <c r="B843" s="31" t="n"/>
      <c r="C843" s="32" t="n"/>
      <c r="D843" s="33" t="n"/>
      <c r="E843" s="9" t="n"/>
      <c r="F843" s="9" t="n"/>
      <c r="G843" s="9" t="n"/>
      <c r="H843" s="9" t="n"/>
    </row>
    <row r="844">
      <c r="A844" s="40" t="n"/>
      <c r="B844" s="27" t="n"/>
      <c r="C844" s="28" t="n"/>
      <c r="D844" s="29" t="n"/>
      <c r="E844" s="3" t="n"/>
      <c r="F844" s="3" t="n"/>
      <c r="G844" s="3" t="n"/>
      <c r="H844" s="3" t="n"/>
    </row>
    <row r="845">
      <c r="A845" s="41" t="n"/>
      <c r="B845" s="31" t="n"/>
      <c r="C845" s="32" t="n"/>
      <c r="D845" s="33" t="n"/>
      <c r="E845" s="9" t="n"/>
      <c r="F845" s="9" t="n"/>
      <c r="G845" s="9" t="n"/>
      <c r="H845" s="9" t="n"/>
    </row>
    <row r="846">
      <c r="A846" s="41" t="n"/>
      <c r="B846" s="31" t="n"/>
      <c r="C846" s="32" t="n"/>
      <c r="D846" s="33" t="n"/>
      <c r="E846" s="9" t="n"/>
      <c r="F846" s="9" t="n"/>
      <c r="G846" s="9" t="n"/>
      <c r="H846" s="9" t="n"/>
    </row>
    <row r="847">
      <c r="A847" s="41" t="n"/>
      <c r="B847" s="31" t="n"/>
      <c r="C847" s="32" t="n"/>
      <c r="D847" s="33" t="n"/>
      <c r="E847" s="9" t="n"/>
      <c r="F847" s="9" t="n"/>
      <c r="G847" s="9" t="n"/>
      <c r="H847" s="9" t="n"/>
    </row>
    <row r="848">
      <c r="A848" s="41" t="n"/>
      <c r="B848" s="31" t="n"/>
      <c r="C848" s="32" t="n"/>
      <c r="D848" s="33" t="n"/>
      <c r="E848" s="9" t="n"/>
      <c r="F848" s="9" t="n"/>
      <c r="G848" s="9" t="n"/>
      <c r="H848" s="9" t="n"/>
    </row>
    <row r="849">
      <c r="A849" s="41" t="n"/>
      <c r="B849" s="31" t="n"/>
      <c r="C849" s="32" t="n"/>
      <c r="D849" s="33" t="n"/>
      <c r="E849" s="9" t="n"/>
      <c r="F849" s="9" t="n"/>
      <c r="G849" s="9" t="n"/>
      <c r="H849" s="9" t="n"/>
    </row>
    <row r="850">
      <c r="A850" s="41" t="n"/>
      <c r="B850" s="31" t="n"/>
      <c r="C850" s="32" t="n"/>
      <c r="D850" s="33" t="n"/>
      <c r="E850" s="9" t="n"/>
      <c r="F850" s="9" t="n"/>
      <c r="G850" s="9" t="n"/>
      <c r="H850" s="9" t="n"/>
    </row>
    <row r="851">
      <c r="A851" s="41" t="n"/>
      <c r="B851" s="31" t="n"/>
      <c r="C851" s="32" t="n"/>
      <c r="D851" s="33" t="n"/>
      <c r="E851" s="9" t="n"/>
      <c r="F851" s="9" t="n"/>
      <c r="G851" s="9" t="n"/>
      <c r="H851" s="9" t="n"/>
    </row>
    <row r="852">
      <c r="A852" s="41" t="n"/>
      <c r="B852" s="31" t="n"/>
      <c r="C852" s="32" t="n"/>
      <c r="D852" s="33" t="n"/>
      <c r="E852" s="9" t="n"/>
      <c r="F852" s="9" t="n"/>
      <c r="G852" s="9" t="n"/>
      <c r="H852" s="9" t="n"/>
    </row>
    <row r="853">
      <c r="A853" s="41" t="n"/>
      <c r="B853" s="31" t="n"/>
      <c r="C853" s="32" t="n"/>
      <c r="D853" s="33" t="n"/>
      <c r="E853" s="9" t="n"/>
      <c r="F853" s="9" t="n"/>
      <c r="G853" s="9" t="n"/>
      <c r="H853" s="9" t="n"/>
    </row>
    <row r="854">
      <c r="A854" s="41" t="n"/>
      <c r="B854" s="31" t="n"/>
      <c r="C854" s="32" t="n"/>
      <c r="D854" s="33" t="n"/>
      <c r="E854" s="9" t="n"/>
      <c r="F854" s="9" t="n"/>
      <c r="G854" s="9" t="n"/>
      <c r="H854" s="9" t="n"/>
    </row>
    <row r="855">
      <c r="A855" s="41" t="n"/>
      <c r="B855" s="31" t="n"/>
      <c r="C855" s="32" t="n"/>
      <c r="D855" s="33" t="n"/>
      <c r="E855" s="9" t="n"/>
      <c r="F855" s="9" t="n"/>
      <c r="G855" s="9" t="n"/>
      <c r="H855" s="9" t="n"/>
    </row>
    <row r="856">
      <c r="A856" s="41" t="n"/>
      <c r="B856" s="31" t="n"/>
      <c r="C856" s="32" t="n"/>
      <c r="D856" s="33" t="n"/>
      <c r="E856" s="9" t="n"/>
      <c r="F856" s="9" t="n"/>
      <c r="G856" s="9" t="n"/>
      <c r="H856" s="9" t="n"/>
    </row>
    <row r="857">
      <c r="A857" s="41" t="n"/>
      <c r="B857" s="31" t="n"/>
      <c r="C857" s="32" t="n"/>
      <c r="D857" s="33" t="n"/>
      <c r="E857" s="9" t="n"/>
      <c r="F857" s="9" t="n"/>
      <c r="G857" s="9" t="n"/>
      <c r="H857" s="9" t="n"/>
    </row>
    <row r="858">
      <c r="A858" s="41" t="n"/>
      <c r="B858" s="31" t="n"/>
      <c r="C858" s="32" t="n"/>
      <c r="D858" s="33" t="n"/>
      <c r="E858" s="9" t="n"/>
      <c r="F858" s="9" t="n"/>
      <c r="G858" s="9" t="n"/>
      <c r="H858" s="9" t="n"/>
    </row>
    <row r="859">
      <c r="A859" s="41" t="n"/>
      <c r="B859" s="31" t="n"/>
      <c r="C859" s="32" t="n"/>
      <c r="D859" s="33" t="n"/>
      <c r="E859" s="9" t="n"/>
      <c r="F859" s="9" t="n"/>
      <c r="G859" s="9" t="n"/>
      <c r="H859" s="9" t="n"/>
    </row>
    <row r="860">
      <c r="A860" s="41" t="n"/>
      <c r="B860" s="31" t="n"/>
      <c r="C860" s="32" t="n"/>
      <c r="D860" s="33" t="n"/>
      <c r="E860" s="9" t="n"/>
      <c r="F860" s="9" t="n"/>
      <c r="G860" s="9" t="n"/>
      <c r="H860" s="9" t="n"/>
    </row>
    <row r="861">
      <c r="A861" s="41" t="n"/>
      <c r="B861" s="31" t="n"/>
      <c r="C861" s="32" t="n"/>
      <c r="D861" s="33" t="n"/>
      <c r="E861" s="9" t="n"/>
      <c r="F861" s="9" t="n"/>
      <c r="G861" s="9" t="n"/>
      <c r="H861" s="9" t="n"/>
    </row>
    <row r="862">
      <c r="A862" s="41" t="n"/>
      <c r="B862" s="31" t="n"/>
      <c r="C862" s="32" t="n"/>
      <c r="D862" s="33" t="n"/>
      <c r="E862" s="9" t="n"/>
      <c r="F862" s="9" t="n"/>
      <c r="G862" s="9" t="n"/>
      <c r="H862" s="9" t="n"/>
    </row>
    <row r="863">
      <c r="A863" s="40" t="n"/>
      <c r="B863" s="27" t="n"/>
      <c r="C863" s="28" t="n"/>
      <c r="D863" s="29" t="n"/>
      <c r="E863" s="3" t="n"/>
      <c r="F863" s="3" t="n"/>
      <c r="G863" s="3" t="n"/>
      <c r="H863" s="3" t="n"/>
    </row>
    <row r="864">
      <c r="A864" s="41" t="n"/>
      <c r="B864" s="31" t="n"/>
      <c r="C864" s="32" t="n"/>
      <c r="D864" s="33" t="n"/>
      <c r="E864" s="9" t="n"/>
      <c r="F864" s="9" t="n"/>
      <c r="G864" s="9" t="n"/>
      <c r="H864" s="9" t="n"/>
    </row>
    <row r="865">
      <c r="A865" s="41" t="n"/>
      <c r="B865" s="31" t="n"/>
      <c r="C865" s="32" t="n"/>
      <c r="D865" s="33" t="n"/>
      <c r="E865" s="9" t="n"/>
      <c r="F865" s="9" t="n"/>
      <c r="G865" s="9" t="n"/>
      <c r="H865" s="9" t="n"/>
    </row>
    <row r="866">
      <c r="A866" s="41" t="n"/>
      <c r="B866" s="31" t="n"/>
      <c r="C866" s="32" t="n"/>
      <c r="D866" s="33" t="n"/>
      <c r="E866" s="9" t="n"/>
      <c r="F866" s="9" t="n"/>
      <c r="G866" s="9" t="n"/>
      <c r="H866" s="9" t="n"/>
    </row>
    <row r="867">
      <c r="A867" s="40" t="n"/>
      <c r="B867" s="27" t="n"/>
      <c r="C867" s="28" t="n"/>
      <c r="D867" s="29" t="n"/>
      <c r="E867" s="3" t="n"/>
      <c r="F867" s="3" t="n"/>
      <c r="G867" s="3" t="n"/>
      <c r="H867" s="3" t="n"/>
    </row>
    <row r="868">
      <c r="A868" s="41" t="n"/>
      <c r="B868" s="31" t="n"/>
      <c r="C868" s="32" t="n"/>
      <c r="D868" s="33" t="n"/>
      <c r="E868" s="9" t="n"/>
      <c r="F868" s="9" t="n"/>
      <c r="G868" s="9" t="n"/>
      <c r="H868" s="9" t="n"/>
    </row>
    <row r="869">
      <c r="A869" s="41" t="n"/>
      <c r="B869" s="31" t="n"/>
      <c r="C869" s="32" t="n"/>
      <c r="D869" s="33" t="n"/>
      <c r="E869" s="9" t="n"/>
      <c r="F869" s="9" t="n"/>
      <c r="G869" s="9" t="n"/>
      <c r="H869" s="9" t="n"/>
    </row>
    <row r="870">
      <c r="A870" s="42" t="n"/>
      <c r="B870" s="15" t="n"/>
      <c r="C870" s="13" t="n"/>
      <c r="D870" s="11" t="n"/>
      <c r="E870" s="2" t="n"/>
      <c r="F870" s="2" t="n"/>
      <c r="G870" s="2" t="n"/>
      <c r="H870" s="2" t="n"/>
    </row>
    <row r="871">
      <c r="A871" s="42" t="n"/>
      <c r="B871" s="15" t="n"/>
      <c r="C871" s="13" t="n"/>
      <c r="D871" s="11" t="n"/>
      <c r="E871" s="2" t="n"/>
      <c r="F871" s="2" t="n"/>
      <c r="G871" s="2" t="n"/>
      <c r="H871" s="2" t="n"/>
    </row>
    <row r="872">
      <c r="A872" s="42" t="n"/>
      <c r="B872" s="15" t="n"/>
      <c r="C872" s="13" t="n"/>
      <c r="D872" s="11" t="n"/>
      <c r="E872" s="2" t="n"/>
      <c r="F872" s="2" t="n"/>
      <c r="G872" s="2" t="n"/>
      <c r="H872" s="2" t="n"/>
    </row>
    <row r="873">
      <c r="A873" s="41" t="n"/>
      <c r="B873" s="31" t="n"/>
      <c r="C873" s="32" t="n"/>
      <c r="D873" s="33" t="n"/>
      <c r="E873" s="9" t="n"/>
      <c r="F873" s="9" t="n"/>
      <c r="G873" s="9" t="n"/>
      <c r="H873" s="9" t="n"/>
    </row>
    <row r="874">
      <c r="A874" s="42" t="n"/>
      <c r="B874" s="15" t="n"/>
      <c r="C874" s="13" t="n"/>
      <c r="D874" s="11" t="n"/>
      <c r="E874" s="2" t="n"/>
      <c r="F874" s="2" t="n"/>
      <c r="G874" s="2" t="n"/>
      <c r="H874" s="2" t="n"/>
    </row>
    <row r="875">
      <c r="A875" s="42" t="n"/>
      <c r="B875" s="15" t="n"/>
      <c r="C875" s="13" t="n"/>
      <c r="D875" s="11" t="n"/>
      <c r="E875" s="2" t="n"/>
      <c r="F875" s="2" t="n"/>
      <c r="G875" s="2" t="n"/>
      <c r="H875" s="2" t="n"/>
    </row>
    <row r="876">
      <c r="A876" s="42" t="n"/>
      <c r="B876" s="15" t="n"/>
      <c r="C876" s="13" t="n"/>
      <c r="D876" s="11" t="n"/>
      <c r="E876" s="2" t="n"/>
      <c r="F876" s="2" t="n"/>
      <c r="G876" s="2" t="n"/>
      <c r="H876" s="2" t="n"/>
    </row>
    <row r="877">
      <c r="A877" s="41" t="n"/>
      <c r="B877" s="31" t="n"/>
      <c r="C877" s="32" t="n"/>
      <c r="D877" s="33" t="n"/>
      <c r="E877" s="9" t="n"/>
      <c r="F877" s="9" t="n"/>
      <c r="G877" s="9" t="n"/>
      <c r="H877" s="9" t="n"/>
    </row>
    <row r="878">
      <c r="A878" s="42" t="n"/>
      <c r="B878" s="15" t="n"/>
      <c r="C878" s="13" t="n"/>
      <c r="D878" s="11" t="n"/>
      <c r="E878" s="2" t="n"/>
      <c r="F878" s="2" t="n"/>
      <c r="G878" s="2" t="n"/>
      <c r="H878" s="2" t="n"/>
    </row>
    <row r="879">
      <c r="A879" s="42" t="n"/>
      <c r="B879" s="15" t="n"/>
      <c r="C879" s="13" t="n"/>
      <c r="D879" s="11" t="n"/>
      <c r="E879" s="2" t="n"/>
      <c r="F879" s="2" t="n"/>
      <c r="G879" s="2" t="n"/>
      <c r="H879" s="2" t="n"/>
    </row>
    <row r="880">
      <c r="A880" s="42" t="n"/>
      <c r="B880" s="15" t="n"/>
      <c r="C880" s="13" t="n"/>
      <c r="D880" s="11" t="n"/>
      <c r="E880" s="2" t="n"/>
      <c r="F880" s="2" t="n"/>
      <c r="G880" s="2" t="n"/>
      <c r="H880" s="2" t="n"/>
    </row>
    <row r="881">
      <c r="A881" s="41" t="n"/>
      <c r="B881" s="31" t="n"/>
      <c r="C881" s="32" t="n"/>
      <c r="D881" s="33" t="n"/>
      <c r="E881" s="9" t="n"/>
      <c r="F881" s="9" t="n"/>
      <c r="G881" s="9" t="n"/>
      <c r="H881" s="9" t="n"/>
    </row>
    <row r="882">
      <c r="A882" s="42" t="n"/>
      <c r="B882" s="15" t="n"/>
      <c r="C882" s="13" t="n"/>
      <c r="D882" s="11" t="n"/>
      <c r="E882" s="2" t="n"/>
      <c r="F882" s="2" t="n"/>
      <c r="G882" s="2" t="n"/>
      <c r="H882" s="2" t="n"/>
    </row>
    <row r="883">
      <c r="A883" s="42" t="n"/>
      <c r="B883" s="15" t="n"/>
      <c r="C883" s="13" t="n"/>
      <c r="D883" s="11" t="n"/>
      <c r="E883" s="2" t="n"/>
      <c r="F883" s="2" t="n"/>
      <c r="G883" s="2" t="n"/>
      <c r="H883" s="2" t="n"/>
    </row>
    <row r="884">
      <c r="A884" s="42" t="n"/>
      <c r="B884" s="15" t="n"/>
      <c r="C884" s="13" t="n"/>
      <c r="D884" s="11" t="n"/>
      <c r="E884" s="2" t="n"/>
      <c r="F884" s="2" t="n"/>
      <c r="G884" s="2" t="n"/>
      <c r="H884" s="2" t="n"/>
    </row>
    <row r="885">
      <c r="A885" s="42" t="n"/>
      <c r="B885" s="15" t="n"/>
      <c r="C885" s="13" t="n"/>
      <c r="D885" s="11" t="n"/>
      <c r="E885" s="2" t="n"/>
      <c r="F885" s="2" t="n"/>
      <c r="G885" s="2" t="n"/>
      <c r="H885" s="2" t="n"/>
    </row>
    <row r="886">
      <c r="A886" s="41" t="n"/>
      <c r="B886" s="31" t="n"/>
      <c r="C886" s="32" t="n"/>
      <c r="D886" s="33" t="n"/>
      <c r="E886" s="9" t="n"/>
      <c r="F886" s="9" t="n"/>
      <c r="G886" s="9" t="n"/>
      <c r="H886" s="9" t="n"/>
    </row>
    <row r="887">
      <c r="A887" s="40" t="n"/>
      <c r="B887" s="27" t="n"/>
      <c r="C887" s="28" t="n"/>
      <c r="D887" s="29" t="n"/>
      <c r="E887" s="3" t="n"/>
      <c r="F887" s="3" t="n"/>
      <c r="G887" s="3" t="n"/>
      <c r="H887" s="3" t="n"/>
    </row>
    <row r="888">
      <c r="A888" s="41" t="n"/>
      <c r="B888" s="31" t="n"/>
      <c r="C888" s="32" t="n"/>
      <c r="D888" s="33" t="n"/>
      <c r="E888" s="9" t="n"/>
      <c r="F888" s="9" t="n"/>
      <c r="G888" s="9" t="n"/>
      <c r="H888" s="9" t="n"/>
    </row>
    <row r="889">
      <c r="A889" s="41" t="n"/>
      <c r="B889" s="31" t="n"/>
      <c r="C889" s="32" t="n"/>
      <c r="D889" s="33" t="n"/>
      <c r="E889" s="9" t="n"/>
      <c r="F889" s="9" t="n"/>
      <c r="G889" s="9" t="n"/>
      <c r="H889" s="9" t="n"/>
    </row>
    <row r="890">
      <c r="A890" s="41" t="n"/>
      <c r="B890" s="31" t="n"/>
      <c r="C890" s="32" t="n"/>
      <c r="D890" s="33" t="n"/>
      <c r="E890" s="9" t="n"/>
      <c r="F890" s="9" t="n"/>
      <c r="G890" s="9" t="n"/>
      <c r="H890" s="9" t="n"/>
    </row>
    <row r="891">
      <c r="A891" s="40" t="n"/>
      <c r="B891" s="27" t="n"/>
      <c r="C891" s="28" t="n"/>
      <c r="D891" s="29" t="n"/>
      <c r="E891" s="3" t="n"/>
      <c r="F891" s="3" t="n"/>
      <c r="G891" s="3" t="n"/>
      <c r="H891" s="3" t="n"/>
    </row>
    <row r="892">
      <c r="A892" s="41" t="n"/>
      <c r="B892" s="31" t="n"/>
      <c r="C892" s="32" t="n"/>
      <c r="D892" s="33" t="n"/>
      <c r="E892" s="9" t="n"/>
      <c r="F892" s="9" t="n"/>
      <c r="G892" s="9" t="n"/>
      <c r="H892" s="9" t="n"/>
    </row>
    <row r="893">
      <c r="A893" s="41" t="n"/>
      <c r="B893" s="31" t="n"/>
      <c r="C893" s="32" t="n"/>
      <c r="D893" s="33" t="n"/>
      <c r="E893" s="9" t="n"/>
      <c r="F893" s="9" t="n"/>
      <c r="G893" s="9" t="n"/>
      <c r="H893" s="9" t="n"/>
    </row>
  </sheetData>
  <conditionalFormatting sqref="A503:N565 A568:N632 A635:N762 A765:N893">
    <cfRule dxfId="3" priority="1" type="expression">
      <formula>$D503&lt;&gt;""</formula>
    </cfRule>
    <cfRule dxfId="2" priority="2" type="expression">
      <formula>$C503&lt;&gt;""</formula>
    </cfRule>
    <cfRule dxfId="1" priority="3" type="expression">
      <formula>$B503&lt;&gt;""</formula>
    </cfRule>
    <cfRule dxfId="0" priority="4" type="expression">
      <formula>$A503&lt;&gt;""</formula>
    </cfRule>
  </conditionalFormatting>
  <pageMargins bottom="0.75" footer="0.3" header="0.3" left="0.7" right="0.7" top="0.75"/>
  <pageSetup horizontalDpi="4294967293" orientation="portrait" paperSize="9" scale="1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893"/>
  <sheetViews>
    <sheetView tabSelected="1" workbookViewId="0" zoomScale="80" zoomScaleNormal="80">
      <pane activePane="bottomLeft" state="frozen" topLeftCell="A501" ySplit="500"/>
      <selection activeCell="F523" pane="bottomLeft" sqref="F523"/>
    </sheetView>
  </sheetViews>
  <sheetFormatPr baseColWidth="10" defaultColWidth="9.1640625" defaultRowHeight="20"/>
  <cols>
    <col customWidth="1" max="1" min="1" style="44" width="33.6640625"/>
    <col customWidth="1" max="2" min="2" style="16" width="18.5"/>
    <col customWidth="1" max="3" min="3" style="14" width="10"/>
    <col customWidth="1" max="6" min="4" style="12" width="23.6640625"/>
    <col customWidth="1" max="7" min="7" style="1" width="14.83203125"/>
    <col customWidth="1" max="13" min="8" style="30" width="16.5"/>
    <col customWidth="1" max="16384" min="14" style="1" width="9.1640625"/>
  </cols>
  <sheetData>
    <row customFormat="1" customHeight="1" ht="16" r="1" s="14">
      <c r="A1" s="22" t="inlineStr">
        <is>
          <t>Asset Name</t>
        </is>
      </c>
      <c r="B1" s="22" t="n"/>
      <c r="C1" s="22" t="n"/>
      <c r="D1" s="22" t="n"/>
      <c r="E1" s="22" t="n"/>
      <c r="F1" s="22" t="n"/>
      <c r="G1" s="22" t="n"/>
      <c r="H1" s="22" t="inlineStr">
        <is>
          <t>Railroad Ranch Capital Partners, LP</t>
        </is>
      </c>
      <c r="I1" s="22" t="inlineStr">
        <is>
          <t>Railroad Ranch Capital Partners, LP</t>
        </is>
      </c>
      <c r="J1" s="22" t="inlineStr">
        <is>
          <t>Railroad Ranch Capital Partners, LP</t>
        </is>
      </c>
      <c r="K1" s="22" t="n"/>
      <c r="L1" s="22" t="n"/>
      <c r="M1" s="22" t="n"/>
    </row>
    <row customFormat="1" customHeight="1" ht="16" r="2" s="14">
      <c r="A2" s="22" t="inlineStr">
        <is>
          <t>Asset Type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</row>
    <row customFormat="1" customHeight="1" ht="16" r="3" s="14">
      <c r="A3" s="22" t="inlineStr">
        <is>
          <t>Strategy</t>
        </is>
      </c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</row>
    <row customFormat="1" customHeight="1" ht="16" r="4" s="14">
      <c r="A4" s="22" t="inlineStr">
        <is>
          <t>Sub-Strategy (exposure)</t>
        </is>
      </c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</row>
    <row customFormat="1" customHeight="1" ht="16" r="5" s="14">
      <c r="A5" s="22" t="inlineStr">
        <is>
          <t>Exposure Category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</row>
    <row customFormat="1" customHeight="1" ht="16" r="6" s="14">
      <c r="A6" s="22" t="inlineStr">
        <is>
          <t>Date</t>
        </is>
      </c>
      <c r="B6" s="22" t="n"/>
      <c r="C6" s="22" t="n"/>
      <c r="D6" s="22" t="n"/>
      <c r="E6" s="45" t="n">
        <v>44499</v>
      </c>
      <c r="F6" s="45" t="n">
        <v>44530</v>
      </c>
      <c r="G6" s="45" t="n">
        <v>44560</v>
      </c>
      <c r="H6" s="45" t="n">
        <v>44592</v>
      </c>
      <c r="I6" s="45" t="n">
        <v>44620</v>
      </c>
      <c r="J6" s="45" t="n">
        <v>44651</v>
      </c>
      <c r="K6" s="45" t="n">
        <v>44681</v>
      </c>
      <c r="L6" s="45" t="n">
        <v>44712</v>
      </c>
      <c r="M6" s="45" t="n">
        <v>44742</v>
      </c>
      <c r="N6" s="82" t="n">
        <v>45138</v>
      </c>
    </row>
    <row hidden="1" r="7">
      <c r="A7" s="37" t="n"/>
      <c r="B7" s="23" t="n"/>
      <c r="C7" s="24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</row>
    <row hidden="1" r="8">
      <c r="A8" s="38" t="inlineStr">
        <is>
          <t>Total Number of Holdings (L)</t>
        </is>
      </c>
      <c r="B8" s="1" t="n"/>
      <c r="H8" s="1" t="n"/>
      <c r="I8" s="1" t="n"/>
      <c r="J8" s="1" t="n"/>
      <c r="K8" s="1" t="n"/>
      <c r="L8" s="1" t="n"/>
      <c r="M8" s="1" t="n"/>
    </row>
    <row hidden="1" r="9">
      <c r="A9" s="38" t="inlineStr">
        <is>
          <t>Bond Holdings (L)</t>
        </is>
      </c>
      <c r="B9" s="1" t="n"/>
      <c r="H9" s="1" t="n"/>
      <c r="I9" s="1" t="n"/>
      <c r="J9" s="1" t="n"/>
      <c r="K9" s="1" t="n"/>
      <c r="L9" s="1" t="n"/>
      <c r="M9" s="1" t="n"/>
    </row>
    <row hidden="1" r="10">
      <c r="A10" s="38" t="inlineStr">
        <is>
          <t>Stock Holdings (L)</t>
        </is>
      </c>
      <c r="B10" s="1" t="n"/>
      <c r="H10" s="1" t="n"/>
      <c r="I10" s="1" t="n"/>
      <c r="J10" s="1" t="n"/>
      <c r="K10" s="1" t="n"/>
      <c r="L10" s="1" t="n"/>
      <c r="M10" s="1" t="n"/>
    </row>
    <row hidden="1" r="11">
      <c r="A11" s="38" t="inlineStr">
        <is>
          <t>Total Number of Holdings (S)</t>
        </is>
      </c>
      <c r="B11" s="1" t="n"/>
      <c r="H11" s="1" t="n"/>
      <c r="I11" s="1" t="n"/>
      <c r="J11" s="1" t="n"/>
      <c r="K11" s="1" t="n"/>
      <c r="L11" s="1" t="n"/>
      <c r="M11" s="1" t="n"/>
    </row>
    <row hidden="1" r="12">
      <c r="A12" s="38" t="inlineStr">
        <is>
          <t>Bond Holdings (S)</t>
        </is>
      </c>
      <c r="B12" s="1" t="n"/>
      <c r="H12" s="1" t="n"/>
      <c r="I12" s="1" t="n"/>
      <c r="J12" s="1" t="n"/>
      <c r="K12" s="1" t="n"/>
      <c r="L12" s="1" t="n"/>
      <c r="M12" s="1" t="n"/>
    </row>
    <row hidden="1" r="13">
      <c r="A13" s="38" t="inlineStr">
        <is>
          <t>Stock Holdings (S)</t>
        </is>
      </c>
      <c r="B13" s="1" t="n"/>
      <c r="H13" s="1" t="n"/>
      <c r="I13" s="1" t="n"/>
      <c r="J13" s="1" t="n"/>
      <c r="K13" s="1" t="n"/>
      <c r="L13" s="1" t="n"/>
      <c r="M13" s="1" t="n"/>
    </row>
    <row hidden="1" r="14">
      <c r="A14" s="38" t="n"/>
      <c r="B14" s="1" t="n"/>
      <c r="H14" s="1" t="n"/>
      <c r="I14" s="1" t="n"/>
      <c r="J14" s="1" t="n"/>
      <c r="K14" s="1" t="n"/>
      <c r="L14" s="1" t="n"/>
      <c r="M14" s="1" t="n"/>
    </row>
    <row hidden="1" r="15">
      <c r="A15" s="38" t="n"/>
      <c r="B15" s="1" t="n"/>
      <c r="H15" s="1" t="n"/>
      <c r="I15" s="1" t="n"/>
      <c r="J15" s="1" t="n"/>
      <c r="K15" s="1" t="n"/>
      <c r="L15" s="1" t="n"/>
      <c r="M15" s="1" t="n"/>
    </row>
    <row hidden="1" r="16">
      <c r="A16" s="38" t="n"/>
      <c r="B16" s="1" t="n"/>
      <c r="H16" s="1" t="n"/>
      <c r="I16" s="1" t="n"/>
      <c r="J16" s="1" t="n"/>
      <c r="K16" s="1" t="n"/>
      <c r="L16" s="1" t="n"/>
      <c r="M16" s="1" t="n"/>
    </row>
    <row hidden="1" r="17">
      <c r="A17" s="38" t="n"/>
      <c r="B17" s="1" t="n"/>
      <c r="H17" s="1" t="n"/>
      <c r="I17" s="1" t="n"/>
      <c r="J17" s="1" t="n"/>
      <c r="K17" s="1" t="n"/>
      <c r="L17" s="1" t="n"/>
      <c r="M17" s="1" t="n"/>
    </row>
    <row hidden="1" r="18">
      <c r="A18" s="38" t="n"/>
      <c r="B18" s="1" t="n"/>
      <c r="H18" s="1" t="n"/>
      <c r="I18" s="1" t="n"/>
      <c r="J18" s="1" t="n"/>
      <c r="K18" s="1" t="n"/>
      <c r="L18" s="1" t="n"/>
      <c r="M18" s="1" t="n"/>
    </row>
    <row hidden="1" r="19">
      <c r="A19" s="38" t="n"/>
      <c r="B19" s="1" t="n"/>
      <c r="H19" s="1" t="n"/>
      <c r="I19" s="1" t="n"/>
      <c r="J19" s="1" t="n"/>
      <c r="K19" s="1" t="n"/>
      <c r="L19" s="1" t="n"/>
      <c r="M19" s="1" t="n"/>
    </row>
    <row hidden="1" r="20">
      <c r="A20" s="38" t="n"/>
      <c r="B20" s="1" t="n"/>
      <c r="H20" s="1" t="n"/>
      <c r="I20" s="1" t="n"/>
      <c r="J20" s="1" t="n"/>
      <c r="K20" s="1" t="n"/>
      <c r="L20" s="1" t="n"/>
      <c r="M20" s="1" t="n"/>
    </row>
    <row hidden="1" r="21">
      <c r="A21" s="38" t="n"/>
      <c r="B21" s="1" t="n"/>
      <c r="H21" s="1" t="n"/>
      <c r="I21" s="1" t="n"/>
      <c r="J21" s="1" t="n"/>
      <c r="K21" s="1" t="n"/>
      <c r="L21" s="1" t="n"/>
      <c r="M21" s="1" t="n"/>
    </row>
    <row hidden="1" r="22">
      <c r="A22" s="38" t="n"/>
      <c r="B22" s="1" t="n"/>
      <c r="H22" s="1" t="n"/>
      <c r="I22" s="1" t="n"/>
      <c r="J22" s="1" t="n"/>
      <c r="K22" s="1" t="n"/>
      <c r="L22" s="1" t="n"/>
      <c r="M22" s="1" t="n"/>
    </row>
    <row hidden="1" r="23">
      <c r="A23" s="38" t="n"/>
      <c r="B23" s="1" t="n"/>
      <c r="H23" s="1" t="n"/>
      <c r="I23" s="1" t="n"/>
      <c r="J23" s="1" t="n"/>
      <c r="K23" s="1" t="n"/>
      <c r="L23" s="1" t="n"/>
      <c r="M23" s="1" t="n"/>
    </row>
    <row hidden="1" r="24">
      <c r="A24" s="38" t="n"/>
      <c r="B24" s="1" t="n"/>
      <c r="H24" s="1" t="n"/>
      <c r="I24" s="1" t="n"/>
      <c r="J24" s="1" t="n"/>
      <c r="K24" s="1" t="n"/>
      <c r="L24" s="1" t="n"/>
      <c r="M24" s="1" t="n"/>
    </row>
    <row hidden="1" r="25">
      <c r="A25" s="38" t="n"/>
      <c r="B25" s="1" t="n"/>
      <c r="H25" s="1" t="n"/>
      <c r="I25" s="1" t="n"/>
      <c r="J25" s="1" t="n"/>
      <c r="K25" s="1" t="n"/>
      <c r="L25" s="1" t="n"/>
      <c r="M25" s="1" t="n"/>
    </row>
    <row hidden="1" r="26">
      <c r="A26" s="38" t="n"/>
      <c r="B26" s="1" t="n"/>
      <c r="H26" s="1" t="n"/>
      <c r="I26" s="1" t="n"/>
      <c r="J26" s="1" t="n"/>
      <c r="K26" s="1" t="n"/>
      <c r="L26" s="1" t="n"/>
      <c r="M26" s="1" t="n"/>
    </row>
    <row hidden="1" r="27">
      <c r="A27" s="38" t="n"/>
      <c r="B27" s="1" t="n"/>
      <c r="H27" s="1" t="n"/>
      <c r="I27" s="1" t="n"/>
      <c r="J27" s="1" t="n"/>
      <c r="K27" s="1" t="n"/>
      <c r="L27" s="1" t="n"/>
      <c r="M27" s="1" t="n"/>
    </row>
    <row hidden="1" r="28">
      <c r="A28" s="38" t="n"/>
      <c r="B28" s="1" t="n"/>
      <c r="H28" s="1" t="n"/>
      <c r="I28" s="1" t="n"/>
      <c r="J28" s="1" t="n"/>
      <c r="K28" s="1" t="n"/>
      <c r="L28" s="1" t="n"/>
      <c r="M28" s="1" t="n"/>
    </row>
    <row hidden="1" r="29">
      <c r="A29" s="38" t="n"/>
      <c r="B29" s="1" t="n"/>
      <c r="H29" s="1" t="n"/>
      <c r="I29" s="1" t="n"/>
      <c r="J29" s="1" t="n"/>
      <c r="K29" s="1" t="n"/>
      <c r="L29" s="1" t="n"/>
      <c r="M29" s="1" t="n"/>
    </row>
    <row hidden="1" r="30">
      <c r="A30" s="38" t="n"/>
      <c r="B30" s="1" t="n"/>
      <c r="H30" s="1" t="n"/>
      <c r="I30" s="1" t="n"/>
      <c r="J30" s="1" t="n"/>
      <c r="K30" s="1" t="n"/>
      <c r="L30" s="1" t="n"/>
      <c r="M30" s="1" t="n"/>
    </row>
    <row hidden="1" r="31">
      <c r="A31" s="38" t="n"/>
      <c r="B31" s="1" t="n"/>
      <c r="H31" s="1" t="n"/>
      <c r="I31" s="1" t="n"/>
      <c r="J31" s="1" t="n"/>
      <c r="K31" s="1" t="n"/>
      <c r="L31" s="1" t="n"/>
      <c r="M31" s="1" t="n"/>
    </row>
    <row hidden="1" r="32">
      <c r="A32" s="38" t="n"/>
      <c r="B32" s="1" t="n"/>
      <c r="H32" s="1" t="n"/>
      <c r="I32" s="1" t="n"/>
      <c r="J32" s="1" t="n"/>
      <c r="K32" s="1" t="n"/>
      <c r="L32" s="1" t="n"/>
      <c r="M32" s="1" t="n"/>
    </row>
    <row hidden="1" r="33">
      <c r="A33" s="38" t="n"/>
      <c r="B33" s="1" t="n"/>
      <c r="H33" s="1" t="n"/>
      <c r="I33" s="1" t="n"/>
      <c r="J33" s="1" t="n"/>
      <c r="K33" s="1" t="n"/>
      <c r="L33" s="1" t="n"/>
      <c r="M33" s="1" t="n"/>
    </row>
    <row hidden="1" r="34">
      <c r="A34" s="38" t="n"/>
      <c r="B34" s="1" t="n"/>
      <c r="H34" s="1" t="n"/>
      <c r="I34" s="1" t="n"/>
      <c r="J34" s="1" t="n"/>
      <c r="K34" s="1" t="n"/>
      <c r="L34" s="1" t="n"/>
      <c r="M34" s="1" t="n"/>
    </row>
    <row hidden="1" r="35">
      <c r="A35" s="38" t="n"/>
      <c r="B35" s="1" t="n"/>
      <c r="H35" s="1" t="n"/>
      <c r="I35" s="1" t="n"/>
      <c r="J35" s="1" t="n"/>
      <c r="K35" s="1" t="n"/>
      <c r="L35" s="1" t="n"/>
      <c r="M35" s="1" t="n"/>
    </row>
    <row hidden="1" r="36">
      <c r="A36" s="38" t="n"/>
      <c r="B36" s="1" t="n"/>
      <c r="H36" s="1" t="n"/>
      <c r="I36" s="1" t="n"/>
      <c r="J36" s="1" t="n"/>
      <c r="K36" s="1" t="n"/>
      <c r="L36" s="1" t="n"/>
      <c r="M36" s="1" t="n"/>
    </row>
    <row hidden="1" r="37">
      <c r="A37" s="38" t="n"/>
      <c r="B37" s="1" t="n"/>
      <c r="H37" s="1" t="n"/>
      <c r="I37" s="1" t="n"/>
      <c r="J37" s="1" t="n"/>
      <c r="K37" s="1" t="n"/>
      <c r="L37" s="1" t="n"/>
      <c r="M37" s="1" t="n"/>
    </row>
    <row hidden="1" r="38">
      <c r="A38" s="38" t="n"/>
      <c r="B38" s="1" t="n"/>
      <c r="H38" s="1" t="n"/>
      <c r="I38" s="1" t="n"/>
      <c r="J38" s="1" t="n"/>
      <c r="K38" s="1" t="n"/>
      <c r="L38" s="1" t="n"/>
      <c r="M38" s="1" t="n"/>
    </row>
    <row hidden="1" r="39">
      <c r="A39" s="38" t="n"/>
      <c r="B39" s="1" t="n"/>
      <c r="H39" s="1" t="n"/>
      <c r="I39" s="1" t="n"/>
      <c r="J39" s="1" t="n"/>
      <c r="K39" s="1" t="n"/>
      <c r="L39" s="1" t="n"/>
      <c r="M39" s="1" t="n"/>
    </row>
    <row hidden="1" r="40">
      <c r="A40" s="38" t="n"/>
      <c r="B40" s="1" t="n"/>
      <c r="H40" s="1" t="n"/>
      <c r="I40" s="1" t="n"/>
      <c r="J40" s="1" t="n"/>
      <c r="K40" s="1" t="n"/>
      <c r="L40" s="1" t="n"/>
      <c r="M40" s="1" t="n"/>
    </row>
    <row hidden="1" r="41">
      <c r="A41" s="38" t="n"/>
      <c r="B41" s="1" t="n"/>
      <c r="H41" s="1" t="n"/>
      <c r="I41" s="1" t="n"/>
      <c r="J41" s="1" t="n"/>
      <c r="K41" s="1" t="n"/>
      <c r="L41" s="1" t="n"/>
      <c r="M41" s="1" t="n"/>
    </row>
    <row hidden="1" r="42">
      <c r="A42" s="38" t="n"/>
      <c r="B42" s="1" t="n"/>
      <c r="H42" s="1" t="n"/>
      <c r="I42" s="1" t="n"/>
      <c r="J42" s="1" t="n"/>
      <c r="K42" s="1" t="n"/>
      <c r="L42" s="1" t="n"/>
      <c r="M42" s="1" t="n"/>
    </row>
    <row hidden="1" r="43">
      <c r="A43" s="38" t="n"/>
      <c r="B43" s="1" t="n"/>
      <c r="H43" s="1" t="n"/>
      <c r="I43" s="1" t="n"/>
      <c r="J43" s="1" t="n"/>
      <c r="K43" s="1" t="n"/>
      <c r="L43" s="1" t="n"/>
      <c r="M43" s="1" t="n"/>
    </row>
    <row hidden="1" r="44">
      <c r="A44" s="38" t="n"/>
      <c r="B44" s="1" t="n"/>
      <c r="H44" s="1" t="n"/>
      <c r="I44" s="1" t="n"/>
      <c r="J44" s="1" t="n"/>
      <c r="K44" s="1" t="n"/>
      <c r="L44" s="1" t="n"/>
      <c r="M44" s="1" t="n"/>
    </row>
    <row hidden="1" r="45">
      <c r="A45" s="38" t="n"/>
      <c r="B45" s="1" t="n"/>
      <c r="H45" s="1" t="n"/>
      <c r="I45" s="1" t="n"/>
      <c r="J45" s="1" t="n"/>
      <c r="K45" s="1" t="n"/>
      <c r="L45" s="1" t="n"/>
      <c r="M45" s="1" t="n"/>
    </row>
    <row hidden="1" r="46">
      <c r="A46" s="38" t="n"/>
      <c r="B46" s="1" t="n"/>
      <c r="H46" s="1" t="n"/>
      <c r="I46" s="1" t="n"/>
      <c r="J46" s="1" t="n"/>
      <c r="K46" s="1" t="n"/>
      <c r="L46" s="1" t="n"/>
      <c r="M46" s="1" t="n"/>
    </row>
    <row hidden="1" r="47">
      <c r="A47" s="38" t="n"/>
      <c r="B47" s="1" t="n"/>
      <c r="H47" s="1" t="n"/>
      <c r="I47" s="1" t="n"/>
      <c r="J47" s="1" t="n"/>
      <c r="K47" s="1" t="n"/>
      <c r="L47" s="1" t="n"/>
      <c r="M47" s="1" t="n"/>
    </row>
    <row hidden="1" r="48">
      <c r="A48" s="38" t="n"/>
      <c r="B48" s="1" t="n"/>
      <c r="H48" s="1" t="n"/>
      <c r="I48" s="1" t="n"/>
      <c r="J48" s="1" t="n"/>
      <c r="K48" s="1" t="n"/>
      <c r="L48" s="1" t="n"/>
      <c r="M48" s="1" t="n"/>
    </row>
    <row hidden="1" r="49">
      <c r="A49" s="38" t="n"/>
      <c r="B49" s="1" t="n"/>
      <c r="H49" s="1" t="n"/>
      <c r="I49" s="1" t="n"/>
      <c r="J49" s="1" t="n"/>
      <c r="K49" s="1" t="n"/>
      <c r="L49" s="1" t="n"/>
      <c r="M49" s="1" t="n"/>
    </row>
    <row hidden="1" r="50">
      <c r="A50" s="38" t="n"/>
      <c r="B50" s="1" t="n"/>
      <c r="H50" s="1" t="n"/>
      <c r="I50" s="1" t="n"/>
      <c r="J50" s="1" t="n"/>
      <c r="K50" s="1" t="n"/>
      <c r="L50" s="1" t="n"/>
      <c r="M50" s="1" t="n"/>
    </row>
    <row hidden="1" r="51">
      <c r="A51" s="38" t="n"/>
      <c r="B51" s="1" t="n"/>
      <c r="H51" s="1" t="n"/>
      <c r="I51" s="1" t="n"/>
      <c r="J51" s="1" t="n"/>
      <c r="K51" s="1" t="n"/>
      <c r="L51" s="1" t="n"/>
      <c r="M51" s="1" t="n"/>
    </row>
    <row hidden="1" r="52">
      <c r="A52" s="38" t="n"/>
      <c r="B52" s="1" t="n"/>
      <c r="H52" s="1" t="n"/>
      <c r="I52" s="1" t="n"/>
      <c r="J52" s="1" t="n"/>
      <c r="K52" s="1" t="n"/>
      <c r="L52" s="1" t="n"/>
      <c r="M52" s="1" t="n"/>
    </row>
    <row hidden="1" r="53">
      <c r="A53" s="38" t="n"/>
      <c r="B53" s="1" t="n"/>
      <c r="H53" s="1" t="n"/>
      <c r="I53" s="1" t="n"/>
      <c r="J53" s="1" t="n"/>
      <c r="K53" s="1" t="n"/>
      <c r="L53" s="1" t="n"/>
      <c r="M53" s="1" t="n"/>
    </row>
    <row hidden="1" r="54">
      <c r="A54" s="38" t="n"/>
      <c r="B54" s="1" t="n"/>
      <c r="H54" s="1" t="n"/>
      <c r="I54" s="1" t="n"/>
      <c r="J54" s="1" t="n"/>
      <c r="K54" s="1" t="n"/>
      <c r="L54" s="1" t="n"/>
      <c r="M54" s="1" t="n"/>
    </row>
    <row hidden="1" r="55">
      <c r="A55" s="38" t="n"/>
      <c r="B55" s="1" t="n"/>
      <c r="H55" s="1" t="n"/>
      <c r="I55" s="1" t="n"/>
      <c r="J55" s="1" t="n"/>
      <c r="K55" s="1" t="n"/>
      <c r="L55" s="1" t="n"/>
      <c r="M55" s="1" t="n"/>
    </row>
    <row hidden="1" r="56">
      <c r="A56" s="38" t="n"/>
      <c r="B56" s="1" t="n"/>
      <c r="H56" s="1" t="n"/>
      <c r="I56" s="1" t="n"/>
      <c r="J56" s="1" t="n"/>
      <c r="K56" s="1" t="n"/>
      <c r="L56" s="1" t="n"/>
      <c r="M56" s="1" t="n"/>
    </row>
    <row hidden="1" r="57">
      <c r="A57" s="38" t="n"/>
      <c r="B57" s="1" t="n"/>
      <c r="H57" s="1" t="n"/>
      <c r="I57" s="1" t="n"/>
      <c r="J57" s="1" t="n"/>
      <c r="K57" s="1" t="n"/>
      <c r="L57" s="1" t="n"/>
      <c r="M57" s="1" t="n"/>
    </row>
    <row hidden="1" r="58">
      <c r="A58" s="38" t="n"/>
      <c r="B58" s="1" t="n"/>
      <c r="H58" s="1" t="n"/>
      <c r="I58" s="1" t="n"/>
      <c r="J58" s="1" t="n"/>
      <c r="K58" s="1" t="n"/>
      <c r="L58" s="1" t="n"/>
      <c r="M58" s="1" t="n"/>
    </row>
    <row hidden="1" r="59">
      <c r="A59" s="38" t="n"/>
      <c r="B59" s="1" t="n"/>
      <c r="H59" s="1" t="n"/>
      <c r="I59" s="1" t="n"/>
      <c r="J59" s="1" t="n"/>
      <c r="K59" s="1" t="n"/>
      <c r="L59" s="1" t="n"/>
      <c r="M59" s="1" t="n"/>
    </row>
    <row hidden="1" r="60">
      <c r="A60" s="38" t="n"/>
      <c r="B60" s="1" t="n"/>
      <c r="H60" s="1" t="n"/>
      <c r="I60" s="1" t="n"/>
      <c r="J60" s="1" t="n"/>
      <c r="K60" s="1" t="n"/>
      <c r="L60" s="1" t="n"/>
      <c r="M60" s="1" t="n"/>
    </row>
    <row hidden="1" r="61">
      <c r="A61" s="38" t="n"/>
      <c r="B61" s="1" t="n"/>
      <c r="H61" s="1" t="n"/>
      <c r="I61" s="1" t="n"/>
      <c r="J61" s="1" t="n"/>
      <c r="K61" s="1" t="n"/>
      <c r="L61" s="1" t="n"/>
      <c r="M61" s="1" t="n"/>
    </row>
    <row hidden="1" r="62">
      <c r="A62" s="38" t="n"/>
      <c r="B62" s="1" t="n"/>
      <c r="H62" s="1" t="n"/>
      <c r="I62" s="1" t="n"/>
      <c r="J62" s="1" t="n"/>
      <c r="K62" s="1" t="n"/>
      <c r="L62" s="1" t="n"/>
      <c r="M62" s="1" t="n"/>
    </row>
    <row hidden="1" r="63">
      <c r="A63" s="38" t="n"/>
      <c r="B63" s="1" t="n"/>
      <c r="H63" s="1" t="n"/>
      <c r="I63" s="1" t="n"/>
      <c r="J63" s="1" t="n"/>
      <c r="K63" s="1" t="n"/>
      <c r="L63" s="1" t="n"/>
      <c r="M63" s="1" t="n"/>
    </row>
    <row hidden="1" r="64">
      <c r="A64" s="38" t="n"/>
      <c r="B64" s="1" t="n"/>
      <c r="H64" s="1" t="n"/>
      <c r="I64" s="1" t="n"/>
      <c r="J64" s="1" t="n"/>
      <c r="K64" s="1" t="n"/>
      <c r="L64" s="1" t="n"/>
      <c r="M64" s="1" t="n"/>
    </row>
    <row hidden="1" r="65">
      <c r="A65" s="38" t="n"/>
      <c r="B65" s="1" t="n"/>
      <c r="H65" s="1" t="n"/>
      <c r="I65" s="1" t="n"/>
      <c r="J65" s="1" t="n"/>
      <c r="K65" s="1" t="n"/>
      <c r="L65" s="1" t="n"/>
      <c r="M65" s="1" t="n"/>
    </row>
    <row hidden="1" r="66">
      <c r="A66" s="38" t="n"/>
      <c r="B66" s="1" t="n"/>
      <c r="H66" s="1" t="n"/>
      <c r="I66" s="1" t="n"/>
      <c r="J66" s="1" t="n"/>
      <c r="K66" s="1" t="n"/>
      <c r="L66" s="1" t="n"/>
      <c r="M66" s="1" t="n"/>
    </row>
    <row hidden="1" r="67">
      <c r="A67" s="38" t="n"/>
      <c r="B67" s="1" t="n"/>
      <c r="H67" s="1" t="n"/>
      <c r="I67" s="1" t="n"/>
      <c r="J67" s="1" t="n"/>
      <c r="K67" s="1" t="n"/>
      <c r="L67" s="1" t="n"/>
      <c r="M67" s="1" t="n"/>
    </row>
    <row hidden="1" r="68">
      <c r="A68" s="38" t="n"/>
      <c r="B68" s="1" t="n"/>
      <c r="H68" s="1" t="n"/>
      <c r="I68" s="1" t="n"/>
      <c r="J68" s="1" t="n"/>
      <c r="K68" s="1" t="n"/>
      <c r="L68" s="1" t="n"/>
      <c r="M68" s="1" t="n"/>
    </row>
    <row hidden="1" r="69">
      <c r="A69" s="38" t="n"/>
      <c r="B69" s="1" t="n"/>
      <c r="H69" s="1" t="n"/>
      <c r="I69" s="1" t="n"/>
      <c r="J69" s="1" t="n"/>
      <c r="K69" s="1" t="n"/>
      <c r="L69" s="1" t="n"/>
      <c r="M69" s="1" t="n"/>
    </row>
    <row hidden="1" r="70">
      <c r="A70" s="38" t="n"/>
      <c r="B70" s="1" t="n"/>
      <c r="H70" s="1" t="n"/>
      <c r="I70" s="1" t="n"/>
      <c r="J70" s="1" t="n"/>
      <c r="K70" s="1" t="n"/>
      <c r="L70" s="1" t="n"/>
      <c r="M70" s="1" t="n"/>
    </row>
    <row hidden="1" r="71">
      <c r="A71" s="38" t="n"/>
      <c r="B71" s="1" t="n"/>
      <c r="H71" s="1" t="n"/>
      <c r="I71" s="1" t="n"/>
      <c r="J71" s="1" t="n"/>
      <c r="K71" s="1" t="n"/>
      <c r="L71" s="1" t="n"/>
      <c r="M71" s="1" t="n"/>
    </row>
    <row hidden="1" r="72">
      <c r="A72" s="38" t="n"/>
      <c r="B72" s="1" t="n"/>
      <c r="H72" s="1" t="n"/>
      <c r="I72" s="1" t="n"/>
      <c r="J72" s="1" t="n"/>
      <c r="K72" s="1" t="n"/>
      <c r="L72" s="1" t="n"/>
      <c r="M72" s="1" t="n"/>
    </row>
    <row hidden="1" r="73">
      <c r="A73" s="38" t="n"/>
      <c r="B73" s="1" t="n"/>
      <c r="H73" s="1" t="n"/>
      <c r="I73" s="1" t="n"/>
      <c r="J73" s="1" t="n"/>
      <c r="K73" s="1" t="n"/>
      <c r="L73" s="1" t="n"/>
      <c r="M73" s="1" t="n"/>
    </row>
    <row hidden="1" r="74">
      <c r="A74" s="38" t="n"/>
      <c r="B74" s="1" t="n"/>
      <c r="H74" s="1" t="n"/>
      <c r="I74" s="1" t="n"/>
      <c r="J74" s="1" t="n"/>
      <c r="K74" s="1" t="n"/>
      <c r="L74" s="1" t="n"/>
      <c r="M74" s="1" t="n"/>
    </row>
    <row hidden="1" r="75">
      <c r="A75" s="38" t="n"/>
      <c r="B75" s="1" t="n"/>
      <c r="H75" s="1" t="n"/>
      <c r="I75" s="1" t="n"/>
      <c r="J75" s="1" t="n"/>
      <c r="K75" s="1" t="n"/>
      <c r="L75" s="1" t="n"/>
      <c r="M75" s="1" t="n"/>
    </row>
    <row hidden="1" r="76">
      <c r="A76" s="38" t="n"/>
      <c r="B76" s="1" t="n"/>
      <c r="H76" s="1" t="n"/>
      <c r="I76" s="1" t="n"/>
      <c r="J76" s="1" t="n"/>
      <c r="K76" s="1" t="n"/>
      <c r="L76" s="1" t="n"/>
      <c r="M76" s="1" t="n"/>
    </row>
    <row hidden="1" r="77">
      <c r="A77" s="38" t="n"/>
      <c r="B77" s="1" t="n"/>
      <c r="H77" s="1" t="n"/>
      <c r="I77" s="1" t="n"/>
      <c r="J77" s="1" t="n"/>
      <c r="K77" s="1" t="n"/>
      <c r="L77" s="1" t="n"/>
      <c r="M77" s="1" t="n"/>
    </row>
    <row hidden="1" r="78">
      <c r="A78" s="38" t="n"/>
      <c r="B78" s="1" t="n"/>
      <c r="H78" s="1" t="n"/>
      <c r="I78" s="1" t="n"/>
      <c r="J78" s="1" t="n"/>
      <c r="K78" s="1" t="n"/>
      <c r="L78" s="1" t="n"/>
      <c r="M78" s="1" t="n"/>
    </row>
    <row hidden="1" r="79">
      <c r="A79" s="38" t="n"/>
      <c r="B79" s="1" t="n"/>
      <c r="H79" s="1" t="n"/>
      <c r="I79" s="1" t="n"/>
      <c r="J79" s="1" t="n"/>
      <c r="K79" s="1" t="n"/>
      <c r="L79" s="1" t="n"/>
      <c r="M79" s="1" t="n"/>
    </row>
    <row hidden="1" r="80">
      <c r="A80" s="38" t="n"/>
      <c r="B80" s="1" t="n"/>
      <c r="H80" s="1" t="n"/>
      <c r="I80" s="1" t="n"/>
      <c r="J80" s="1" t="n"/>
      <c r="K80" s="1" t="n"/>
      <c r="L80" s="1" t="n"/>
      <c r="M80" s="1" t="n"/>
    </row>
    <row hidden="1" r="81">
      <c r="A81" s="38" t="n"/>
      <c r="B81" s="1" t="n"/>
      <c r="H81" s="1" t="n"/>
      <c r="I81" s="1" t="n"/>
      <c r="J81" s="1" t="n"/>
      <c r="K81" s="1" t="n"/>
      <c r="L81" s="1" t="n"/>
      <c r="M81" s="1" t="n"/>
    </row>
    <row hidden="1" r="82">
      <c r="A82" s="38" t="n"/>
      <c r="B82" s="1" t="n"/>
      <c r="H82" s="1" t="n"/>
      <c r="I82" s="1" t="n"/>
      <c r="J82" s="1" t="n"/>
      <c r="K82" s="1" t="n"/>
      <c r="L82" s="1" t="n"/>
      <c r="M82" s="1" t="n"/>
    </row>
    <row hidden="1" r="83">
      <c r="A83" s="38" t="n"/>
      <c r="B83" s="1" t="n"/>
      <c r="H83" s="1" t="n"/>
      <c r="I83" s="1" t="n"/>
      <c r="J83" s="1" t="n"/>
      <c r="K83" s="1" t="n"/>
      <c r="L83" s="1" t="n"/>
      <c r="M83" s="1" t="n"/>
    </row>
    <row hidden="1" r="84">
      <c r="A84" s="38" t="n"/>
      <c r="B84" s="1" t="n"/>
      <c r="H84" s="1" t="n"/>
      <c r="I84" s="1" t="n"/>
      <c r="J84" s="1" t="n"/>
      <c r="K84" s="1" t="n"/>
      <c r="L84" s="1" t="n"/>
      <c r="M84" s="1" t="n"/>
    </row>
    <row hidden="1" r="85">
      <c r="A85" s="38" t="n"/>
      <c r="B85" s="1" t="n"/>
      <c r="H85" s="1" t="n"/>
      <c r="I85" s="1" t="n"/>
      <c r="J85" s="1" t="n"/>
      <c r="K85" s="1" t="n"/>
      <c r="L85" s="1" t="n"/>
      <c r="M85" s="1" t="n"/>
    </row>
    <row hidden="1" r="86">
      <c r="A86" s="38" t="n"/>
      <c r="B86" s="1" t="n"/>
      <c r="H86" s="1" t="n"/>
      <c r="I86" s="1" t="n"/>
      <c r="J86" s="1" t="n"/>
      <c r="K86" s="1" t="n"/>
      <c r="L86" s="1" t="n"/>
      <c r="M86" s="1" t="n"/>
    </row>
    <row hidden="1" r="87">
      <c r="A87" s="38" t="n"/>
      <c r="B87" s="1" t="n"/>
      <c r="H87" s="1" t="n"/>
      <c r="I87" s="1" t="n"/>
      <c r="J87" s="1" t="n"/>
      <c r="K87" s="1" t="n"/>
      <c r="L87" s="1" t="n"/>
      <c r="M87" s="1" t="n"/>
    </row>
    <row hidden="1" r="88">
      <c r="A88" s="38" t="n"/>
      <c r="B88" s="1" t="n"/>
      <c r="H88" s="1" t="n"/>
      <c r="I88" s="1" t="n"/>
      <c r="J88" s="1" t="n"/>
      <c r="K88" s="1" t="n"/>
      <c r="L88" s="1" t="n"/>
      <c r="M88" s="1" t="n"/>
    </row>
    <row hidden="1" r="89">
      <c r="A89" s="38" t="n"/>
      <c r="B89" s="1" t="n"/>
      <c r="H89" s="1" t="n"/>
      <c r="I89" s="1" t="n"/>
      <c r="J89" s="1" t="n"/>
      <c r="K89" s="1" t="n"/>
      <c r="L89" s="1" t="n"/>
      <c r="M89" s="1" t="n"/>
    </row>
    <row hidden="1" r="90">
      <c r="A90" s="38" t="n"/>
      <c r="B90" s="1" t="n"/>
      <c r="H90" s="1" t="n"/>
      <c r="I90" s="1" t="n"/>
      <c r="J90" s="1" t="n"/>
      <c r="K90" s="1" t="n"/>
      <c r="L90" s="1" t="n"/>
      <c r="M90" s="1" t="n"/>
    </row>
    <row hidden="1" r="91">
      <c r="A91" s="38" t="n"/>
      <c r="B91" s="1" t="n"/>
      <c r="H91" s="1" t="n"/>
      <c r="I91" s="1" t="n"/>
      <c r="J91" s="1" t="n"/>
      <c r="K91" s="1" t="n"/>
      <c r="L91" s="1" t="n"/>
      <c r="M91" s="1" t="n"/>
    </row>
    <row hidden="1" r="92">
      <c r="A92" s="38" t="n"/>
      <c r="B92" s="1" t="n"/>
      <c r="H92" s="1" t="n"/>
      <c r="I92" s="1" t="n"/>
      <c r="J92" s="1" t="n"/>
      <c r="K92" s="1" t="n"/>
      <c r="L92" s="1" t="n"/>
      <c r="M92" s="1" t="n"/>
    </row>
    <row hidden="1" r="93">
      <c r="A93" s="38" t="n"/>
      <c r="B93" s="1" t="n"/>
      <c r="H93" s="1" t="n"/>
      <c r="I93" s="1" t="n"/>
      <c r="J93" s="1" t="n"/>
      <c r="K93" s="1" t="n"/>
      <c r="L93" s="1" t="n"/>
      <c r="M93" s="1" t="n"/>
    </row>
    <row hidden="1" r="94">
      <c r="A94" s="38" t="n"/>
      <c r="B94" s="1" t="n"/>
      <c r="H94" s="1" t="n"/>
      <c r="I94" s="1" t="n"/>
      <c r="J94" s="1" t="n"/>
      <c r="K94" s="1" t="n"/>
      <c r="L94" s="1" t="n"/>
      <c r="M94" s="1" t="n"/>
    </row>
    <row hidden="1" r="95">
      <c r="A95" s="38" t="n"/>
      <c r="B95" s="1" t="n"/>
      <c r="H95" s="1" t="n"/>
      <c r="I95" s="1" t="n"/>
      <c r="J95" s="1" t="n"/>
      <c r="K95" s="1" t="n"/>
      <c r="L95" s="1" t="n"/>
      <c r="M95" s="1" t="n"/>
    </row>
    <row hidden="1" r="96">
      <c r="A96" s="38" t="n"/>
      <c r="B96" s="1" t="n"/>
      <c r="H96" s="1" t="n"/>
      <c r="I96" s="1" t="n"/>
      <c r="J96" s="1" t="n"/>
      <c r="K96" s="1" t="n"/>
      <c r="L96" s="1" t="n"/>
      <c r="M96" s="1" t="n"/>
    </row>
    <row hidden="1" r="97">
      <c r="A97" s="38" t="n"/>
      <c r="B97" s="1" t="n"/>
      <c r="H97" s="1" t="n"/>
      <c r="I97" s="1" t="n"/>
      <c r="J97" s="1" t="n"/>
      <c r="K97" s="1" t="n"/>
      <c r="L97" s="1" t="n"/>
      <c r="M97" s="1" t="n"/>
    </row>
    <row hidden="1" r="98">
      <c r="A98" s="38" t="n"/>
      <c r="B98" s="1" t="n"/>
      <c r="H98" s="1" t="n"/>
      <c r="I98" s="1" t="n"/>
      <c r="J98" s="1" t="n"/>
      <c r="K98" s="1" t="n"/>
      <c r="L98" s="1" t="n"/>
      <c r="M98" s="1" t="n"/>
    </row>
    <row hidden="1" r="99">
      <c r="A99" s="38" t="n"/>
      <c r="B99" s="1" t="n"/>
      <c r="H99" s="1" t="n"/>
      <c r="I99" s="1" t="n"/>
      <c r="J99" s="1" t="n"/>
      <c r="K99" s="1" t="n"/>
      <c r="L99" s="1" t="n"/>
      <c r="M99" s="1" t="n"/>
    </row>
    <row hidden="1" r="100">
      <c r="A100" s="38" t="n"/>
      <c r="B100" s="1" t="n"/>
      <c r="H100" s="1" t="n"/>
      <c r="I100" s="1" t="n"/>
      <c r="J100" s="1" t="n"/>
      <c r="K100" s="1" t="n"/>
      <c r="L100" s="1" t="n"/>
      <c r="M100" s="1" t="n"/>
    </row>
    <row hidden="1" r="101">
      <c r="A101" s="38" t="n"/>
      <c r="B101" s="1" t="n"/>
      <c r="H101" s="1" t="n"/>
      <c r="I101" s="1" t="n"/>
      <c r="J101" s="1" t="n"/>
      <c r="K101" s="1" t="n"/>
      <c r="L101" s="1" t="n"/>
      <c r="M101" s="1" t="n"/>
    </row>
    <row hidden="1" r="102">
      <c r="A102" s="38" t="n"/>
      <c r="B102" s="1" t="n"/>
      <c r="H102" s="1" t="n"/>
      <c r="I102" s="1" t="n"/>
      <c r="J102" s="1" t="n"/>
      <c r="K102" s="1" t="n"/>
      <c r="L102" s="1" t="n"/>
      <c r="M102" s="1" t="n"/>
    </row>
    <row hidden="1" r="103">
      <c r="A103" s="38" t="n"/>
      <c r="B103" s="1" t="n"/>
      <c r="H103" s="1" t="n"/>
      <c r="I103" s="1" t="n"/>
      <c r="J103" s="1" t="n"/>
      <c r="K103" s="1" t="n"/>
      <c r="L103" s="1" t="n"/>
      <c r="M103" s="1" t="n"/>
    </row>
    <row hidden="1" r="104">
      <c r="A104" s="38" t="n"/>
      <c r="B104" s="1" t="n"/>
      <c r="H104" s="1" t="n"/>
      <c r="I104" s="1" t="n"/>
      <c r="J104" s="1" t="n"/>
      <c r="K104" s="1" t="n"/>
      <c r="L104" s="1" t="n"/>
      <c r="M104" s="1" t="n"/>
    </row>
    <row hidden="1" r="105">
      <c r="A105" s="38" t="n"/>
      <c r="B105" s="1" t="n"/>
      <c r="H105" s="1" t="n"/>
      <c r="I105" s="1" t="n"/>
      <c r="J105" s="1" t="n"/>
      <c r="K105" s="1" t="n"/>
      <c r="L105" s="1" t="n"/>
      <c r="M105" s="1" t="n"/>
    </row>
    <row hidden="1" r="106">
      <c r="A106" s="38" t="n"/>
      <c r="B106" s="1" t="n"/>
      <c r="H106" s="1" t="n"/>
      <c r="I106" s="1" t="n"/>
      <c r="J106" s="1" t="n"/>
      <c r="K106" s="1" t="n"/>
      <c r="L106" s="1" t="n"/>
      <c r="M106" s="1" t="n"/>
    </row>
    <row hidden="1" r="107">
      <c r="A107" s="38" t="n"/>
      <c r="B107" s="1" t="n"/>
      <c r="H107" s="1" t="n"/>
      <c r="I107" s="1" t="n"/>
      <c r="J107" s="1" t="n"/>
      <c r="K107" s="1" t="n"/>
      <c r="L107" s="1" t="n"/>
      <c r="M107" s="1" t="n"/>
    </row>
    <row hidden="1" r="108">
      <c r="A108" s="38" t="n"/>
      <c r="B108" s="1" t="n"/>
      <c r="H108" s="1" t="n"/>
      <c r="I108" s="1" t="n"/>
      <c r="J108" s="1" t="n"/>
      <c r="K108" s="1" t="n"/>
      <c r="L108" s="1" t="n"/>
      <c r="M108" s="1" t="n"/>
    </row>
    <row hidden="1" r="109">
      <c r="A109" s="38" t="n"/>
      <c r="B109" s="1" t="n"/>
      <c r="H109" s="1" t="n"/>
      <c r="I109" s="1" t="n"/>
      <c r="J109" s="1" t="n"/>
      <c r="K109" s="1" t="n"/>
      <c r="L109" s="1" t="n"/>
      <c r="M109" s="1" t="n"/>
    </row>
    <row hidden="1" r="110">
      <c r="A110" s="38" t="n"/>
      <c r="B110" s="1" t="n"/>
      <c r="H110" s="1" t="n"/>
      <c r="I110" s="1" t="n"/>
      <c r="J110" s="1" t="n"/>
      <c r="K110" s="1" t="n"/>
      <c r="L110" s="1" t="n"/>
      <c r="M110" s="1" t="n"/>
    </row>
    <row hidden="1" r="111">
      <c r="A111" s="38" t="n"/>
      <c r="B111" s="1" t="n"/>
      <c r="H111" s="1" t="n"/>
      <c r="I111" s="1" t="n"/>
      <c r="J111" s="1" t="n"/>
      <c r="K111" s="1" t="n"/>
      <c r="L111" s="1" t="n"/>
      <c r="M111" s="1" t="n"/>
    </row>
    <row hidden="1" r="112">
      <c r="A112" s="38" t="n"/>
      <c r="B112" s="1" t="n"/>
      <c r="H112" s="1" t="n"/>
      <c r="I112" s="1" t="n"/>
      <c r="J112" s="1" t="n"/>
      <c r="K112" s="1" t="n"/>
      <c r="L112" s="1" t="n"/>
      <c r="M112" s="1" t="n"/>
    </row>
    <row hidden="1" r="113">
      <c r="A113" s="38" t="n"/>
      <c r="B113" s="1" t="n"/>
      <c r="H113" s="1" t="n"/>
      <c r="I113" s="1" t="n"/>
      <c r="J113" s="1" t="n"/>
      <c r="K113" s="1" t="n"/>
      <c r="L113" s="1" t="n"/>
      <c r="M113" s="1" t="n"/>
    </row>
    <row hidden="1" r="114">
      <c r="A114" s="38" t="n"/>
      <c r="B114" s="1" t="n"/>
      <c r="H114" s="1" t="n"/>
      <c r="I114" s="1" t="n"/>
      <c r="J114" s="1" t="n"/>
      <c r="K114" s="1" t="n"/>
      <c r="L114" s="1" t="n"/>
      <c r="M114" s="1" t="n"/>
    </row>
    <row hidden="1" r="115">
      <c r="A115" s="38" t="n"/>
      <c r="B115" s="1" t="n"/>
      <c r="H115" s="1" t="n"/>
      <c r="I115" s="1" t="n"/>
      <c r="J115" s="1" t="n"/>
      <c r="K115" s="1" t="n"/>
      <c r="L115" s="1" t="n"/>
      <c r="M115" s="1" t="n"/>
    </row>
    <row hidden="1" r="116">
      <c r="A116" s="38" t="n"/>
      <c r="B116" s="1" t="n"/>
      <c r="H116" s="1" t="n"/>
      <c r="I116" s="1" t="n"/>
      <c r="J116" s="1" t="n"/>
      <c r="K116" s="1" t="n"/>
      <c r="L116" s="1" t="n"/>
      <c r="M116" s="1" t="n"/>
    </row>
    <row hidden="1" r="117">
      <c r="A117" s="38" t="n"/>
      <c r="B117" s="1" t="n"/>
      <c r="H117" s="1" t="n"/>
      <c r="I117" s="1" t="n"/>
      <c r="J117" s="1" t="n"/>
      <c r="K117" s="1" t="n"/>
      <c r="L117" s="1" t="n"/>
      <c r="M117" s="1" t="n"/>
    </row>
    <row hidden="1" r="118">
      <c r="A118" s="38" t="n"/>
      <c r="B118" s="1" t="n"/>
      <c r="H118" s="1" t="n"/>
      <c r="I118" s="1" t="n"/>
      <c r="J118" s="1" t="n"/>
      <c r="K118" s="1" t="n"/>
      <c r="L118" s="1" t="n"/>
      <c r="M118" s="1" t="n"/>
    </row>
    <row hidden="1" r="119">
      <c r="A119" s="38" t="n"/>
      <c r="B119" s="1" t="n"/>
      <c r="H119" s="1" t="n"/>
      <c r="I119" s="1" t="n"/>
      <c r="J119" s="1" t="n"/>
      <c r="K119" s="1" t="n"/>
      <c r="L119" s="1" t="n"/>
      <c r="M119" s="1" t="n"/>
    </row>
    <row hidden="1" r="120">
      <c r="A120" s="38" t="n"/>
      <c r="B120" s="1" t="n"/>
      <c r="H120" s="1" t="n"/>
      <c r="I120" s="1" t="n"/>
      <c r="J120" s="1" t="n"/>
      <c r="K120" s="1" t="n"/>
      <c r="L120" s="1" t="n"/>
      <c r="M120" s="1" t="n"/>
    </row>
    <row hidden="1" r="121">
      <c r="A121" s="38" t="n"/>
      <c r="B121" s="1" t="n"/>
      <c r="H121" s="1" t="n"/>
      <c r="I121" s="1" t="n"/>
      <c r="J121" s="1" t="n"/>
      <c r="K121" s="1" t="n"/>
      <c r="L121" s="1" t="n"/>
      <c r="M121" s="1" t="n"/>
    </row>
    <row hidden="1" r="122">
      <c r="A122" s="38" t="n"/>
      <c r="B122" s="1" t="n"/>
      <c r="H122" s="1" t="n"/>
      <c r="I122" s="1" t="n"/>
      <c r="J122" s="1" t="n"/>
      <c r="K122" s="1" t="n"/>
      <c r="L122" s="1" t="n"/>
      <c r="M122" s="1" t="n"/>
    </row>
    <row hidden="1" r="123">
      <c r="A123" s="38" t="n"/>
      <c r="B123" s="1" t="n"/>
      <c r="H123" s="1" t="n"/>
      <c r="I123" s="1" t="n"/>
      <c r="J123" s="1" t="n"/>
      <c r="K123" s="1" t="n"/>
      <c r="L123" s="1" t="n"/>
      <c r="M123" s="1" t="n"/>
    </row>
    <row hidden="1" r="124">
      <c r="A124" s="38" t="n"/>
      <c r="B124" s="1" t="n"/>
      <c r="H124" s="1" t="n"/>
      <c r="I124" s="1" t="n"/>
      <c r="J124" s="1" t="n"/>
      <c r="K124" s="1" t="n"/>
      <c r="L124" s="1" t="n"/>
      <c r="M124" s="1" t="n"/>
    </row>
    <row hidden="1" r="125">
      <c r="A125" s="38" t="n"/>
      <c r="B125" s="1" t="n"/>
      <c r="H125" s="1" t="n"/>
      <c r="I125" s="1" t="n"/>
      <c r="J125" s="1" t="n"/>
      <c r="K125" s="1" t="n"/>
      <c r="L125" s="1" t="n"/>
      <c r="M125" s="1" t="n"/>
    </row>
    <row hidden="1" r="126">
      <c r="A126" s="38" t="n"/>
      <c r="B126" s="1" t="n"/>
      <c r="H126" s="1" t="n"/>
      <c r="I126" s="1" t="n"/>
      <c r="J126" s="1" t="n"/>
      <c r="K126" s="1" t="n"/>
      <c r="L126" s="1" t="n"/>
      <c r="M126" s="1" t="n"/>
    </row>
    <row hidden="1" r="127">
      <c r="A127" s="38" t="n"/>
      <c r="B127" s="1" t="n"/>
      <c r="H127" s="1" t="n"/>
      <c r="I127" s="1" t="n"/>
      <c r="J127" s="1" t="n"/>
      <c r="K127" s="1" t="n"/>
      <c r="L127" s="1" t="n"/>
      <c r="M127" s="1" t="n"/>
    </row>
    <row hidden="1" r="128">
      <c r="A128" s="38" t="n"/>
      <c r="B128" s="1" t="n"/>
      <c r="H128" s="1" t="n"/>
      <c r="I128" s="1" t="n"/>
      <c r="J128" s="1" t="n"/>
      <c r="K128" s="1" t="n"/>
      <c r="L128" s="1" t="n"/>
      <c r="M128" s="1" t="n"/>
    </row>
    <row hidden="1" r="129">
      <c r="A129" s="38" t="n"/>
      <c r="B129" s="1" t="n"/>
      <c r="H129" s="1" t="n"/>
      <c r="I129" s="1" t="n"/>
      <c r="J129" s="1" t="n"/>
      <c r="K129" s="1" t="n"/>
      <c r="L129" s="1" t="n"/>
      <c r="M129" s="1" t="n"/>
    </row>
    <row hidden="1" r="130">
      <c r="A130" s="38" t="n"/>
      <c r="B130" s="1" t="n"/>
      <c r="H130" s="1" t="n"/>
      <c r="I130" s="1" t="n"/>
      <c r="J130" s="1" t="n"/>
      <c r="K130" s="1" t="n"/>
      <c r="L130" s="1" t="n"/>
      <c r="M130" s="1" t="n"/>
    </row>
    <row hidden="1" r="131">
      <c r="A131" s="38" t="n"/>
      <c r="B131" s="1" t="n"/>
      <c r="H131" s="1" t="n"/>
      <c r="I131" s="1" t="n"/>
      <c r="J131" s="1" t="n"/>
      <c r="K131" s="1" t="n"/>
      <c r="L131" s="1" t="n"/>
      <c r="M131" s="1" t="n"/>
    </row>
    <row hidden="1" r="132">
      <c r="A132" s="38" t="n"/>
      <c r="B132" s="1" t="n"/>
      <c r="H132" s="1" t="n"/>
      <c r="I132" s="1" t="n"/>
      <c r="J132" s="1" t="n"/>
      <c r="K132" s="1" t="n"/>
      <c r="L132" s="1" t="n"/>
      <c r="M132" s="1" t="n"/>
    </row>
    <row hidden="1" r="133">
      <c r="A133" s="38" t="n"/>
      <c r="B133" s="1" t="n"/>
      <c r="H133" s="1" t="n"/>
      <c r="I133" s="1" t="n"/>
      <c r="J133" s="1" t="n"/>
      <c r="K133" s="1" t="n"/>
      <c r="L133" s="1" t="n"/>
      <c r="M133" s="1" t="n"/>
    </row>
    <row hidden="1" r="134">
      <c r="A134" s="38" t="n"/>
      <c r="B134" s="1" t="n"/>
      <c r="H134" s="1" t="n"/>
      <c r="I134" s="1" t="n"/>
      <c r="J134" s="1" t="n"/>
      <c r="K134" s="1" t="n"/>
      <c r="L134" s="1" t="n"/>
      <c r="M134" s="1" t="n"/>
    </row>
    <row hidden="1" r="135">
      <c r="A135" s="38" t="n"/>
      <c r="B135" s="1" t="n"/>
      <c r="H135" s="1" t="n"/>
      <c r="I135" s="1" t="n"/>
      <c r="J135" s="1" t="n"/>
      <c r="K135" s="1" t="n"/>
      <c r="L135" s="1" t="n"/>
      <c r="M135" s="1" t="n"/>
    </row>
    <row hidden="1" r="136">
      <c r="A136" s="38" t="n"/>
      <c r="B136" s="1" t="n"/>
      <c r="H136" s="1" t="n"/>
      <c r="I136" s="1" t="n"/>
      <c r="J136" s="1" t="n"/>
      <c r="K136" s="1" t="n"/>
      <c r="L136" s="1" t="n"/>
      <c r="M136" s="1" t="n"/>
    </row>
    <row hidden="1" r="137">
      <c r="A137" s="38" t="n"/>
      <c r="B137" s="1" t="n"/>
      <c r="H137" s="1" t="n"/>
      <c r="I137" s="1" t="n"/>
      <c r="J137" s="1" t="n"/>
      <c r="K137" s="1" t="n"/>
      <c r="L137" s="1" t="n"/>
      <c r="M137" s="1" t="n"/>
    </row>
    <row hidden="1" r="138">
      <c r="A138" s="38" t="n"/>
      <c r="B138" s="1" t="n"/>
      <c r="H138" s="1" t="n"/>
      <c r="I138" s="1" t="n"/>
      <c r="J138" s="1" t="n"/>
      <c r="K138" s="1" t="n"/>
      <c r="L138" s="1" t="n"/>
      <c r="M138" s="1" t="n"/>
    </row>
    <row hidden="1" r="139">
      <c r="A139" s="38" t="n"/>
      <c r="B139" s="1" t="n"/>
      <c r="H139" s="1" t="n"/>
      <c r="I139" s="1" t="n"/>
      <c r="J139" s="1" t="n"/>
      <c r="K139" s="1" t="n"/>
      <c r="L139" s="1" t="n"/>
      <c r="M139" s="1" t="n"/>
    </row>
    <row hidden="1" r="140">
      <c r="A140" s="38" t="n"/>
      <c r="B140" s="1" t="n"/>
      <c r="H140" s="1" t="n"/>
      <c r="I140" s="1" t="n"/>
      <c r="J140" s="1" t="n"/>
      <c r="K140" s="1" t="n"/>
      <c r="L140" s="1" t="n"/>
      <c r="M140" s="1" t="n"/>
    </row>
    <row hidden="1" r="141">
      <c r="A141" s="38" t="n"/>
      <c r="B141" s="1" t="n"/>
      <c r="H141" s="1" t="n"/>
      <c r="I141" s="1" t="n"/>
      <c r="J141" s="1" t="n"/>
      <c r="K141" s="1" t="n"/>
      <c r="L141" s="1" t="n"/>
      <c r="M141" s="1" t="n"/>
    </row>
    <row hidden="1" r="142">
      <c r="A142" s="38" t="n"/>
      <c r="B142" s="1" t="n"/>
      <c r="H142" s="1" t="n"/>
      <c r="I142" s="1" t="n"/>
      <c r="J142" s="1" t="n"/>
      <c r="K142" s="1" t="n"/>
      <c r="L142" s="1" t="n"/>
      <c r="M142" s="1" t="n"/>
    </row>
    <row hidden="1" r="143">
      <c r="A143" s="38" t="n"/>
      <c r="B143" s="1" t="n"/>
      <c r="H143" s="1" t="n"/>
      <c r="I143" s="1" t="n"/>
      <c r="J143" s="1" t="n"/>
      <c r="K143" s="1" t="n"/>
      <c r="L143" s="1" t="n"/>
      <c r="M143" s="1" t="n"/>
    </row>
    <row hidden="1" r="144">
      <c r="A144" s="38" t="n"/>
      <c r="B144" s="1" t="n"/>
      <c r="H144" s="1" t="n"/>
      <c r="I144" s="1" t="n"/>
      <c r="J144" s="1" t="n"/>
      <c r="K144" s="1" t="n"/>
      <c r="L144" s="1" t="n"/>
      <c r="M144" s="1" t="n"/>
    </row>
    <row hidden="1" r="145">
      <c r="A145" s="38" t="n"/>
      <c r="B145" s="1" t="n"/>
      <c r="H145" s="1" t="n"/>
      <c r="I145" s="1" t="n"/>
      <c r="J145" s="1" t="n"/>
      <c r="K145" s="1" t="n"/>
      <c r="L145" s="1" t="n"/>
      <c r="M145" s="1" t="n"/>
    </row>
    <row hidden="1" r="146">
      <c r="A146" s="38" t="n"/>
      <c r="B146" s="1" t="n"/>
      <c r="H146" s="1" t="n"/>
      <c r="I146" s="1" t="n"/>
      <c r="J146" s="1" t="n"/>
      <c r="K146" s="1" t="n"/>
      <c r="L146" s="1" t="n"/>
      <c r="M146" s="1" t="n"/>
    </row>
    <row hidden="1" r="147">
      <c r="A147" s="38" t="n"/>
      <c r="B147" s="1" t="n"/>
      <c r="H147" s="1" t="n"/>
      <c r="I147" s="1" t="n"/>
      <c r="J147" s="1" t="n"/>
      <c r="K147" s="1" t="n"/>
      <c r="L147" s="1" t="n"/>
      <c r="M147" s="1" t="n"/>
    </row>
    <row hidden="1" r="148">
      <c r="A148" s="38" t="n"/>
      <c r="B148" s="1" t="n"/>
      <c r="H148" s="1" t="n"/>
      <c r="I148" s="1" t="n"/>
      <c r="J148" s="1" t="n"/>
      <c r="K148" s="1" t="n"/>
      <c r="L148" s="1" t="n"/>
      <c r="M148" s="1" t="n"/>
    </row>
    <row hidden="1" r="149">
      <c r="A149" s="38" t="n"/>
      <c r="B149" s="1" t="n"/>
      <c r="H149" s="1" t="n"/>
      <c r="I149" s="1" t="n"/>
      <c r="J149" s="1" t="n"/>
      <c r="K149" s="1" t="n"/>
      <c r="L149" s="1" t="n"/>
      <c r="M149" s="1" t="n"/>
    </row>
    <row hidden="1" r="150">
      <c r="A150" s="38" t="n"/>
      <c r="B150" s="1" t="n"/>
      <c r="H150" s="1" t="n"/>
      <c r="I150" s="1" t="n"/>
      <c r="J150" s="1" t="n"/>
      <c r="K150" s="1" t="n"/>
      <c r="L150" s="1" t="n"/>
      <c r="M150" s="1" t="n"/>
    </row>
    <row hidden="1" r="151">
      <c r="A151" s="38" t="n"/>
      <c r="B151" s="1" t="n"/>
      <c r="H151" s="1" t="n"/>
      <c r="I151" s="1" t="n"/>
      <c r="J151" s="1" t="n"/>
      <c r="K151" s="1" t="n"/>
      <c r="L151" s="1" t="n"/>
      <c r="M151" s="1" t="n"/>
    </row>
    <row hidden="1" r="152">
      <c r="A152" s="38" t="n"/>
      <c r="B152" s="1" t="n"/>
      <c r="H152" s="1" t="n"/>
      <c r="I152" s="1" t="n"/>
      <c r="J152" s="1" t="n"/>
      <c r="K152" s="1" t="n"/>
      <c r="L152" s="1" t="n"/>
      <c r="M152" s="1" t="n"/>
    </row>
    <row hidden="1" r="153">
      <c r="A153" s="38" t="n"/>
      <c r="B153" s="1" t="n"/>
      <c r="H153" s="1" t="n"/>
      <c r="I153" s="1" t="n"/>
      <c r="J153" s="1" t="n"/>
      <c r="K153" s="1" t="n"/>
      <c r="L153" s="1" t="n"/>
      <c r="M153" s="1" t="n"/>
    </row>
    <row hidden="1" r="154">
      <c r="A154" s="38" t="n"/>
      <c r="B154" s="1" t="n"/>
      <c r="H154" s="1" t="n"/>
      <c r="I154" s="1" t="n"/>
      <c r="J154" s="1" t="n"/>
      <c r="K154" s="1" t="n"/>
      <c r="L154" s="1" t="n"/>
      <c r="M154" s="1" t="n"/>
    </row>
    <row hidden="1" r="155">
      <c r="A155" s="38" t="n"/>
      <c r="B155" s="1" t="n"/>
      <c r="H155" s="1" t="n"/>
      <c r="I155" s="1" t="n"/>
      <c r="J155" s="1" t="n"/>
      <c r="K155" s="1" t="n"/>
      <c r="L155" s="1" t="n"/>
      <c r="M155" s="1" t="n"/>
    </row>
    <row hidden="1" r="156">
      <c r="A156" s="38" t="n"/>
      <c r="B156" s="1" t="n"/>
      <c r="H156" s="1" t="n"/>
      <c r="I156" s="1" t="n"/>
      <c r="J156" s="1" t="n"/>
      <c r="K156" s="1" t="n"/>
      <c r="L156" s="1" t="n"/>
      <c r="M156" s="1" t="n"/>
    </row>
    <row hidden="1" r="157">
      <c r="A157" s="38" t="n"/>
      <c r="B157" s="1" t="n"/>
      <c r="H157" s="1" t="n"/>
      <c r="I157" s="1" t="n"/>
      <c r="J157" s="1" t="n"/>
      <c r="K157" s="1" t="n"/>
      <c r="L157" s="1" t="n"/>
      <c r="M157" s="1" t="n"/>
    </row>
    <row hidden="1" r="158">
      <c r="A158" s="38" t="n"/>
      <c r="B158" s="1" t="n"/>
      <c r="H158" s="1" t="n"/>
      <c r="I158" s="1" t="n"/>
      <c r="J158" s="1" t="n"/>
      <c r="K158" s="1" t="n"/>
      <c r="L158" s="1" t="n"/>
      <c r="M158" s="1" t="n"/>
    </row>
    <row hidden="1" r="159">
      <c r="A159" s="38" t="n"/>
      <c r="B159" s="1" t="n"/>
      <c r="H159" s="1" t="n"/>
      <c r="I159" s="1" t="n"/>
      <c r="J159" s="1" t="n"/>
      <c r="K159" s="1" t="n"/>
      <c r="L159" s="1" t="n"/>
      <c r="M159" s="1" t="n"/>
    </row>
    <row hidden="1" r="160">
      <c r="A160" s="38" t="n"/>
      <c r="B160" s="1" t="n"/>
      <c r="H160" s="1" t="n"/>
      <c r="I160" s="1" t="n"/>
      <c r="J160" s="1" t="n"/>
      <c r="K160" s="1" t="n"/>
      <c r="L160" s="1" t="n"/>
      <c r="M160" s="1" t="n"/>
    </row>
    <row hidden="1" r="161">
      <c r="A161" s="38" t="n"/>
      <c r="B161" s="1" t="n"/>
      <c r="H161" s="1" t="n"/>
      <c r="I161" s="1" t="n"/>
      <c r="J161" s="1" t="n"/>
      <c r="K161" s="1" t="n"/>
      <c r="L161" s="1" t="n"/>
      <c r="M161" s="1" t="n"/>
    </row>
    <row hidden="1" r="162">
      <c r="A162" s="38" t="n"/>
      <c r="B162" s="1" t="n"/>
      <c r="H162" s="1" t="n"/>
      <c r="I162" s="1" t="n"/>
      <c r="J162" s="1" t="n"/>
      <c r="K162" s="1" t="n"/>
      <c r="L162" s="1" t="n"/>
      <c r="M162" s="1" t="n"/>
    </row>
    <row hidden="1" r="163">
      <c r="A163" s="38" t="n"/>
      <c r="B163" s="1" t="n"/>
      <c r="H163" s="1" t="n"/>
      <c r="I163" s="1" t="n"/>
      <c r="J163" s="1" t="n"/>
      <c r="K163" s="1" t="n"/>
      <c r="L163" s="1" t="n"/>
      <c r="M163" s="1" t="n"/>
    </row>
    <row hidden="1" r="164">
      <c r="A164" s="38" t="n"/>
      <c r="B164" s="1" t="n"/>
      <c r="H164" s="1" t="n"/>
      <c r="I164" s="1" t="n"/>
      <c r="J164" s="1" t="n"/>
      <c r="K164" s="1" t="n"/>
      <c r="L164" s="1" t="n"/>
      <c r="M164" s="1" t="n"/>
    </row>
    <row hidden="1" r="165">
      <c r="A165" s="38" t="n"/>
      <c r="B165" s="1" t="n"/>
      <c r="H165" s="1" t="n"/>
      <c r="I165" s="1" t="n"/>
      <c r="J165" s="1" t="n"/>
      <c r="K165" s="1" t="n"/>
      <c r="L165" s="1" t="n"/>
      <c r="M165" s="1" t="n"/>
    </row>
    <row hidden="1" r="166">
      <c r="A166" s="38" t="n"/>
      <c r="B166" s="1" t="n"/>
      <c r="H166" s="1" t="n"/>
      <c r="I166" s="1" t="n"/>
      <c r="J166" s="1" t="n"/>
      <c r="K166" s="1" t="n"/>
      <c r="L166" s="1" t="n"/>
      <c r="M166" s="1" t="n"/>
    </row>
    <row hidden="1" r="167">
      <c r="A167" s="38" t="n"/>
      <c r="B167" s="1" t="n"/>
      <c r="H167" s="1" t="n"/>
      <c r="I167" s="1" t="n"/>
      <c r="J167" s="1" t="n"/>
      <c r="K167" s="1" t="n"/>
      <c r="L167" s="1" t="n"/>
      <c r="M167" s="1" t="n"/>
    </row>
    <row hidden="1" r="168">
      <c r="A168" s="38" t="n"/>
      <c r="B168" s="1" t="n"/>
      <c r="H168" s="1" t="n"/>
      <c r="I168" s="1" t="n"/>
      <c r="J168" s="1" t="n"/>
      <c r="K168" s="1" t="n"/>
      <c r="L168" s="1" t="n"/>
      <c r="M168" s="1" t="n"/>
    </row>
    <row hidden="1" r="169">
      <c r="A169" s="38" t="n"/>
      <c r="B169" s="1" t="n"/>
      <c r="H169" s="1" t="n"/>
      <c r="I169" s="1" t="n"/>
      <c r="J169" s="1" t="n"/>
      <c r="K169" s="1" t="n"/>
      <c r="L169" s="1" t="n"/>
      <c r="M169" s="1" t="n"/>
    </row>
    <row hidden="1" r="170">
      <c r="A170" s="38" t="n"/>
      <c r="B170" s="1" t="n"/>
      <c r="H170" s="1" t="n"/>
      <c r="I170" s="1" t="n"/>
      <c r="J170" s="1" t="n"/>
      <c r="K170" s="1" t="n"/>
      <c r="L170" s="1" t="n"/>
      <c r="M170" s="1" t="n"/>
    </row>
    <row hidden="1" r="171">
      <c r="A171" s="38" t="n"/>
      <c r="B171" s="1" t="n"/>
      <c r="H171" s="1" t="n"/>
      <c r="I171" s="1" t="n"/>
      <c r="J171" s="1" t="n"/>
      <c r="K171" s="1" t="n"/>
      <c r="L171" s="1" t="n"/>
      <c r="M171" s="1" t="n"/>
    </row>
    <row hidden="1" r="172">
      <c r="A172" s="38" t="n"/>
      <c r="B172" s="1" t="n"/>
      <c r="H172" s="1" t="n"/>
      <c r="I172" s="1" t="n"/>
      <c r="J172" s="1" t="n"/>
      <c r="K172" s="1" t="n"/>
      <c r="L172" s="1" t="n"/>
      <c r="M172" s="1" t="n"/>
    </row>
    <row hidden="1" r="173">
      <c r="A173" s="38" t="n"/>
      <c r="B173" s="1" t="n"/>
      <c r="H173" s="1" t="n"/>
      <c r="I173" s="1" t="n"/>
      <c r="J173" s="1" t="n"/>
      <c r="K173" s="1" t="n"/>
      <c r="L173" s="1" t="n"/>
      <c r="M173" s="1" t="n"/>
    </row>
    <row hidden="1" r="174">
      <c r="A174" s="38" t="n"/>
      <c r="B174" s="1" t="n"/>
      <c r="H174" s="1" t="n"/>
      <c r="I174" s="1" t="n"/>
      <c r="J174" s="1" t="n"/>
      <c r="K174" s="1" t="n"/>
      <c r="L174" s="1" t="n"/>
      <c r="M174" s="1" t="n"/>
    </row>
    <row hidden="1" r="175">
      <c r="A175" s="38" t="n"/>
      <c r="B175" s="1" t="n"/>
      <c r="H175" s="1" t="n"/>
      <c r="I175" s="1" t="n"/>
      <c r="J175" s="1" t="n"/>
      <c r="K175" s="1" t="n"/>
      <c r="L175" s="1" t="n"/>
      <c r="M175" s="1" t="n"/>
    </row>
    <row hidden="1" r="176">
      <c r="A176" s="38" t="n"/>
      <c r="B176" s="1" t="n"/>
      <c r="H176" s="1" t="n"/>
      <c r="I176" s="1" t="n"/>
      <c r="J176" s="1" t="n"/>
      <c r="K176" s="1" t="n"/>
      <c r="L176" s="1" t="n"/>
      <c r="M176" s="1" t="n"/>
    </row>
    <row hidden="1" r="177">
      <c r="A177" s="38" t="n"/>
      <c r="B177" s="1" t="n"/>
      <c r="H177" s="1" t="n"/>
      <c r="I177" s="1" t="n"/>
      <c r="J177" s="1" t="n"/>
      <c r="K177" s="1" t="n"/>
      <c r="L177" s="1" t="n"/>
      <c r="M177" s="1" t="n"/>
    </row>
    <row hidden="1" r="178">
      <c r="A178" s="38" t="n"/>
      <c r="B178" s="1" t="n"/>
      <c r="H178" s="1" t="n"/>
      <c r="I178" s="1" t="n"/>
      <c r="J178" s="1" t="n"/>
      <c r="K178" s="1" t="n"/>
      <c r="L178" s="1" t="n"/>
      <c r="M178" s="1" t="n"/>
    </row>
    <row hidden="1" r="179">
      <c r="A179" s="38" t="n"/>
      <c r="B179" s="1" t="n"/>
      <c r="H179" s="1" t="n"/>
      <c r="I179" s="1" t="n"/>
      <c r="J179" s="1" t="n"/>
      <c r="K179" s="1" t="n"/>
      <c r="L179" s="1" t="n"/>
      <c r="M179" s="1" t="n"/>
    </row>
    <row hidden="1" r="180">
      <c r="A180" s="38" t="n"/>
      <c r="B180" s="1" t="n"/>
      <c r="H180" s="1" t="n"/>
      <c r="I180" s="1" t="n"/>
      <c r="J180" s="1" t="n"/>
      <c r="K180" s="1" t="n"/>
      <c r="L180" s="1" t="n"/>
      <c r="M180" s="1" t="n"/>
    </row>
    <row hidden="1" r="181">
      <c r="A181" s="38" t="n"/>
      <c r="B181" s="1" t="n"/>
      <c r="H181" s="1" t="n"/>
      <c r="I181" s="1" t="n"/>
      <c r="J181" s="1" t="n"/>
      <c r="K181" s="1" t="n"/>
      <c r="L181" s="1" t="n"/>
      <c r="M181" s="1" t="n"/>
    </row>
    <row hidden="1" r="182">
      <c r="A182" s="38" t="n"/>
      <c r="B182" s="1" t="n"/>
      <c r="H182" s="1" t="n"/>
      <c r="I182" s="1" t="n"/>
      <c r="J182" s="1" t="n"/>
      <c r="K182" s="1" t="n"/>
      <c r="L182" s="1" t="n"/>
      <c r="M182" s="1" t="n"/>
    </row>
    <row hidden="1" r="183">
      <c r="A183" s="38" t="n"/>
      <c r="B183" s="1" t="n"/>
      <c r="H183" s="1" t="n"/>
      <c r="I183" s="1" t="n"/>
      <c r="J183" s="1" t="n"/>
      <c r="K183" s="1" t="n"/>
      <c r="L183" s="1" t="n"/>
      <c r="M183" s="1" t="n"/>
    </row>
    <row hidden="1" r="184">
      <c r="A184" s="38" t="n"/>
      <c r="B184" s="1" t="n"/>
      <c r="H184" s="1" t="n"/>
      <c r="I184" s="1" t="n"/>
      <c r="J184" s="1" t="n"/>
      <c r="K184" s="1" t="n"/>
      <c r="L184" s="1" t="n"/>
      <c r="M184" s="1" t="n"/>
    </row>
    <row hidden="1" r="185">
      <c r="A185" s="38" t="n"/>
      <c r="B185" s="1" t="n"/>
      <c r="H185" s="1" t="n"/>
      <c r="I185" s="1" t="n"/>
      <c r="J185" s="1" t="n"/>
      <c r="K185" s="1" t="n"/>
      <c r="L185" s="1" t="n"/>
      <c r="M185" s="1" t="n"/>
    </row>
    <row hidden="1" r="186">
      <c r="A186" s="38" t="n"/>
      <c r="B186" s="1" t="n"/>
      <c r="H186" s="1" t="n"/>
      <c r="I186" s="1" t="n"/>
      <c r="J186" s="1" t="n"/>
      <c r="K186" s="1" t="n"/>
      <c r="L186" s="1" t="n"/>
      <c r="M186" s="1" t="n"/>
    </row>
    <row hidden="1" r="187">
      <c r="A187" s="38" t="n"/>
      <c r="B187" s="1" t="n"/>
      <c r="H187" s="1" t="n"/>
      <c r="I187" s="1" t="n"/>
      <c r="J187" s="1" t="n"/>
      <c r="K187" s="1" t="n"/>
      <c r="L187" s="1" t="n"/>
      <c r="M187" s="1" t="n"/>
    </row>
    <row hidden="1" r="188">
      <c r="A188" s="38" t="n"/>
      <c r="B188" s="1" t="n"/>
      <c r="H188" s="1" t="n"/>
      <c r="I188" s="1" t="n"/>
      <c r="J188" s="1" t="n"/>
      <c r="K188" s="1" t="n"/>
      <c r="L188" s="1" t="n"/>
      <c r="M188" s="1" t="n"/>
    </row>
    <row hidden="1" r="189">
      <c r="A189" s="38" t="n"/>
      <c r="B189" s="1" t="n"/>
      <c r="H189" s="1" t="n"/>
      <c r="I189" s="1" t="n"/>
      <c r="J189" s="1" t="n"/>
      <c r="K189" s="1" t="n"/>
      <c r="L189" s="1" t="n"/>
      <c r="M189" s="1" t="n"/>
    </row>
    <row hidden="1" r="190">
      <c r="A190" s="38" t="n"/>
      <c r="B190" s="1" t="n"/>
      <c r="H190" s="1" t="n"/>
      <c r="I190" s="1" t="n"/>
      <c r="J190" s="1" t="n"/>
      <c r="K190" s="1" t="n"/>
      <c r="L190" s="1" t="n"/>
      <c r="M190" s="1" t="n"/>
    </row>
    <row hidden="1" r="191">
      <c r="A191" s="38" t="n"/>
      <c r="B191" s="1" t="n"/>
      <c r="H191" s="1" t="n"/>
      <c r="I191" s="1" t="n"/>
      <c r="J191" s="1" t="n"/>
      <c r="K191" s="1" t="n"/>
      <c r="L191" s="1" t="n"/>
      <c r="M191" s="1" t="n"/>
    </row>
    <row hidden="1" r="192">
      <c r="A192" s="38" t="n"/>
      <c r="B192" s="1" t="n"/>
      <c r="H192" s="1" t="n"/>
      <c r="I192" s="1" t="n"/>
      <c r="J192" s="1" t="n"/>
      <c r="K192" s="1" t="n"/>
      <c r="L192" s="1" t="n"/>
      <c r="M192" s="1" t="n"/>
    </row>
    <row hidden="1" r="193">
      <c r="A193" s="38" t="n"/>
      <c r="B193" s="1" t="n"/>
      <c r="H193" s="1" t="n"/>
      <c r="I193" s="1" t="n"/>
      <c r="J193" s="1" t="n"/>
      <c r="K193" s="1" t="n"/>
      <c r="L193" s="1" t="n"/>
      <c r="M193" s="1" t="n"/>
    </row>
    <row hidden="1" r="194">
      <c r="A194" s="38" t="n"/>
      <c r="B194" s="1" t="n"/>
      <c r="H194" s="1" t="n"/>
      <c r="I194" s="1" t="n"/>
      <c r="J194" s="1" t="n"/>
      <c r="K194" s="1" t="n"/>
      <c r="L194" s="1" t="n"/>
      <c r="M194" s="1" t="n"/>
    </row>
    <row hidden="1" r="195">
      <c r="A195" s="38" t="n"/>
      <c r="B195" s="1" t="n"/>
      <c r="H195" s="1" t="n"/>
      <c r="I195" s="1" t="n"/>
      <c r="J195" s="1" t="n"/>
      <c r="K195" s="1" t="n"/>
      <c r="L195" s="1" t="n"/>
      <c r="M195" s="1" t="n"/>
    </row>
    <row hidden="1" r="196">
      <c r="A196" s="38" t="n"/>
      <c r="B196" s="1" t="n"/>
      <c r="H196" s="1" t="n"/>
      <c r="I196" s="1" t="n"/>
      <c r="J196" s="1" t="n"/>
      <c r="K196" s="1" t="n"/>
      <c r="L196" s="1" t="n"/>
      <c r="M196" s="1" t="n"/>
    </row>
    <row hidden="1" r="197">
      <c r="A197" s="38" t="n"/>
      <c r="B197" s="1" t="n"/>
      <c r="H197" s="1" t="n"/>
      <c r="I197" s="1" t="n"/>
      <c r="J197" s="1" t="n"/>
      <c r="K197" s="1" t="n"/>
      <c r="L197" s="1" t="n"/>
      <c r="M197" s="1" t="n"/>
    </row>
    <row hidden="1" r="198">
      <c r="A198" s="38" t="n"/>
      <c r="B198" s="1" t="n"/>
      <c r="H198" s="1" t="n"/>
      <c r="I198" s="1" t="n"/>
      <c r="J198" s="1" t="n"/>
      <c r="K198" s="1" t="n"/>
      <c r="L198" s="1" t="n"/>
      <c r="M198" s="1" t="n"/>
    </row>
    <row hidden="1" r="199">
      <c r="A199" s="38" t="n"/>
      <c r="B199" s="1" t="n"/>
      <c r="H199" s="1" t="n"/>
      <c r="I199" s="1" t="n"/>
      <c r="J199" s="1" t="n"/>
      <c r="K199" s="1" t="n"/>
      <c r="L199" s="1" t="n"/>
      <c r="M199" s="1" t="n"/>
    </row>
    <row hidden="1" r="200">
      <c r="A200" s="38" t="n"/>
      <c r="B200" s="1" t="n"/>
      <c r="H200" s="1" t="n"/>
      <c r="I200" s="1" t="n"/>
      <c r="J200" s="1" t="n"/>
      <c r="K200" s="1" t="n"/>
      <c r="L200" s="1" t="n"/>
      <c r="M200" s="1" t="n"/>
    </row>
    <row hidden="1" r="201">
      <c r="A201" s="38" t="n"/>
      <c r="B201" s="1" t="n"/>
      <c r="H201" s="1" t="n"/>
      <c r="I201" s="1" t="n"/>
      <c r="J201" s="1" t="n"/>
      <c r="K201" s="1" t="n"/>
      <c r="L201" s="1" t="n"/>
      <c r="M201" s="1" t="n"/>
    </row>
    <row hidden="1" r="202">
      <c r="A202" s="38" t="n"/>
      <c r="B202" s="1" t="n"/>
      <c r="H202" s="1" t="n"/>
      <c r="I202" s="1" t="n"/>
      <c r="J202" s="1" t="n"/>
      <c r="K202" s="1" t="n"/>
      <c r="L202" s="1" t="n"/>
      <c r="M202" s="1" t="n"/>
    </row>
    <row hidden="1" r="203">
      <c r="A203" s="38" t="n"/>
      <c r="B203" s="1" t="n"/>
      <c r="H203" s="1" t="n"/>
      <c r="I203" s="1" t="n"/>
      <c r="J203" s="1" t="n"/>
      <c r="K203" s="1" t="n"/>
      <c r="L203" s="1" t="n"/>
      <c r="M203" s="1" t="n"/>
    </row>
    <row hidden="1" r="204">
      <c r="A204" s="38" t="n"/>
      <c r="B204" s="1" t="n"/>
      <c r="H204" s="1" t="n"/>
      <c r="I204" s="1" t="n"/>
      <c r="J204" s="1" t="n"/>
      <c r="K204" s="1" t="n"/>
      <c r="L204" s="1" t="n"/>
      <c r="M204" s="1" t="n"/>
    </row>
    <row hidden="1" r="205">
      <c r="A205" s="38" t="n"/>
      <c r="B205" s="1" t="n"/>
      <c r="H205" s="1" t="n"/>
      <c r="I205" s="1" t="n"/>
      <c r="J205" s="1" t="n"/>
      <c r="K205" s="1" t="n"/>
      <c r="L205" s="1" t="n"/>
      <c r="M205" s="1" t="n"/>
    </row>
    <row hidden="1" r="206">
      <c r="A206" s="38" t="n"/>
      <c r="B206" s="1" t="n"/>
      <c r="H206" s="1" t="n"/>
      <c r="I206" s="1" t="n"/>
      <c r="J206" s="1" t="n"/>
      <c r="K206" s="1" t="n"/>
      <c r="L206" s="1" t="n"/>
      <c r="M206" s="1" t="n"/>
    </row>
    <row hidden="1" r="207">
      <c r="A207" s="38" t="n"/>
      <c r="B207" s="1" t="n"/>
      <c r="H207" s="1" t="n"/>
      <c r="I207" s="1" t="n"/>
      <c r="J207" s="1" t="n"/>
      <c r="K207" s="1" t="n"/>
      <c r="L207" s="1" t="n"/>
      <c r="M207" s="1" t="n"/>
    </row>
    <row hidden="1" r="208">
      <c r="A208" s="38" t="n"/>
      <c r="B208" s="1" t="n"/>
      <c r="H208" s="1" t="n"/>
      <c r="I208" s="1" t="n"/>
      <c r="J208" s="1" t="n"/>
      <c r="K208" s="1" t="n"/>
      <c r="L208" s="1" t="n"/>
      <c r="M208" s="1" t="n"/>
    </row>
    <row hidden="1" r="209">
      <c r="A209" s="38" t="n"/>
      <c r="B209" s="1" t="n"/>
      <c r="H209" s="1" t="n"/>
      <c r="I209" s="1" t="n"/>
      <c r="J209" s="1" t="n"/>
      <c r="K209" s="1" t="n"/>
      <c r="L209" s="1" t="n"/>
      <c r="M209" s="1" t="n"/>
    </row>
    <row hidden="1" r="210">
      <c r="A210" s="38" t="n"/>
      <c r="B210" s="1" t="n"/>
      <c r="H210" s="1" t="n"/>
      <c r="I210" s="1" t="n"/>
      <c r="J210" s="1" t="n"/>
      <c r="K210" s="1" t="n"/>
      <c r="L210" s="1" t="n"/>
      <c r="M210" s="1" t="n"/>
    </row>
    <row hidden="1" r="211">
      <c r="A211" s="38" t="n"/>
      <c r="B211" s="1" t="n"/>
      <c r="H211" s="1" t="n"/>
      <c r="I211" s="1" t="n"/>
      <c r="J211" s="1" t="n"/>
      <c r="K211" s="1" t="n"/>
      <c r="L211" s="1" t="n"/>
      <c r="M211" s="1" t="n"/>
    </row>
    <row hidden="1" r="212">
      <c r="A212" s="38" t="n"/>
      <c r="B212" s="1" t="n"/>
      <c r="H212" s="1" t="n"/>
      <c r="I212" s="1" t="n"/>
      <c r="J212" s="1" t="n"/>
      <c r="K212" s="1" t="n"/>
      <c r="L212" s="1" t="n"/>
      <c r="M212" s="1" t="n"/>
    </row>
    <row hidden="1" r="213">
      <c r="A213" s="38" t="n"/>
      <c r="B213" s="1" t="n"/>
      <c r="H213" s="1" t="n"/>
      <c r="I213" s="1" t="n"/>
      <c r="J213" s="1" t="n"/>
      <c r="K213" s="1" t="n"/>
      <c r="L213" s="1" t="n"/>
      <c r="M213" s="1" t="n"/>
    </row>
    <row hidden="1" r="214">
      <c r="A214" s="38" t="n"/>
      <c r="B214" s="1" t="n"/>
      <c r="H214" s="1" t="n"/>
      <c r="I214" s="1" t="n"/>
      <c r="J214" s="1" t="n"/>
      <c r="K214" s="1" t="n"/>
      <c r="L214" s="1" t="n"/>
      <c r="M214" s="1" t="n"/>
    </row>
    <row hidden="1" r="215">
      <c r="A215" s="38" t="n"/>
      <c r="B215" s="1" t="n"/>
      <c r="H215" s="1" t="n"/>
      <c r="I215" s="1" t="n"/>
      <c r="J215" s="1" t="n"/>
      <c r="K215" s="1" t="n"/>
      <c r="L215" s="1" t="n"/>
      <c r="M215" s="1" t="n"/>
    </row>
    <row hidden="1" r="216">
      <c r="A216" s="38" t="n"/>
      <c r="B216" s="1" t="n"/>
      <c r="H216" s="1" t="n"/>
      <c r="I216" s="1" t="n"/>
      <c r="J216" s="1" t="n"/>
      <c r="K216" s="1" t="n"/>
      <c r="L216" s="1" t="n"/>
      <c r="M216" s="1" t="n"/>
    </row>
    <row hidden="1" r="217">
      <c r="A217" s="38" t="n"/>
      <c r="B217" s="1" t="n"/>
      <c r="H217" s="1" t="n"/>
      <c r="I217" s="1" t="n"/>
      <c r="J217" s="1" t="n"/>
      <c r="K217" s="1" t="n"/>
      <c r="L217" s="1" t="n"/>
      <c r="M217" s="1" t="n"/>
    </row>
    <row hidden="1" r="218">
      <c r="A218" s="38" t="n"/>
      <c r="B218" s="1" t="n"/>
      <c r="H218" s="1" t="n"/>
      <c r="I218" s="1" t="n"/>
      <c r="J218" s="1" t="n"/>
      <c r="K218" s="1" t="n"/>
      <c r="L218" s="1" t="n"/>
      <c r="M218" s="1" t="n"/>
    </row>
    <row hidden="1" r="219">
      <c r="A219" s="38" t="n"/>
      <c r="B219" s="1" t="n"/>
      <c r="H219" s="1" t="n"/>
      <c r="I219" s="1" t="n"/>
      <c r="J219" s="1" t="n"/>
      <c r="K219" s="1" t="n"/>
      <c r="L219" s="1" t="n"/>
      <c r="M219" s="1" t="n"/>
    </row>
    <row hidden="1" r="220">
      <c r="A220" s="38" t="n"/>
      <c r="B220" s="1" t="n"/>
      <c r="H220" s="1" t="n"/>
      <c r="I220" s="1" t="n"/>
      <c r="J220" s="1" t="n"/>
      <c r="K220" s="1" t="n"/>
      <c r="L220" s="1" t="n"/>
      <c r="M220" s="1" t="n"/>
    </row>
    <row hidden="1" r="221">
      <c r="A221" s="38" t="n"/>
      <c r="B221" s="1" t="n"/>
      <c r="H221" s="1" t="n"/>
      <c r="I221" s="1" t="n"/>
      <c r="J221" s="1" t="n"/>
      <c r="K221" s="1" t="n"/>
      <c r="L221" s="1" t="n"/>
      <c r="M221" s="1" t="n"/>
    </row>
    <row hidden="1" r="222">
      <c r="A222" s="38" t="n"/>
      <c r="B222" s="1" t="n"/>
      <c r="H222" s="1" t="n"/>
      <c r="I222" s="1" t="n"/>
      <c r="J222" s="1" t="n"/>
      <c r="K222" s="1" t="n"/>
      <c r="L222" s="1" t="n"/>
      <c r="M222" s="1" t="n"/>
    </row>
    <row hidden="1" r="223">
      <c r="A223" s="38" t="n"/>
      <c r="B223" s="1" t="n"/>
      <c r="H223" s="1" t="n"/>
      <c r="I223" s="1" t="n"/>
      <c r="J223" s="1" t="n"/>
      <c r="K223" s="1" t="n"/>
      <c r="L223" s="1" t="n"/>
      <c r="M223" s="1" t="n"/>
    </row>
    <row hidden="1" r="224">
      <c r="A224" s="38" t="n"/>
      <c r="B224" s="1" t="n"/>
      <c r="H224" s="1" t="n"/>
      <c r="I224" s="1" t="n"/>
      <c r="J224" s="1" t="n"/>
      <c r="K224" s="1" t="n"/>
      <c r="L224" s="1" t="n"/>
      <c r="M224" s="1" t="n"/>
    </row>
    <row hidden="1" r="225">
      <c r="A225" s="38" t="n"/>
      <c r="B225" s="1" t="n"/>
      <c r="H225" s="1" t="n"/>
      <c r="I225" s="1" t="n"/>
      <c r="J225" s="1" t="n"/>
      <c r="K225" s="1" t="n"/>
      <c r="L225" s="1" t="n"/>
      <c r="M225" s="1" t="n"/>
    </row>
    <row hidden="1" r="226">
      <c r="A226" s="38" t="n"/>
      <c r="B226" s="1" t="n"/>
      <c r="H226" s="1" t="n"/>
      <c r="I226" s="1" t="n"/>
      <c r="J226" s="1" t="n"/>
      <c r="K226" s="1" t="n"/>
      <c r="L226" s="1" t="n"/>
      <c r="M226" s="1" t="n"/>
    </row>
    <row hidden="1" r="227">
      <c r="A227" s="38" t="n"/>
      <c r="B227" s="1" t="n"/>
      <c r="H227" s="1" t="n"/>
      <c r="I227" s="1" t="n"/>
      <c r="J227" s="1" t="n"/>
      <c r="K227" s="1" t="n"/>
      <c r="L227" s="1" t="n"/>
      <c r="M227" s="1" t="n"/>
    </row>
    <row hidden="1" r="228">
      <c r="A228" s="38" t="n"/>
      <c r="B228" s="1" t="n"/>
      <c r="H228" s="1" t="n"/>
      <c r="I228" s="1" t="n"/>
      <c r="J228" s="1" t="n"/>
      <c r="K228" s="1" t="n"/>
      <c r="L228" s="1" t="n"/>
      <c r="M228" s="1" t="n"/>
    </row>
    <row hidden="1" r="229">
      <c r="A229" s="38" t="n"/>
      <c r="B229" s="1" t="n"/>
      <c r="H229" s="1" t="n"/>
      <c r="I229" s="1" t="n"/>
      <c r="J229" s="1" t="n"/>
      <c r="K229" s="1" t="n"/>
      <c r="L229" s="1" t="n"/>
      <c r="M229" s="1" t="n"/>
    </row>
    <row hidden="1" r="230">
      <c r="A230" s="38" t="n"/>
      <c r="B230" s="1" t="n"/>
      <c r="H230" s="1" t="n"/>
      <c r="I230" s="1" t="n"/>
      <c r="J230" s="1" t="n"/>
      <c r="K230" s="1" t="n"/>
      <c r="L230" s="1" t="n"/>
      <c r="M230" s="1" t="n"/>
    </row>
    <row hidden="1" r="231">
      <c r="A231" s="38" t="n"/>
      <c r="B231" s="1" t="n"/>
      <c r="H231" s="1" t="n"/>
      <c r="I231" s="1" t="n"/>
      <c r="J231" s="1" t="n"/>
      <c r="K231" s="1" t="n"/>
      <c r="L231" s="1" t="n"/>
      <c r="M231" s="1" t="n"/>
    </row>
    <row hidden="1" r="232">
      <c r="A232" s="38" t="n"/>
      <c r="B232" s="1" t="n"/>
      <c r="H232" s="1" t="n"/>
      <c r="I232" s="1" t="n"/>
      <c r="J232" s="1" t="n"/>
      <c r="K232" s="1" t="n"/>
      <c r="L232" s="1" t="n"/>
      <c r="M232" s="1" t="n"/>
    </row>
    <row hidden="1" r="233">
      <c r="A233" s="38" t="n"/>
      <c r="B233" s="1" t="n"/>
      <c r="H233" s="1" t="n"/>
      <c r="I233" s="1" t="n"/>
      <c r="J233" s="1" t="n"/>
      <c r="K233" s="1" t="n"/>
      <c r="L233" s="1" t="n"/>
      <c r="M233" s="1" t="n"/>
    </row>
    <row hidden="1" r="234">
      <c r="A234" s="38" t="n"/>
      <c r="B234" s="1" t="n"/>
      <c r="H234" s="1" t="n"/>
      <c r="I234" s="1" t="n"/>
      <c r="J234" s="1" t="n"/>
      <c r="K234" s="1" t="n"/>
      <c r="L234" s="1" t="n"/>
      <c r="M234" s="1" t="n"/>
    </row>
    <row hidden="1" r="235">
      <c r="A235" s="38" t="n"/>
      <c r="B235" s="1" t="n"/>
      <c r="H235" s="1" t="n"/>
      <c r="I235" s="1" t="n"/>
      <c r="J235" s="1" t="n"/>
      <c r="K235" s="1" t="n"/>
      <c r="L235" s="1" t="n"/>
      <c r="M235" s="1" t="n"/>
    </row>
    <row hidden="1" r="236">
      <c r="A236" s="38" t="n"/>
      <c r="B236" s="1" t="n"/>
      <c r="H236" s="1" t="n"/>
      <c r="I236" s="1" t="n"/>
      <c r="J236" s="1" t="n"/>
      <c r="K236" s="1" t="n"/>
      <c r="L236" s="1" t="n"/>
      <c r="M236" s="1" t="n"/>
    </row>
    <row hidden="1" r="237">
      <c r="A237" s="38" t="n"/>
      <c r="B237" s="1" t="n"/>
      <c r="H237" s="1" t="n"/>
      <c r="I237" s="1" t="n"/>
      <c r="J237" s="1" t="n"/>
      <c r="K237" s="1" t="n"/>
      <c r="L237" s="1" t="n"/>
      <c r="M237" s="1" t="n"/>
    </row>
    <row hidden="1" r="238">
      <c r="A238" s="38" t="n"/>
      <c r="B238" s="1" t="n"/>
      <c r="H238" s="1" t="n"/>
      <c r="I238" s="1" t="n"/>
      <c r="J238" s="1" t="n"/>
      <c r="K238" s="1" t="n"/>
      <c r="L238" s="1" t="n"/>
      <c r="M238" s="1" t="n"/>
    </row>
    <row hidden="1" r="239">
      <c r="A239" s="38" t="n"/>
      <c r="B239" s="1" t="n"/>
      <c r="H239" s="1" t="n"/>
      <c r="I239" s="1" t="n"/>
      <c r="J239" s="1" t="n"/>
      <c r="K239" s="1" t="n"/>
      <c r="L239" s="1" t="n"/>
      <c r="M239" s="1" t="n"/>
    </row>
    <row hidden="1" r="240">
      <c r="A240" s="38" t="n"/>
      <c r="B240" s="1" t="n"/>
      <c r="H240" s="1" t="n"/>
      <c r="I240" s="1" t="n"/>
      <c r="J240" s="1" t="n"/>
      <c r="K240" s="1" t="n"/>
      <c r="L240" s="1" t="n"/>
      <c r="M240" s="1" t="n"/>
    </row>
    <row hidden="1" r="241">
      <c r="A241" s="38" t="n"/>
      <c r="B241" s="1" t="n"/>
      <c r="H241" s="1" t="n"/>
      <c r="I241" s="1" t="n"/>
      <c r="J241" s="1" t="n"/>
      <c r="K241" s="1" t="n"/>
      <c r="L241" s="1" t="n"/>
      <c r="M241" s="1" t="n"/>
    </row>
    <row hidden="1" r="242">
      <c r="A242" s="38" t="n"/>
      <c r="B242" s="1" t="n"/>
      <c r="H242" s="1" t="n"/>
      <c r="I242" s="1" t="n"/>
      <c r="J242" s="1" t="n"/>
      <c r="K242" s="1" t="n"/>
      <c r="L242" s="1" t="n"/>
      <c r="M242" s="1" t="n"/>
    </row>
    <row hidden="1" r="243">
      <c r="A243" s="38" t="n"/>
      <c r="B243" s="1" t="n"/>
      <c r="H243" s="1" t="n"/>
      <c r="I243" s="1" t="n"/>
      <c r="J243" s="1" t="n"/>
      <c r="K243" s="1" t="n"/>
      <c r="L243" s="1" t="n"/>
      <c r="M243" s="1" t="n"/>
    </row>
    <row hidden="1" r="244">
      <c r="A244" s="38" t="n"/>
      <c r="B244" s="1" t="n"/>
      <c r="H244" s="1" t="n"/>
      <c r="I244" s="1" t="n"/>
      <c r="J244" s="1" t="n"/>
      <c r="K244" s="1" t="n"/>
      <c r="L244" s="1" t="n"/>
      <c r="M244" s="1" t="n"/>
    </row>
    <row hidden="1" r="245">
      <c r="A245" s="38" t="n"/>
      <c r="B245" s="1" t="n"/>
      <c r="H245" s="1" t="n"/>
      <c r="I245" s="1" t="n"/>
      <c r="J245" s="1" t="n"/>
      <c r="K245" s="1" t="n"/>
      <c r="L245" s="1" t="n"/>
      <c r="M245" s="1" t="n"/>
    </row>
    <row hidden="1" r="246">
      <c r="A246" s="38" t="n"/>
      <c r="B246" s="1" t="n"/>
      <c r="H246" s="1" t="n"/>
      <c r="I246" s="1" t="n"/>
      <c r="J246" s="1" t="n"/>
      <c r="K246" s="1" t="n"/>
      <c r="L246" s="1" t="n"/>
      <c r="M246" s="1" t="n"/>
    </row>
    <row hidden="1" r="247">
      <c r="A247" s="38" t="n"/>
      <c r="B247" s="1" t="n"/>
      <c r="H247" s="1" t="n"/>
      <c r="I247" s="1" t="n"/>
      <c r="J247" s="1" t="n"/>
      <c r="K247" s="1" t="n"/>
      <c r="L247" s="1" t="n"/>
      <c r="M247" s="1" t="n"/>
    </row>
    <row hidden="1" r="248">
      <c r="A248" s="38" t="n"/>
      <c r="B248" s="1" t="n"/>
      <c r="H248" s="1" t="n"/>
      <c r="I248" s="1" t="n"/>
      <c r="J248" s="1" t="n"/>
      <c r="K248" s="1" t="n"/>
      <c r="L248" s="1" t="n"/>
      <c r="M248" s="1" t="n"/>
    </row>
    <row hidden="1" r="249">
      <c r="A249" s="38" t="n"/>
      <c r="B249" s="1" t="n"/>
      <c r="H249" s="1" t="n"/>
      <c r="I249" s="1" t="n"/>
      <c r="J249" s="1" t="n"/>
      <c r="K249" s="1" t="n"/>
      <c r="L249" s="1" t="n"/>
      <c r="M249" s="1" t="n"/>
    </row>
    <row hidden="1" r="250">
      <c r="A250" s="38" t="n"/>
      <c r="B250" s="1" t="n"/>
      <c r="H250" s="1" t="n"/>
      <c r="I250" s="1" t="n"/>
      <c r="J250" s="1" t="n"/>
      <c r="K250" s="1" t="n"/>
      <c r="L250" s="1" t="n"/>
      <c r="M250" s="1" t="n"/>
    </row>
    <row hidden="1" r="251">
      <c r="A251" s="38" t="n"/>
      <c r="B251" s="1" t="n"/>
      <c r="H251" s="1" t="n"/>
      <c r="I251" s="1" t="n"/>
      <c r="J251" s="1" t="n"/>
      <c r="K251" s="1" t="n"/>
      <c r="L251" s="1" t="n"/>
      <c r="M251" s="1" t="n"/>
    </row>
    <row hidden="1" r="252">
      <c r="A252" s="38" t="n"/>
      <c r="B252" s="1" t="n"/>
      <c r="H252" s="1" t="n"/>
      <c r="I252" s="1" t="n"/>
      <c r="J252" s="1" t="n"/>
      <c r="K252" s="1" t="n"/>
      <c r="L252" s="1" t="n"/>
      <c r="M252" s="1" t="n"/>
    </row>
    <row hidden="1" r="253">
      <c r="A253" s="38" t="n"/>
      <c r="B253" s="1" t="n"/>
      <c r="H253" s="1" t="n"/>
      <c r="I253" s="1" t="n"/>
      <c r="J253" s="1" t="n"/>
      <c r="K253" s="1" t="n"/>
      <c r="L253" s="1" t="n"/>
      <c r="M253" s="1" t="n"/>
    </row>
    <row hidden="1" r="254">
      <c r="A254" s="38" t="n"/>
      <c r="B254" s="1" t="n"/>
      <c r="H254" s="1" t="n"/>
      <c r="I254" s="1" t="n"/>
      <c r="J254" s="1" t="n"/>
      <c r="K254" s="1" t="n"/>
      <c r="L254" s="1" t="n"/>
      <c r="M254" s="1" t="n"/>
    </row>
    <row hidden="1" r="255">
      <c r="A255" s="38" t="n"/>
      <c r="B255" s="1" t="n"/>
      <c r="H255" s="1" t="n"/>
      <c r="I255" s="1" t="n"/>
      <c r="J255" s="1" t="n"/>
      <c r="K255" s="1" t="n"/>
      <c r="L255" s="1" t="n"/>
      <c r="M255" s="1" t="n"/>
    </row>
    <row hidden="1" r="256">
      <c r="A256" s="38" t="n"/>
      <c r="B256" s="1" t="n"/>
      <c r="H256" s="1" t="n"/>
      <c r="I256" s="1" t="n"/>
      <c r="J256" s="1" t="n"/>
      <c r="K256" s="1" t="n"/>
      <c r="L256" s="1" t="n"/>
      <c r="M256" s="1" t="n"/>
    </row>
    <row hidden="1" r="257">
      <c r="A257" s="38" t="n"/>
      <c r="B257" s="1" t="n"/>
      <c r="H257" s="1" t="n"/>
      <c r="I257" s="1" t="n"/>
      <c r="J257" s="1" t="n"/>
      <c r="K257" s="1" t="n"/>
      <c r="L257" s="1" t="n"/>
      <c r="M257" s="1" t="n"/>
    </row>
    <row hidden="1" r="258">
      <c r="A258" s="38" t="n"/>
      <c r="B258" s="1" t="n"/>
      <c r="H258" s="1" t="n"/>
      <c r="I258" s="1" t="n"/>
      <c r="J258" s="1" t="n"/>
      <c r="K258" s="1" t="n"/>
      <c r="L258" s="1" t="n"/>
      <c r="M258" s="1" t="n"/>
    </row>
    <row hidden="1" r="259">
      <c r="A259" s="38" t="n"/>
      <c r="B259" s="1" t="n"/>
      <c r="H259" s="1" t="n"/>
      <c r="I259" s="1" t="n"/>
      <c r="J259" s="1" t="n"/>
      <c r="K259" s="1" t="n"/>
      <c r="L259" s="1" t="n"/>
      <c r="M259" s="1" t="n"/>
    </row>
    <row hidden="1" r="260">
      <c r="A260" s="38" t="n"/>
      <c r="B260" s="1" t="n"/>
      <c r="H260" s="1" t="n"/>
      <c r="I260" s="1" t="n"/>
      <c r="J260" s="1" t="n"/>
      <c r="K260" s="1" t="n"/>
      <c r="L260" s="1" t="n"/>
      <c r="M260" s="1" t="n"/>
    </row>
    <row hidden="1" r="261">
      <c r="A261" s="38" t="n"/>
      <c r="B261" s="1" t="n"/>
      <c r="H261" s="1" t="n"/>
      <c r="I261" s="1" t="n"/>
      <c r="J261" s="1" t="n"/>
      <c r="K261" s="1" t="n"/>
      <c r="L261" s="1" t="n"/>
      <c r="M261" s="1" t="n"/>
    </row>
    <row hidden="1" r="262">
      <c r="A262" s="38" t="n"/>
      <c r="B262" s="1" t="n"/>
      <c r="H262" s="1" t="n"/>
      <c r="I262" s="1" t="n"/>
      <c r="J262" s="1" t="n"/>
      <c r="K262" s="1" t="n"/>
      <c r="L262" s="1" t="n"/>
      <c r="M262" s="1" t="n"/>
    </row>
    <row hidden="1" r="263">
      <c r="A263" s="38" t="n"/>
      <c r="B263" s="1" t="n"/>
      <c r="H263" s="1" t="n"/>
      <c r="I263" s="1" t="n"/>
      <c r="J263" s="1" t="n"/>
      <c r="K263" s="1" t="n"/>
      <c r="L263" s="1" t="n"/>
      <c r="M263" s="1" t="n"/>
    </row>
    <row hidden="1" r="264">
      <c r="A264" s="38" t="n"/>
      <c r="B264" s="1" t="n"/>
      <c r="H264" s="1" t="n"/>
      <c r="I264" s="1" t="n"/>
      <c r="J264" s="1" t="n"/>
      <c r="K264" s="1" t="n"/>
      <c r="L264" s="1" t="n"/>
      <c r="M264" s="1" t="n"/>
    </row>
    <row hidden="1" r="265">
      <c r="A265" s="38" t="n"/>
      <c r="B265" s="1" t="n"/>
      <c r="H265" s="1" t="n"/>
      <c r="I265" s="1" t="n"/>
      <c r="J265" s="1" t="n"/>
      <c r="K265" s="1" t="n"/>
      <c r="L265" s="1" t="n"/>
      <c r="M265" s="1" t="n"/>
    </row>
    <row hidden="1" r="266">
      <c r="A266" s="38" t="n"/>
      <c r="B266" s="1" t="n"/>
      <c r="H266" s="1" t="n"/>
      <c r="I266" s="1" t="n"/>
      <c r="J266" s="1" t="n"/>
      <c r="K266" s="1" t="n"/>
      <c r="L266" s="1" t="n"/>
      <c r="M266" s="1" t="n"/>
    </row>
    <row hidden="1" r="267">
      <c r="A267" s="38" t="n"/>
      <c r="B267" s="1" t="n"/>
      <c r="H267" s="1" t="n"/>
      <c r="I267" s="1" t="n"/>
      <c r="J267" s="1" t="n"/>
      <c r="K267" s="1" t="n"/>
      <c r="L267" s="1" t="n"/>
      <c r="M267" s="1" t="n"/>
    </row>
    <row hidden="1" r="268">
      <c r="A268" s="38" t="n"/>
      <c r="B268" s="1" t="n"/>
      <c r="H268" s="1" t="n"/>
      <c r="I268" s="1" t="n"/>
      <c r="J268" s="1" t="n"/>
      <c r="K268" s="1" t="n"/>
      <c r="L268" s="1" t="n"/>
      <c r="M268" s="1" t="n"/>
    </row>
    <row hidden="1" r="269">
      <c r="A269" s="38" t="n"/>
      <c r="B269" s="1" t="n"/>
      <c r="H269" s="1" t="n"/>
      <c r="I269" s="1" t="n"/>
      <c r="J269" s="1" t="n"/>
      <c r="K269" s="1" t="n"/>
      <c r="L269" s="1" t="n"/>
      <c r="M269" s="1" t="n"/>
    </row>
    <row hidden="1" r="270">
      <c r="A270" s="38" t="n"/>
      <c r="B270" s="1" t="n"/>
      <c r="H270" s="1" t="n"/>
      <c r="I270" s="1" t="n"/>
      <c r="J270" s="1" t="n"/>
      <c r="K270" s="1" t="n"/>
      <c r="L270" s="1" t="n"/>
      <c r="M270" s="1" t="n"/>
    </row>
    <row hidden="1" r="271">
      <c r="A271" s="38" t="n"/>
      <c r="B271" s="1" t="n"/>
      <c r="H271" s="1" t="n"/>
      <c r="I271" s="1" t="n"/>
      <c r="J271" s="1" t="n"/>
      <c r="K271" s="1" t="n"/>
      <c r="L271" s="1" t="n"/>
      <c r="M271" s="1" t="n"/>
    </row>
    <row hidden="1" r="272">
      <c r="A272" s="38" t="n"/>
      <c r="B272" s="1" t="n"/>
      <c r="H272" s="1" t="n"/>
      <c r="I272" s="1" t="n"/>
      <c r="J272" s="1" t="n"/>
      <c r="K272" s="1" t="n"/>
      <c r="L272" s="1" t="n"/>
      <c r="M272" s="1" t="n"/>
    </row>
    <row hidden="1" r="273">
      <c r="A273" s="38" t="n"/>
      <c r="B273" s="1" t="n"/>
      <c r="H273" s="1" t="n"/>
      <c r="I273" s="1" t="n"/>
      <c r="J273" s="1" t="n"/>
      <c r="K273" s="1" t="n"/>
      <c r="L273" s="1" t="n"/>
      <c r="M273" s="1" t="n"/>
    </row>
    <row hidden="1" r="274">
      <c r="A274" s="38" t="n"/>
      <c r="B274" s="1" t="n"/>
      <c r="H274" s="1" t="n"/>
      <c r="I274" s="1" t="n"/>
      <c r="J274" s="1" t="n"/>
      <c r="K274" s="1" t="n"/>
      <c r="L274" s="1" t="n"/>
      <c r="M274" s="1" t="n"/>
    </row>
    <row hidden="1" r="275">
      <c r="A275" s="38" t="n"/>
      <c r="B275" s="1" t="n"/>
      <c r="H275" s="1" t="n"/>
      <c r="I275" s="1" t="n"/>
      <c r="J275" s="1" t="n"/>
      <c r="K275" s="1" t="n"/>
      <c r="L275" s="1" t="n"/>
      <c r="M275" s="1" t="n"/>
    </row>
    <row hidden="1" r="276">
      <c r="A276" s="38" t="n"/>
      <c r="B276" s="1" t="n"/>
      <c r="H276" s="1" t="n"/>
      <c r="I276" s="1" t="n"/>
      <c r="J276" s="1" t="n"/>
      <c r="K276" s="1" t="n"/>
      <c r="L276" s="1" t="n"/>
      <c r="M276" s="1" t="n"/>
    </row>
    <row hidden="1" r="277">
      <c r="A277" s="38" t="n"/>
      <c r="B277" s="1" t="n"/>
      <c r="H277" s="1" t="n"/>
      <c r="I277" s="1" t="n"/>
      <c r="J277" s="1" t="n"/>
      <c r="K277" s="1" t="n"/>
      <c r="L277" s="1" t="n"/>
      <c r="M277" s="1" t="n"/>
    </row>
    <row hidden="1" r="278">
      <c r="A278" s="38" t="n"/>
      <c r="B278" s="1" t="n"/>
      <c r="H278" s="1" t="n"/>
      <c r="I278" s="1" t="n"/>
      <c r="J278" s="1" t="n"/>
      <c r="K278" s="1" t="n"/>
      <c r="L278" s="1" t="n"/>
      <c r="M278" s="1" t="n"/>
    </row>
    <row hidden="1" r="279">
      <c r="A279" s="38" t="n"/>
      <c r="B279" s="1" t="n"/>
      <c r="H279" s="1" t="n"/>
      <c r="I279" s="1" t="n"/>
      <c r="J279" s="1" t="n"/>
      <c r="K279" s="1" t="n"/>
      <c r="L279" s="1" t="n"/>
      <c r="M279" s="1" t="n"/>
    </row>
    <row hidden="1" r="280">
      <c r="A280" s="38" t="n"/>
      <c r="B280" s="1" t="n"/>
      <c r="H280" s="1" t="n"/>
      <c r="I280" s="1" t="n"/>
      <c r="J280" s="1" t="n"/>
      <c r="K280" s="1" t="n"/>
      <c r="L280" s="1" t="n"/>
      <c r="M280" s="1" t="n"/>
    </row>
    <row hidden="1" r="281">
      <c r="A281" s="38" t="n"/>
      <c r="B281" s="1" t="n"/>
      <c r="H281" s="1" t="n"/>
      <c r="I281" s="1" t="n"/>
      <c r="J281" s="1" t="n"/>
      <c r="K281" s="1" t="n"/>
      <c r="L281" s="1" t="n"/>
      <c r="M281" s="1" t="n"/>
    </row>
    <row hidden="1" r="282">
      <c r="A282" s="38" t="n"/>
      <c r="B282" s="1" t="n"/>
      <c r="H282" s="1" t="n"/>
      <c r="I282" s="1" t="n"/>
      <c r="J282" s="1" t="n"/>
      <c r="K282" s="1" t="n"/>
      <c r="L282" s="1" t="n"/>
      <c r="M282" s="1" t="n"/>
    </row>
    <row hidden="1" r="283">
      <c r="A283" s="38" t="n"/>
      <c r="B283" s="1" t="n"/>
      <c r="H283" s="1" t="n"/>
      <c r="I283" s="1" t="n"/>
      <c r="J283" s="1" t="n"/>
      <c r="K283" s="1" t="n"/>
      <c r="L283" s="1" t="n"/>
      <c r="M283" s="1" t="n"/>
    </row>
    <row hidden="1" r="284">
      <c r="A284" s="38" t="n"/>
      <c r="B284" s="1" t="n"/>
      <c r="H284" s="1" t="n"/>
      <c r="I284" s="1" t="n"/>
      <c r="J284" s="1" t="n"/>
      <c r="K284" s="1" t="n"/>
      <c r="L284" s="1" t="n"/>
      <c r="M284" s="1" t="n"/>
    </row>
    <row hidden="1" r="285">
      <c r="A285" s="38" t="n"/>
      <c r="B285" s="1" t="n"/>
      <c r="H285" s="1" t="n"/>
      <c r="I285" s="1" t="n"/>
      <c r="J285" s="1" t="n"/>
      <c r="K285" s="1" t="n"/>
      <c r="L285" s="1" t="n"/>
      <c r="M285" s="1" t="n"/>
    </row>
    <row hidden="1" r="286">
      <c r="A286" s="38" t="n"/>
      <c r="B286" s="1" t="n"/>
      <c r="H286" s="1" t="n"/>
      <c r="I286" s="1" t="n"/>
      <c r="J286" s="1" t="n"/>
      <c r="K286" s="1" t="n"/>
      <c r="L286" s="1" t="n"/>
      <c r="M286" s="1" t="n"/>
    </row>
    <row hidden="1" r="287">
      <c r="A287" s="38" t="n"/>
      <c r="B287" s="1" t="n"/>
      <c r="H287" s="1" t="n"/>
      <c r="I287" s="1" t="n"/>
      <c r="J287" s="1" t="n"/>
      <c r="K287" s="1" t="n"/>
      <c r="L287" s="1" t="n"/>
      <c r="M287" s="1" t="n"/>
    </row>
    <row hidden="1" r="288">
      <c r="A288" s="38" t="n"/>
      <c r="B288" s="1" t="n"/>
      <c r="H288" s="1" t="n"/>
      <c r="I288" s="1" t="n"/>
      <c r="J288" s="1" t="n"/>
      <c r="K288" s="1" t="n"/>
      <c r="L288" s="1" t="n"/>
      <c r="M288" s="1" t="n"/>
    </row>
    <row hidden="1" r="289">
      <c r="A289" s="38" t="n"/>
      <c r="B289" s="1" t="n"/>
      <c r="H289" s="1" t="n"/>
      <c r="I289" s="1" t="n"/>
      <c r="J289" s="1" t="n"/>
      <c r="K289" s="1" t="n"/>
      <c r="L289" s="1" t="n"/>
      <c r="M289" s="1" t="n"/>
    </row>
    <row hidden="1" r="290">
      <c r="A290" s="38" t="n"/>
      <c r="B290" s="1" t="n"/>
      <c r="H290" s="1" t="n"/>
      <c r="I290" s="1" t="n"/>
      <c r="J290" s="1" t="n"/>
      <c r="K290" s="1" t="n"/>
      <c r="L290" s="1" t="n"/>
      <c r="M290" s="1" t="n"/>
    </row>
    <row hidden="1" r="291">
      <c r="A291" s="38" t="n"/>
      <c r="B291" s="1" t="n"/>
      <c r="H291" s="1" t="n"/>
      <c r="I291" s="1" t="n"/>
      <c r="J291" s="1" t="n"/>
      <c r="K291" s="1" t="n"/>
      <c r="L291" s="1" t="n"/>
      <c r="M291" s="1" t="n"/>
    </row>
    <row hidden="1" r="292">
      <c r="A292" s="38" t="n"/>
      <c r="B292" s="1" t="n"/>
      <c r="H292" s="1" t="n"/>
      <c r="I292" s="1" t="n"/>
      <c r="J292" s="1" t="n"/>
      <c r="K292" s="1" t="n"/>
      <c r="L292" s="1" t="n"/>
      <c r="M292" s="1" t="n"/>
    </row>
    <row hidden="1" r="293">
      <c r="A293" s="38" t="n"/>
      <c r="B293" s="1" t="n"/>
      <c r="H293" s="1" t="n"/>
      <c r="I293" s="1" t="n"/>
      <c r="J293" s="1" t="n"/>
      <c r="K293" s="1" t="n"/>
      <c r="L293" s="1" t="n"/>
      <c r="M293" s="1" t="n"/>
    </row>
    <row hidden="1" r="294">
      <c r="A294" s="38" t="n"/>
      <c r="B294" s="1" t="n"/>
      <c r="H294" s="1" t="n"/>
      <c r="I294" s="1" t="n"/>
      <c r="J294" s="1" t="n"/>
      <c r="K294" s="1" t="n"/>
      <c r="L294" s="1" t="n"/>
      <c r="M294" s="1" t="n"/>
    </row>
    <row hidden="1" r="295">
      <c r="A295" s="38" t="n"/>
      <c r="B295" s="1" t="n"/>
      <c r="H295" s="1" t="n"/>
      <c r="I295" s="1" t="n"/>
      <c r="J295" s="1" t="n"/>
      <c r="K295" s="1" t="n"/>
      <c r="L295" s="1" t="n"/>
      <c r="M295" s="1" t="n"/>
    </row>
    <row hidden="1" r="296">
      <c r="A296" s="38" t="n"/>
      <c r="B296" s="1" t="n"/>
      <c r="H296" s="1" t="n"/>
      <c r="I296" s="1" t="n"/>
      <c r="J296" s="1" t="n"/>
      <c r="K296" s="1" t="n"/>
      <c r="L296" s="1" t="n"/>
      <c r="M296" s="1" t="n"/>
    </row>
    <row hidden="1" r="297">
      <c r="A297" s="38" t="n"/>
      <c r="B297" s="1" t="n"/>
      <c r="H297" s="1" t="n"/>
      <c r="I297" s="1" t="n"/>
      <c r="J297" s="1" t="n"/>
      <c r="K297" s="1" t="n"/>
      <c r="L297" s="1" t="n"/>
      <c r="M297" s="1" t="n"/>
    </row>
    <row hidden="1" r="298">
      <c r="A298" s="38" t="n"/>
      <c r="B298" s="1" t="n"/>
      <c r="H298" s="1" t="n"/>
      <c r="I298" s="1" t="n"/>
      <c r="J298" s="1" t="n"/>
      <c r="K298" s="1" t="n"/>
      <c r="L298" s="1" t="n"/>
      <c r="M298" s="1" t="n"/>
    </row>
    <row hidden="1" r="299">
      <c r="A299" s="38" t="n"/>
      <c r="B299" s="1" t="n"/>
      <c r="H299" s="1" t="n"/>
      <c r="I299" s="1" t="n"/>
      <c r="J299" s="1" t="n"/>
      <c r="K299" s="1" t="n"/>
      <c r="L299" s="1" t="n"/>
      <c r="M299" s="1" t="n"/>
    </row>
    <row hidden="1" r="300">
      <c r="A300" s="38" t="n"/>
      <c r="B300" s="1" t="n"/>
      <c r="H300" s="1" t="n"/>
      <c r="I300" s="1" t="n"/>
      <c r="J300" s="1" t="n"/>
      <c r="K300" s="1" t="n"/>
      <c r="L300" s="1" t="n"/>
      <c r="M300" s="1" t="n"/>
    </row>
    <row hidden="1" r="301">
      <c r="A301" s="38" t="n"/>
      <c r="B301" s="1" t="n"/>
      <c r="H301" s="1" t="n"/>
      <c r="I301" s="1" t="n"/>
      <c r="J301" s="1" t="n"/>
      <c r="K301" s="1" t="n"/>
      <c r="L301" s="1" t="n"/>
      <c r="M301" s="1" t="n"/>
    </row>
    <row hidden="1" r="302">
      <c r="A302" s="38" t="n"/>
      <c r="B302" s="1" t="n"/>
      <c r="H302" s="1" t="n"/>
      <c r="I302" s="1" t="n"/>
      <c r="J302" s="1" t="n"/>
      <c r="K302" s="1" t="n"/>
      <c r="L302" s="1" t="n"/>
      <c r="M302" s="1" t="n"/>
    </row>
    <row hidden="1" r="303">
      <c r="A303" s="38" t="n"/>
      <c r="B303" s="1" t="n"/>
      <c r="H303" s="1" t="n"/>
      <c r="I303" s="1" t="n"/>
      <c r="J303" s="1" t="n"/>
      <c r="K303" s="1" t="n"/>
      <c r="L303" s="1" t="n"/>
      <c r="M303" s="1" t="n"/>
    </row>
    <row hidden="1" r="304">
      <c r="A304" s="38" t="n"/>
      <c r="B304" s="1" t="n"/>
      <c r="H304" s="1" t="n"/>
      <c r="I304" s="1" t="n"/>
      <c r="J304" s="1" t="n"/>
      <c r="K304" s="1" t="n"/>
      <c r="L304" s="1" t="n"/>
      <c r="M304" s="1" t="n"/>
    </row>
    <row hidden="1" r="305">
      <c r="A305" s="38" t="n"/>
      <c r="B305" s="1" t="n"/>
      <c r="H305" s="1" t="n"/>
      <c r="I305" s="1" t="n"/>
      <c r="J305" s="1" t="n"/>
      <c r="K305" s="1" t="n"/>
      <c r="L305" s="1" t="n"/>
      <c r="M305" s="1" t="n"/>
    </row>
    <row hidden="1" r="306">
      <c r="A306" s="38" t="n"/>
      <c r="B306" s="1" t="n"/>
      <c r="H306" s="1" t="n"/>
      <c r="I306" s="1" t="n"/>
      <c r="J306" s="1" t="n"/>
      <c r="K306" s="1" t="n"/>
      <c r="L306" s="1" t="n"/>
      <c r="M306" s="1" t="n"/>
    </row>
    <row hidden="1" r="307">
      <c r="A307" s="38" t="n"/>
      <c r="B307" s="1" t="n"/>
      <c r="H307" s="1" t="n"/>
      <c r="I307" s="1" t="n"/>
      <c r="J307" s="1" t="n"/>
      <c r="K307" s="1" t="n"/>
      <c r="L307" s="1" t="n"/>
      <c r="M307" s="1" t="n"/>
    </row>
    <row hidden="1" r="308">
      <c r="A308" s="38" t="n"/>
      <c r="B308" s="1" t="n"/>
      <c r="H308" s="1" t="n"/>
      <c r="I308" s="1" t="n"/>
      <c r="J308" s="1" t="n"/>
      <c r="K308" s="1" t="n"/>
      <c r="L308" s="1" t="n"/>
      <c r="M308" s="1" t="n"/>
    </row>
    <row hidden="1" r="309">
      <c r="A309" s="38" t="n"/>
      <c r="B309" s="1" t="n"/>
      <c r="H309" s="1" t="n"/>
      <c r="I309" s="1" t="n"/>
      <c r="J309" s="1" t="n"/>
      <c r="K309" s="1" t="n"/>
      <c r="L309" s="1" t="n"/>
      <c r="M309" s="1" t="n"/>
    </row>
    <row hidden="1" r="310">
      <c r="A310" s="38" t="n"/>
      <c r="B310" s="1" t="n"/>
      <c r="H310" s="1" t="n"/>
      <c r="I310" s="1" t="n"/>
      <c r="J310" s="1" t="n"/>
      <c r="K310" s="1" t="n"/>
      <c r="L310" s="1" t="n"/>
      <c r="M310" s="1" t="n"/>
    </row>
    <row hidden="1" r="311">
      <c r="A311" s="38" t="n"/>
      <c r="B311" s="1" t="n"/>
      <c r="H311" s="1" t="n"/>
      <c r="I311" s="1" t="n"/>
      <c r="J311" s="1" t="n"/>
      <c r="K311" s="1" t="n"/>
      <c r="L311" s="1" t="n"/>
      <c r="M311" s="1" t="n"/>
    </row>
    <row hidden="1" r="312">
      <c r="A312" s="38" t="n"/>
      <c r="B312" s="1" t="n"/>
      <c r="H312" s="1" t="n"/>
      <c r="I312" s="1" t="n"/>
      <c r="J312" s="1" t="n"/>
      <c r="K312" s="1" t="n"/>
      <c r="L312" s="1" t="n"/>
      <c r="M312" s="1" t="n"/>
    </row>
    <row hidden="1" r="313">
      <c r="A313" s="38" t="n"/>
      <c r="B313" s="1" t="n"/>
      <c r="H313" s="1" t="n"/>
      <c r="I313" s="1" t="n"/>
      <c r="J313" s="1" t="n"/>
      <c r="K313" s="1" t="n"/>
      <c r="L313" s="1" t="n"/>
      <c r="M313" s="1" t="n"/>
    </row>
    <row hidden="1" r="314">
      <c r="A314" s="38" t="n"/>
      <c r="B314" s="1" t="n"/>
      <c r="H314" s="1" t="n"/>
      <c r="I314" s="1" t="n"/>
      <c r="J314" s="1" t="n"/>
      <c r="K314" s="1" t="n"/>
      <c r="L314" s="1" t="n"/>
      <c r="M314" s="1" t="n"/>
    </row>
    <row hidden="1" r="315">
      <c r="A315" s="38" t="n"/>
      <c r="B315" s="1" t="n"/>
      <c r="H315" s="1" t="n"/>
      <c r="I315" s="1" t="n"/>
      <c r="J315" s="1" t="n"/>
      <c r="K315" s="1" t="n"/>
      <c r="L315" s="1" t="n"/>
      <c r="M315" s="1" t="n"/>
    </row>
    <row hidden="1" r="316">
      <c r="A316" s="38" t="n"/>
      <c r="B316" s="1" t="n"/>
      <c r="H316" s="1" t="n"/>
      <c r="I316" s="1" t="n"/>
      <c r="J316" s="1" t="n"/>
      <c r="K316" s="1" t="n"/>
      <c r="L316" s="1" t="n"/>
      <c r="M316" s="1" t="n"/>
    </row>
    <row hidden="1" r="317">
      <c r="A317" s="38" t="n"/>
      <c r="B317" s="1" t="n"/>
      <c r="H317" s="1" t="n"/>
      <c r="I317" s="1" t="n"/>
      <c r="J317" s="1" t="n"/>
      <c r="K317" s="1" t="n"/>
      <c r="L317" s="1" t="n"/>
      <c r="M317" s="1" t="n"/>
    </row>
    <row hidden="1" r="318">
      <c r="A318" s="38" t="n"/>
      <c r="B318" s="1" t="n"/>
      <c r="H318" s="1" t="n"/>
      <c r="I318" s="1" t="n"/>
      <c r="J318" s="1" t="n"/>
      <c r="K318" s="1" t="n"/>
      <c r="L318" s="1" t="n"/>
      <c r="M318" s="1" t="n"/>
    </row>
    <row hidden="1" r="319">
      <c r="A319" s="38" t="n"/>
      <c r="B319" s="1" t="n"/>
      <c r="H319" s="1" t="n"/>
      <c r="I319" s="1" t="n"/>
      <c r="J319" s="1" t="n"/>
      <c r="K319" s="1" t="n"/>
      <c r="L319" s="1" t="n"/>
      <c r="M319" s="1" t="n"/>
    </row>
    <row hidden="1" r="320">
      <c r="A320" s="38" t="n"/>
      <c r="B320" s="1" t="n"/>
      <c r="H320" s="1" t="n"/>
      <c r="I320" s="1" t="n"/>
      <c r="J320" s="1" t="n"/>
      <c r="K320" s="1" t="n"/>
      <c r="L320" s="1" t="n"/>
      <c r="M320" s="1" t="n"/>
    </row>
    <row hidden="1" r="321">
      <c r="A321" s="38" t="n"/>
      <c r="B321" s="1" t="n"/>
      <c r="H321" s="1" t="n"/>
      <c r="I321" s="1" t="n"/>
      <c r="J321" s="1" t="n"/>
      <c r="K321" s="1" t="n"/>
      <c r="L321" s="1" t="n"/>
      <c r="M321" s="1" t="n"/>
    </row>
    <row hidden="1" r="322">
      <c r="A322" s="38" t="n"/>
      <c r="B322" s="1" t="n"/>
      <c r="H322" s="1" t="n"/>
      <c r="I322" s="1" t="n"/>
      <c r="J322" s="1" t="n"/>
      <c r="K322" s="1" t="n"/>
      <c r="L322" s="1" t="n"/>
      <c r="M322" s="1" t="n"/>
    </row>
    <row hidden="1" r="323">
      <c r="A323" s="38" t="n"/>
      <c r="B323" s="1" t="n"/>
      <c r="H323" s="1" t="n"/>
      <c r="I323" s="1" t="n"/>
      <c r="J323" s="1" t="n"/>
      <c r="K323" s="1" t="n"/>
      <c r="L323" s="1" t="n"/>
      <c r="M323" s="1" t="n"/>
    </row>
    <row hidden="1" r="324">
      <c r="A324" s="38" t="n"/>
      <c r="B324" s="1" t="n"/>
      <c r="H324" s="1" t="n"/>
      <c r="I324" s="1" t="n"/>
      <c r="J324" s="1" t="n"/>
      <c r="K324" s="1" t="n"/>
      <c r="L324" s="1" t="n"/>
      <c r="M324" s="1" t="n"/>
    </row>
    <row hidden="1" r="325">
      <c r="A325" s="38" t="n"/>
      <c r="B325" s="1" t="n"/>
      <c r="H325" s="1" t="n"/>
      <c r="I325" s="1" t="n"/>
      <c r="J325" s="1" t="n"/>
      <c r="K325" s="1" t="n"/>
      <c r="L325" s="1" t="n"/>
      <c r="M325" s="1" t="n"/>
    </row>
    <row hidden="1" r="326">
      <c r="A326" s="38" t="n"/>
      <c r="B326" s="1" t="n"/>
      <c r="H326" s="1" t="n"/>
      <c r="I326" s="1" t="n"/>
      <c r="J326" s="1" t="n"/>
      <c r="K326" s="1" t="n"/>
      <c r="L326" s="1" t="n"/>
      <c r="M326" s="1" t="n"/>
    </row>
    <row hidden="1" r="327">
      <c r="A327" s="38" t="n"/>
      <c r="B327" s="1" t="n"/>
      <c r="H327" s="1" t="n"/>
      <c r="I327" s="1" t="n"/>
      <c r="J327" s="1" t="n"/>
      <c r="K327" s="1" t="n"/>
      <c r="L327" s="1" t="n"/>
      <c r="M327" s="1" t="n"/>
    </row>
    <row hidden="1" r="328">
      <c r="A328" s="38" t="n"/>
      <c r="B328" s="1" t="n"/>
      <c r="H328" s="1" t="n"/>
      <c r="I328" s="1" t="n"/>
      <c r="J328" s="1" t="n"/>
      <c r="K328" s="1" t="n"/>
      <c r="L328" s="1" t="n"/>
      <c r="M328" s="1" t="n"/>
    </row>
    <row hidden="1" r="329">
      <c r="A329" s="38" t="n"/>
      <c r="B329" s="1" t="n"/>
      <c r="H329" s="1" t="n"/>
      <c r="I329" s="1" t="n"/>
      <c r="J329" s="1" t="n"/>
      <c r="K329" s="1" t="n"/>
      <c r="L329" s="1" t="n"/>
      <c r="M329" s="1" t="n"/>
    </row>
    <row hidden="1" r="330">
      <c r="A330" s="38" t="n"/>
      <c r="B330" s="1" t="n"/>
      <c r="H330" s="1" t="n"/>
      <c r="I330" s="1" t="n"/>
      <c r="J330" s="1" t="n"/>
      <c r="K330" s="1" t="n"/>
      <c r="L330" s="1" t="n"/>
      <c r="M330" s="1" t="n"/>
    </row>
    <row hidden="1" r="331">
      <c r="A331" s="38" t="n"/>
      <c r="B331" s="1" t="n"/>
      <c r="H331" s="1" t="n"/>
      <c r="I331" s="1" t="n"/>
      <c r="J331" s="1" t="n"/>
      <c r="K331" s="1" t="n"/>
      <c r="L331" s="1" t="n"/>
      <c r="M331" s="1" t="n"/>
    </row>
    <row hidden="1" r="332">
      <c r="A332" s="38" t="n"/>
      <c r="B332" s="1" t="n"/>
      <c r="H332" s="1" t="n"/>
      <c r="I332" s="1" t="n"/>
      <c r="J332" s="1" t="n"/>
      <c r="K332" s="1" t="n"/>
      <c r="L332" s="1" t="n"/>
      <c r="M332" s="1" t="n"/>
    </row>
    <row hidden="1" r="333">
      <c r="A333" s="38" t="n"/>
      <c r="B333" s="1" t="n"/>
      <c r="H333" s="1" t="n"/>
      <c r="I333" s="1" t="n"/>
      <c r="J333" s="1" t="n"/>
      <c r="K333" s="1" t="n"/>
      <c r="L333" s="1" t="n"/>
      <c r="M333" s="1" t="n"/>
    </row>
    <row hidden="1" r="334">
      <c r="A334" s="38" t="n"/>
      <c r="B334" s="1" t="n"/>
      <c r="H334" s="1" t="n"/>
      <c r="I334" s="1" t="n"/>
      <c r="J334" s="1" t="n"/>
      <c r="K334" s="1" t="n"/>
      <c r="L334" s="1" t="n"/>
      <c r="M334" s="1" t="n"/>
    </row>
    <row hidden="1" r="335">
      <c r="A335" s="38" t="n"/>
      <c r="B335" s="1" t="n"/>
      <c r="H335" s="1" t="n"/>
      <c r="I335" s="1" t="n"/>
      <c r="J335" s="1" t="n"/>
      <c r="K335" s="1" t="n"/>
      <c r="L335" s="1" t="n"/>
      <c r="M335" s="1" t="n"/>
    </row>
    <row hidden="1" r="336">
      <c r="A336" s="38" t="n"/>
      <c r="B336" s="1" t="n"/>
      <c r="H336" s="1" t="n"/>
      <c r="I336" s="1" t="n"/>
      <c r="J336" s="1" t="n"/>
      <c r="K336" s="1" t="n"/>
      <c r="L336" s="1" t="n"/>
      <c r="M336" s="1" t="n"/>
    </row>
    <row hidden="1" r="337">
      <c r="A337" s="38" t="n"/>
      <c r="B337" s="1" t="n"/>
      <c r="H337" s="1" t="n"/>
      <c r="I337" s="1" t="n"/>
      <c r="J337" s="1" t="n"/>
      <c r="K337" s="1" t="n"/>
      <c r="L337" s="1" t="n"/>
      <c r="M337" s="1" t="n"/>
    </row>
    <row hidden="1" r="338">
      <c r="A338" s="38" t="n"/>
      <c r="B338" s="1" t="n"/>
      <c r="H338" s="1" t="n"/>
      <c r="I338" s="1" t="n"/>
      <c r="J338" s="1" t="n"/>
      <c r="K338" s="1" t="n"/>
      <c r="L338" s="1" t="n"/>
      <c r="M338" s="1" t="n"/>
    </row>
    <row hidden="1" r="339">
      <c r="A339" s="38" t="n"/>
      <c r="B339" s="1" t="n"/>
      <c r="H339" s="1" t="n"/>
      <c r="I339" s="1" t="n"/>
      <c r="J339" s="1" t="n"/>
      <c r="K339" s="1" t="n"/>
      <c r="L339" s="1" t="n"/>
      <c r="M339" s="1" t="n"/>
    </row>
    <row hidden="1" r="340">
      <c r="A340" s="38" t="n"/>
      <c r="B340" s="1" t="n"/>
      <c r="H340" s="1" t="n"/>
      <c r="I340" s="1" t="n"/>
      <c r="J340" s="1" t="n"/>
      <c r="K340" s="1" t="n"/>
      <c r="L340" s="1" t="n"/>
      <c r="M340" s="1" t="n"/>
    </row>
    <row hidden="1" r="341">
      <c r="A341" s="38" t="n"/>
      <c r="B341" s="1" t="n"/>
      <c r="H341" s="1" t="n"/>
      <c r="I341" s="1" t="n"/>
      <c r="J341" s="1" t="n"/>
      <c r="K341" s="1" t="n"/>
      <c r="L341" s="1" t="n"/>
      <c r="M341" s="1" t="n"/>
    </row>
    <row hidden="1" r="342">
      <c r="A342" s="38" t="n"/>
      <c r="B342" s="1" t="n"/>
      <c r="H342" s="1" t="n"/>
      <c r="I342" s="1" t="n"/>
      <c r="J342" s="1" t="n"/>
      <c r="K342" s="1" t="n"/>
      <c r="L342" s="1" t="n"/>
      <c r="M342" s="1" t="n"/>
    </row>
    <row hidden="1" r="343">
      <c r="A343" s="38" t="n"/>
      <c r="B343" s="1" t="n"/>
      <c r="H343" s="1" t="n"/>
      <c r="I343" s="1" t="n"/>
      <c r="J343" s="1" t="n"/>
      <c r="K343" s="1" t="n"/>
      <c r="L343" s="1" t="n"/>
      <c r="M343" s="1" t="n"/>
    </row>
    <row hidden="1" r="344">
      <c r="A344" s="38" t="n"/>
      <c r="B344" s="1" t="n"/>
      <c r="H344" s="1" t="n"/>
      <c r="I344" s="1" t="n"/>
      <c r="J344" s="1" t="n"/>
      <c r="K344" s="1" t="n"/>
      <c r="L344" s="1" t="n"/>
      <c r="M344" s="1" t="n"/>
    </row>
    <row hidden="1" r="345">
      <c r="A345" s="38" t="n"/>
      <c r="B345" s="1" t="n"/>
      <c r="H345" s="1" t="n"/>
      <c r="I345" s="1" t="n"/>
      <c r="J345" s="1" t="n"/>
      <c r="K345" s="1" t="n"/>
      <c r="L345" s="1" t="n"/>
      <c r="M345" s="1" t="n"/>
    </row>
    <row hidden="1" r="346">
      <c r="A346" s="38" t="n"/>
      <c r="B346" s="1" t="n"/>
      <c r="H346" s="1" t="n"/>
      <c r="I346" s="1" t="n"/>
      <c r="J346" s="1" t="n"/>
      <c r="K346" s="1" t="n"/>
      <c r="L346" s="1" t="n"/>
      <c r="M346" s="1" t="n"/>
    </row>
    <row hidden="1" r="347">
      <c r="A347" s="38" t="n"/>
      <c r="B347" s="1" t="n"/>
      <c r="H347" s="1" t="n"/>
      <c r="I347" s="1" t="n"/>
      <c r="J347" s="1" t="n"/>
      <c r="K347" s="1" t="n"/>
      <c r="L347" s="1" t="n"/>
      <c r="M347" s="1" t="n"/>
    </row>
    <row hidden="1" r="348">
      <c r="A348" s="38" t="n"/>
      <c r="B348" s="1" t="n"/>
      <c r="H348" s="1" t="n"/>
      <c r="I348" s="1" t="n"/>
      <c r="J348" s="1" t="n"/>
      <c r="K348" s="1" t="n"/>
      <c r="L348" s="1" t="n"/>
      <c r="M348" s="1" t="n"/>
    </row>
    <row hidden="1" r="349">
      <c r="A349" s="38" t="n"/>
      <c r="B349" s="1" t="n"/>
      <c r="H349" s="1" t="n"/>
      <c r="I349" s="1" t="n"/>
      <c r="J349" s="1" t="n"/>
      <c r="K349" s="1" t="n"/>
      <c r="L349" s="1" t="n"/>
      <c r="M349" s="1" t="n"/>
    </row>
    <row hidden="1" r="350">
      <c r="A350" s="38" t="n"/>
      <c r="B350" s="1" t="n"/>
      <c r="H350" s="1" t="n"/>
      <c r="I350" s="1" t="n"/>
      <c r="J350" s="1" t="n"/>
      <c r="K350" s="1" t="n"/>
      <c r="L350" s="1" t="n"/>
      <c r="M350" s="1" t="n"/>
    </row>
    <row hidden="1" r="351">
      <c r="A351" s="38" t="n"/>
      <c r="B351" s="1" t="n"/>
      <c r="H351" s="1" t="n"/>
      <c r="I351" s="1" t="n"/>
      <c r="J351" s="1" t="n"/>
      <c r="K351" s="1" t="n"/>
      <c r="L351" s="1" t="n"/>
      <c r="M351" s="1" t="n"/>
    </row>
    <row hidden="1" r="352">
      <c r="A352" s="38" t="n"/>
      <c r="B352" s="1" t="n"/>
      <c r="H352" s="1" t="n"/>
      <c r="I352" s="1" t="n"/>
      <c r="J352" s="1" t="n"/>
      <c r="K352" s="1" t="n"/>
      <c r="L352" s="1" t="n"/>
      <c r="M352" s="1" t="n"/>
    </row>
    <row hidden="1" r="353">
      <c r="A353" s="38" t="n"/>
      <c r="B353" s="1" t="n"/>
      <c r="H353" s="1" t="n"/>
      <c r="I353" s="1" t="n"/>
      <c r="J353" s="1" t="n"/>
      <c r="K353" s="1" t="n"/>
      <c r="L353" s="1" t="n"/>
      <c r="M353" s="1" t="n"/>
    </row>
    <row hidden="1" r="354">
      <c r="A354" s="38" t="n"/>
      <c r="B354" s="1" t="n"/>
      <c r="H354" s="1" t="n"/>
      <c r="I354" s="1" t="n"/>
      <c r="J354" s="1" t="n"/>
      <c r="K354" s="1" t="n"/>
      <c r="L354" s="1" t="n"/>
      <c r="M354" s="1" t="n"/>
    </row>
    <row hidden="1" r="355">
      <c r="A355" s="38" t="n"/>
      <c r="B355" s="1" t="n"/>
      <c r="H355" s="1" t="n"/>
      <c r="I355" s="1" t="n"/>
      <c r="J355" s="1" t="n"/>
      <c r="K355" s="1" t="n"/>
      <c r="L355" s="1" t="n"/>
      <c r="M355" s="1" t="n"/>
    </row>
    <row hidden="1" r="356">
      <c r="A356" s="38" t="n"/>
      <c r="B356" s="1" t="n"/>
      <c r="H356" s="1" t="n"/>
      <c r="I356" s="1" t="n"/>
      <c r="J356" s="1" t="n"/>
      <c r="K356" s="1" t="n"/>
      <c r="L356" s="1" t="n"/>
      <c r="M356" s="1" t="n"/>
    </row>
    <row hidden="1" r="357">
      <c r="A357" s="38" t="n"/>
      <c r="B357" s="1" t="n"/>
      <c r="H357" s="1" t="n"/>
      <c r="I357" s="1" t="n"/>
      <c r="J357" s="1" t="n"/>
      <c r="K357" s="1" t="n"/>
      <c r="L357" s="1" t="n"/>
      <c r="M357" s="1" t="n"/>
    </row>
    <row hidden="1" r="358">
      <c r="A358" s="38" t="n"/>
      <c r="B358" s="1" t="n"/>
      <c r="H358" s="1" t="n"/>
      <c r="I358" s="1" t="n"/>
      <c r="J358" s="1" t="n"/>
      <c r="K358" s="1" t="n"/>
      <c r="L358" s="1" t="n"/>
      <c r="M358" s="1" t="n"/>
    </row>
    <row hidden="1" r="359">
      <c r="A359" s="38" t="n"/>
      <c r="B359" s="1" t="n"/>
      <c r="H359" s="1" t="n"/>
      <c r="I359" s="1" t="n"/>
      <c r="J359" s="1" t="n"/>
      <c r="K359" s="1" t="n"/>
      <c r="L359" s="1" t="n"/>
      <c r="M359" s="1" t="n"/>
    </row>
    <row hidden="1" r="360">
      <c r="A360" s="38" t="n"/>
      <c r="B360" s="1" t="n"/>
      <c r="H360" s="1" t="n"/>
      <c r="I360" s="1" t="n"/>
      <c r="J360" s="1" t="n"/>
      <c r="K360" s="1" t="n"/>
      <c r="L360" s="1" t="n"/>
      <c r="M360" s="1" t="n"/>
    </row>
    <row hidden="1" r="361">
      <c r="A361" s="38" t="n"/>
      <c r="B361" s="1" t="n"/>
      <c r="H361" s="1" t="n"/>
      <c r="I361" s="1" t="n"/>
      <c r="J361" s="1" t="n"/>
      <c r="K361" s="1" t="n"/>
      <c r="L361" s="1" t="n"/>
      <c r="M361" s="1" t="n"/>
    </row>
    <row hidden="1" r="362">
      <c r="A362" s="38" t="n"/>
      <c r="B362" s="1" t="n"/>
      <c r="H362" s="1" t="n"/>
      <c r="I362" s="1" t="n"/>
      <c r="J362" s="1" t="n"/>
      <c r="K362" s="1" t="n"/>
      <c r="L362" s="1" t="n"/>
      <c r="M362" s="1" t="n"/>
    </row>
    <row hidden="1" r="363">
      <c r="A363" s="38" t="n"/>
      <c r="B363" s="1" t="n"/>
      <c r="H363" s="1" t="n"/>
      <c r="I363" s="1" t="n"/>
      <c r="J363" s="1" t="n"/>
      <c r="K363" s="1" t="n"/>
      <c r="L363" s="1" t="n"/>
      <c r="M363" s="1" t="n"/>
    </row>
    <row hidden="1" r="364">
      <c r="A364" s="38" t="n"/>
      <c r="B364" s="1" t="n"/>
      <c r="H364" s="1" t="n"/>
      <c r="I364" s="1" t="n"/>
      <c r="J364" s="1" t="n"/>
      <c r="K364" s="1" t="n"/>
      <c r="L364" s="1" t="n"/>
      <c r="M364" s="1" t="n"/>
    </row>
    <row hidden="1" r="365">
      <c r="A365" s="38" t="n"/>
      <c r="B365" s="1" t="n"/>
      <c r="H365" s="1" t="n"/>
      <c r="I365" s="1" t="n"/>
      <c r="J365" s="1" t="n"/>
      <c r="K365" s="1" t="n"/>
      <c r="L365" s="1" t="n"/>
      <c r="M365" s="1" t="n"/>
    </row>
    <row hidden="1" r="366">
      <c r="A366" s="38" t="n"/>
      <c r="B366" s="1" t="n"/>
      <c r="H366" s="1" t="n"/>
      <c r="I366" s="1" t="n"/>
      <c r="J366" s="1" t="n"/>
      <c r="K366" s="1" t="n"/>
      <c r="L366" s="1" t="n"/>
      <c r="M366" s="1" t="n"/>
    </row>
    <row hidden="1" r="367">
      <c r="A367" s="38" t="n"/>
      <c r="B367" s="1" t="n"/>
      <c r="H367" s="1" t="n"/>
      <c r="I367" s="1" t="n"/>
      <c r="J367" s="1" t="n"/>
      <c r="K367" s="1" t="n"/>
      <c r="L367" s="1" t="n"/>
      <c r="M367" s="1" t="n"/>
    </row>
    <row hidden="1" r="368">
      <c r="A368" s="38" t="n"/>
      <c r="B368" s="1" t="n"/>
      <c r="H368" s="1" t="n"/>
      <c r="I368" s="1" t="n"/>
      <c r="J368" s="1" t="n"/>
      <c r="K368" s="1" t="n"/>
      <c r="L368" s="1" t="n"/>
      <c r="M368" s="1" t="n"/>
    </row>
    <row hidden="1" r="369">
      <c r="A369" s="38" t="n"/>
      <c r="B369" s="1" t="n"/>
      <c r="H369" s="1" t="n"/>
      <c r="I369" s="1" t="n"/>
      <c r="J369" s="1" t="n"/>
      <c r="K369" s="1" t="n"/>
      <c r="L369" s="1" t="n"/>
      <c r="M369" s="1" t="n"/>
    </row>
    <row hidden="1" r="370">
      <c r="A370" s="38" t="n"/>
      <c r="B370" s="1" t="n"/>
      <c r="H370" s="1" t="n"/>
      <c r="I370" s="1" t="n"/>
      <c r="J370" s="1" t="n"/>
      <c r="K370" s="1" t="n"/>
      <c r="L370" s="1" t="n"/>
      <c r="M370" s="1" t="n"/>
    </row>
    <row hidden="1" r="371">
      <c r="A371" s="38" t="n"/>
      <c r="B371" s="1" t="n"/>
      <c r="H371" s="1" t="n"/>
      <c r="I371" s="1" t="n"/>
      <c r="J371" s="1" t="n"/>
      <c r="K371" s="1" t="n"/>
      <c r="L371" s="1" t="n"/>
      <c r="M371" s="1" t="n"/>
    </row>
    <row hidden="1" r="372">
      <c r="A372" s="38" t="n"/>
      <c r="B372" s="1" t="n"/>
      <c r="H372" s="1" t="n"/>
      <c r="I372" s="1" t="n"/>
      <c r="J372" s="1" t="n"/>
      <c r="K372" s="1" t="n"/>
      <c r="L372" s="1" t="n"/>
      <c r="M372" s="1" t="n"/>
    </row>
    <row hidden="1" r="373">
      <c r="A373" s="38" t="n"/>
      <c r="B373" s="1" t="n"/>
      <c r="H373" s="1" t="n"/>
      <c r="I373" s="1" t="n"/>
      <c r="J373" s="1" t="n"/>
      <c r="K373" s="1" t="n"/>
      <c r="L373" s="1" t="n"/>
      <c r="M373" s="1" t="n"/>
    </row>
    <row hidden="1" r="374">
      <c r="A374" s="38" t="n"/>
      <c r="B374" s="1" t="n"/>
      <c r="H374" s="1" t="n"/>
      <c r="I374" s="1" t="n"/>
      <c r="J374" s="1" t="n"/>
      <c r="K374" s="1" t="n"/>
      <c r="L374" s="1" t="n"/>
      <c r="M374" s="1" t="n"/>
    </row>
    <row hidden="1" r="375">
      <c r="A375" s="38" t="n"/>
      <c r="B375" s="1" t="n"/>
      <c r="H375" s="1" t="n"/>
      <c r="I375" s="1" t="n"/>
      <c r="J375" s="1" t="n"/>
      <c r="K375" s="1" t="n"/>
      <c r="L375" s="1" t="n"/>
      <c r="M375" s="1" t="n"/>
    </row>
    <row hidden="1" r="376">
      <c r="A376" s="38" t="n"/>
      <c r="B376" s="1" t="n"/>
      <c r="H376" s="1" t="n"/>
      <c r="I376" s="1" t="n"/>
      <c r="J376" s="1" t="n"/>
      <c r="K376" s="1" t="n"/>
      <c r="L376" s="1" t="n"/>
      <c r="M376" s="1" t="n"/>
    </row>
    <row hidden="1" r="377">
      <c r="A377" s="38" t="n"/>
      <c r="B377" s="1" t="n"/>
      <c r="H377" s="1" t="n"/>
      <c r="I377" s="1" t="n"/>
      <c r="J377" s="1" t="n"/>
      <c r="K377" s="1" t="n"/>
      <c r="L377" s="1" t="n"/>
      <c r="M377" s="1" t="n"/>
    </row>
    <row hidden="1" r="378">
      <c r="A378" s="38" t="n"/>
      <c r="B378" s="1" t="n"/>
      <c r="H378" s="1" t="n"/>
      <c r="I378" s="1" t="n"/>
      <c r="J378" s="1" t="n"/>
      <c r="K378" s="1" t="n"/>
      <c r="L378" s="1" t="n"/>
      <c r="M378" s="1" t="n"/>
    </row>
    <row hidden="1" r="379">
      <c r="A379" s="38" t="n"/>
      <c r="B379" s="1" t="n"/>
      <c r="H379" s="1" t="n"/>
      <c r="I379" s="1" t="n"/>
      <c r="J379" s="1" t="n"/>
      <c r="K379" s="1" t="n"/>
      <c r="L379" s="1" t="n"/>
      <c r="M379" s="1" t="n"/>
    </row>
    <row hidden="1" r="380">
      <c r="A380" s="38" t="n"/>
      <c r="B380" s="1" t="n"/>
      <c r="H380" s="1" t="n"/>
      <c r="I380" s="1" t="n"/>
      <c r="J380" s="1" t="n"/>
      <c r="K380" s="1" t="n"/>
      <c r="L380" s="1" t="n"/>
      <c r="M380" s="1" t="n"/>
    </row>
    <row hidden="1" r="381">
      <c r="A381" s="38" t="n"/>
      <c r="B381" s="1" t="n"/>
      <c r="H381" s="1" t="n"/>
      <c r="I381" s="1" t="n"/>
      <c r="J381" s="1" t="n"/>
      <c r="K381" s="1" t="n"/>
      <c r="L381" s="1" t="n"/>
      <c r="M381" s="1" t="n"/>
    </row>
    <row hidden="1" r="382">
      <c r="A382" s="38" t="n"/>
      <c r="B382" s="1" t="n"/>
      <c r="H382" s="1" t="n"/>
      <c r="I382" s="1" t="n"/>
      <c r="J382" s="1" t="n"/>
      <c r="K382" s="1" t="n"/>
      <c r="L382" s="1" t="n"/>
      <c r="M382" s="1" t="n"/>
    </row>
    <row hidden="1" r="383">
      <c r="A383" s="38" t="n"/>
      <c r="B383" s="1" t="n"/>
      <c r="H383" s="1" t="n"/>
      <c r="I383" s="1" t="n"/>
      <c r="J383" s="1" t="n"/>
      <c r="K383" s="1" t="n"/>
      <c r="L383" s="1" t="n"/>
      <c r="M383" s="1" t="n"/>
    </row>
    <row hidden="1" r="384">
      <c r="A384" s="38" t="n"/>
      <c r="B384" s="1" t="n"/>
      <c r="H384" s="1" t="n"/>
      <c r="I384" s="1" t="n"/>
      <c r="J384" s="1" t="n"/>
      <c r="K384" s="1" t="n"/>
      <c r="L384" s="1" t="n"/>
      <c r="M384" s="1" t="n"/>
    </row>
    <row hidden="1" r="385">
      <c r="A385" s="38" t="n"/>
      <c r="B385" s="1" t="n"/>
      <c r="H385" s="1" t="n"/>
      <c r="I385" s="1" t="n"/>
      <c r="J385" s="1" t="n"/>
      <c r="K385" s="1" t="n"/>
      <c r="L385" s="1" t="n"/>
      <c r="M385" s="1" t="n"/>
    </row>
    <row hidden="1" r="386">
      <c r="A386" s="38" t="n"/>
      <c r="B386" s="1" t="n"/>
      <c r="H386" s="1" t="n"/>
      <c r="I386" s="1" t="n"/>
      <c r="J386" s="1" t="n"/>
      <c r="K386" s="1" t="n"/>
      <c r="L386" s="1" t="n"/>
      <c r="M386" s="1" t="n"/>
    </row>
    <row hidden="1" r="387">
      <c r="A387" s="38" t="n"/>
      <c r="B387" s="1" t="n"/>
      <c r="H387" s="1" t="n"/>
      <c r="I387" s="1" t="n"/>
      <c r="J387" s="1" t="n"/>
      <c r="K387" s="1" t="n"/>
      <c r="L387" s="1" t="n"/>
      <c r="M387" s="1" t="n"/>
    </row>
    <row hidden="1" r="388">
      <c r="A388" s="38" t="n"/>
      <c r="B388" s="1" t="n"/>
      <c r="H388" s="1" t="n"/>
      <c r="I388" s="1" t="n"/>
      <c r="J388" s="1" t="n"/>
      <c r="K388" s="1" t="n"/>
      <c r="L388" s="1" t="n"/>
      <c r="M388" s="1" t="n"/>
    </row>
    <row hidden="1" r="389">
      <c r="A389" s="38" t="n"/>
      <c r="B389" s="1" t="n"/>
      <c r="H389" s="1" t="n"/>
      <c r="I389" s="1" t="n"/>
      <c r="J389" s="1" t="n"/>
      <c r="K389" s="1" t="n"/>
      <c r="L389" s="1" t="n"/>
      <c r="M389" s="1" t="n"/>
    </row>
    <row hidden="1" r="390">
      <c r="A390" s="38" t="n"/>
      <c r="B390" s="1" t="n"/>
      <c r="H390" s="1" t="n"/>
      <c r="I390" s="1" t="n"/>
      <c r="J390" s="1" t="n"/>
      <c r="K390" s="1" t="n"/>
      <c r="L390" s="1" t="n"/>
      <c r="M390" s="1" t="n"/>
    </row>
    <row hidden="1" r="391">
      <c r="A391" s="38" t="n"/>
      <c r="B391" s="1" t="n"/>
      <c r="H391" s="1" t="n"/>
      <c r="I391" s="1" t="n"/>
      <c r="J391" s="1" t="n"/>
      <c r="K391" s="1" t="n"/>
      <c r="L391" s="1" t="n"/>
      <c r="M391" s="1" t="n"/>
    </row>
    <row hidden="1" r="392">
      <c r="A392" s="38" t="n"/>
      <c r="B392" s="1" t="n"/>
      <c r="H392" s="1" t="n"/>
      <c r="I392" s="1" t="n"/>
      <c r="J392" s="1" t="n"/>
      <c r="K392" s="1" t="n"/>
      <c r="L392" s="1" t="n"/>
      <c r="M392" s="1" t="n"/>
    </row>
    <row hidden="1" r="393">
      <c r="A393" s="38" t="n"/>
      <c r="B393" s="1" t="n"/>
      <c r="H393" s="1" t="n"/>
      <c r="I393" s="1" t="n"/>
      <c r="J393" s="1" t="n"/>
      <c r="K393" s="1" t="n"/>
      <c r="L393" s="1" t="n"/>
      <c r="M393" s="1" t="n"/>
    </row>
    <row hidden="1" r="394">
      <c r="A394" s="38" t="n"/>
      <c r="B394" s="1" t="n"/>
      <c r="H394" s="1" t="n"/>
      <c r="I394" s="1" t="n"/>
      <c r="J394" s="1" t="n"/>
      <c r="K394" s="1" t="n"/>
      <c r="L394" s="1" t="n"/>
      <c r="M394" s="1" t="n"/>
    </row>
    <row hidden="1" r="395">
      <c r="A395" s="38" t="n"/>
      <c r="B395" s="1" t="n"/>
      <c r="H395" s="1" t="n"/>
      <c r="I395" s="1" t="n"/>
      <c r="J395" s="1" t="n"/>
      <c r="K395" s="1" t="n"/>
      <c r="L395" s="1" t="n"/>
      <c r="M395" s="1" t="n"/>
    </row>
    <row hidden="1" r="396">
      <c r="A396" s="38" t="n"/>
      <c r="B396" s="1" t="n"/>
      <c r="H396" s="1" t="n"/>
      <c r="I396" s="1" t="n"/>
      <c r="J396" s="1" t="n"/>
      <c r="K396" s="1" t="n"/>
      <c r="L396" s="1" t="n"/>
      <c r="M396" s="1" t="n"/>
    </row>
    <row hidden="1" r="397">
      <c r="A397" s="38" t="n"/>
      <c r="B397" s="1" t="n"/>
      <c r="H397" s="1" t="n"/>
      <c r="I397" s="1" t="n"/>
      <c r="J397" s="1" t="n"/>
      <c r="K397" s="1" t="n"/>
      <c r="L397" s="1" t="n"/>
      <c r="M397" s="1" t="n"/>
    </row>
    <row hidden="1" r="398">
      <c r="A398" s="38" t="n"/>
      <c r="B398" s="1" t="n"/>
      <c r="H398" s="1" t="n"/>
      <c r="I398" s="1" t="n"/>
      <c r="J398" s="1" t="n"/>
      <c r="K398" s="1" t="n"/>
      <c r="L398" s="1" t="n"/>
      <c r="M398" s="1" t="n"/>
    </row>
    <row hidden="1" r="399">
      <c r="A399" s="38" t="n"/>
      <c r="B399" s="1" t="n"/>
      <c r="H399" s="1" t="n"/>
      <c r="I399" s="1" t="n"/>
      <c r="J399" s="1" t="n"/>
      <c r="K399" s="1" t="n"/>
      <c r="L399" s="1" t="n"/>
      <c r="M399" s="1" t="n"/>
    </row>
    <row hidden="1" r="400">
      <c r="A400" s="38" t="n"/>
      <c r="B400" s="1" t="n"/>
      <c r="H400" s="1" t="n"/>
      <c r="I400" s="1" t="n"/>
      <c r="J400" s="1" t="n"/>
      <c r="K400" s="1" t="n"/>
      <c r="L400" s="1" t="n"/>
      <c r="M400" s="1" t="n"/>
    </row>
    <row hidden="1" r="401">
      <c r="A401" s="38" t="n"/>
      <c r="B401" s="1" t="n"/>
      <c r="H401" s="1" t="n"/>
      <c r="I401" s="1" t="n"/>
      <c r="J401" s="1" t="n"/>
      <c r="K401" s="1" t="n"/>
      <c r="L401" s="1" t="n"/>
      <c r="M401" s="1" t="n"/>
    </row>
    <row hidden="1" r="402">
      <c r="A402" s="38" t="n"/>
      <c r="B402" s="1" t="n"/>
      <c r="H402" s="1" t="n"/>
      <c r="I402" s="1" t="n"/>
      <c r="J402" s="1" t="n"/>
      <c r="K402" s="1" t="n"/>
      <c r="L402" s="1" t="n"/>
      <c r="M402" s="1" t="n"/>
    </row>
    <row hidden="1" r="403">
      <c r="A403" s="38" t="n"/>
      <c r="B403" s="1" t="n"/>
      <c r="H403" s="1" t="n"/>
      <c r="I403" s="1" t="n"/>
      <c r="J403" s="1" t="n"/>
      <c r="K403" s="1" t="n"/>
      <c r="L403" s="1" t="n"/>
      <c r="M403" s="1" t="n"/>
    </row>
    <row hidden="1" r="404">
      <c r="A404" s="38" t="n"/>
      <c r="B404" s="1" t="n"/>
      <c r="H404" s="1" t="n"/>
      <c r="I404" s="1" t="n"/>
      <c r="J404" s="1" t="n"/>
      <c r="K404" s="1" t="n"/>
      <c r="L404" s="1" t="n"/>
      <c r="M404" s="1" t="n"/>
    </row>
    <row hidden="1" r="405">
      <c r="A405" s="38" t="n"/>
      <c r="B405" s="1" t="n"/>
      <c r="H405" s="1" t="n"/>
      <c r="I405" s="1" t="n"/>
      <c r="J405" s="1" t="n"/>
      <c r="K405" s="1" t="n"/>
      <c r="L405" s="1" t="n"/>
      <c r="M405" s="1" t="n"/>
    </row>
    <row hidden="1" r="406">
      <c r="A406" s="38" t="n"/>
      <c r="B406" s="1" t="n"/>
      <c r="H406" s="1" t="n"/>
      <c r="I406" s="1" t="n"/>
      <c r="J406" s="1" t="n"/>
      <c r="K406" s="1" t="n"/>
      <c r="L406" s="1" t="n"/>
      <c r="M406" s="1" t="n"/>
    </row>
    <row hidden="1" r="407">
      <c r="A407" s="38" t="n"/>
      <c r="B407" s="1" t="n"/>
      <c r="H407" s="1" t="n"/>
      <c r="I407" s="1" t="n"/>
      <c r="J407" s="1" t="n"/>
      <c r="K407" s="1" t="n"/>
      <c r="L407" s="1" t="n"/>
      <c r="M407" s="1" t="n"/>
    </row>
    <row hidden="1" r="408">
      <c r="A408" s="38" t="n"/>
      <c r="B408" s="1" t="n"/>
      <c r="H408" s="1" t="n"/>
      <c r="I408" s="1" t="n"/>
      <c r="J408" s="1" t="n"/>
      <c r="K408" s="1" t="n"/>
      <c r="L408" s="1" t="n"/>
      <c r="M408" s="1" t="n"/>
    </row>
    <row hidden="1" r="409">
      <c r="A409" s="38" t="n"/>
      <c r="B409" s="1" t="n"/>
      <c r="H409" s="1" t="n"/>
      <c r="I409" s="1" t="n"/>
      <c r="J409" s="1" t="n"/>
      <c r="K409" s="1" t="n"/>
      <c r="L409" s="1" t="n"/>
      <c r="M409" s="1" t="n"/>
    </row>
    <row hidden="1" r="410">
      <c r="A410" s="38" t="n"/>
      <c r="B410" s="1" t="n"/>
      <c r="H410" s="1" t="n"/>
      <c r="I410" s="1" t="n"/>
      <c r="J410" s="1" t="n"/>
      <c r="K410" s="1" t="n"/>
      <c r="L410" s="1" t="n"/>
      <c r="M410" s="1" t="n"/>
    </row>
    <row hidden="1" r="411">
      <c r="A411" s="38" t="n"/>
      <c r="B411" s="1" t="n"/>
      <c r="H411" s="1" t="n"/>
      <c r="I411" s="1" t="n"/>
      <c r="J411" s="1" t="n"/>
      <c r="K411" s="1" t="n"/>
      <c r="L411" s="1" t="n"/>
      <c r="M411" s="1" t="n"/>
    </row>
    <row hidden="1" r="412">
      <c r="A412" s="38" t="n"/>
      <c r="B412" s="1" t="n"/>
      <c r="H412" s="1" t="n"/>
      <c r="I412" s="1" t="n"/>
      <c r="J412" s="1" t="n"/>
      <c r="K412" s="1" t="n"/>
      <c r="L412" s="1" t="n"/>
      <c r="M412" s="1" t="n"/>
    </row>
    <row hidden="1" r="413">
      <c r="A413" s="38" t="n"/>
      <c r="B413" s="1" t="n"/>
      <c r="H413" s="1" t="n"/>
      <c r="I413" s="1" t="n"/>
      <c r="J413" s="1" t="n"/>
      <c r="K413" s="1" t="n"/>
      <c r="L413" s="1" t="n"/>
      <c r="M413" s="1" t="n"/>
    </row>
    <row hidden="1" r="414">
      <c r="A414" s="38" t="n"/>
      <c r="B414" s="1" t="n"/>
      <c r="H414" s="1" t="n"/>
      <c r="I414" s="1" t="n"/>
      <c r="J414" s="1" t="n"/>
      <c r="K414" s="1" t="n"/>
      <c r="L414" s="1" t="n"/>
      <c r="M414" s="1" t="n"/>
    </row>
    <row hidden="1" r="415">
      <c r="A415" s="38" t="n"/>
      <c r="B415" s="1" t="n"/>
      <c r="H415" s="1" t="n"/>
      <c r="I415" s="1" t="n"/>
      <c r="J415" s="1" t="n"/>
      <c r="K415" s="1" t="n"/>
      <c r="L415" s="1" t="n"/>
      <c r="M415" s="1" t="n"/>
    </row>
    <row hidden="1" r="416">
      <c r="A416" s="38" t="n"/>
      <c r="B416" s="1" t="n"/>
      <c r="H416" s="1" t="n"/>
      <c r="I416" s="1" t="n"/>
      <c r="J416" s="1" t="n"/>
      <c r="K416" s="1" t="n"/>
      <c r="L416" s="1" t="n"/>
      <c r="M416" s="1" t="n"/>
    </row>
    <row hidden="1" r="417">
      <c r="A417" s="38" t="n"/>
      <c r="B417" s="1" t="n"/>
      <c r="H417" s="1" t="n"/>
      <c r="I417" s="1" t="n"/>
      <c r="J417" s="1" t="n"/>
      <c r="K417" s="1" t="n"/>
      <c r="L417" s="1" t="n"/>
      <c r="M417" s="1" t="n"/>
    </row>
    <row hidden="1" r="418">
      <c r="A418" s="38" t="n"/>
      <c r="B418" s="1" t="n"/>
      <c r="H418" s="1" t="n"/>
      <c r="I418" s="1" t="n"/>
      <c r="J418" s="1" t="n"/>
      <c r="K418" s="1" t="n"/>
      <c r="L418" s="1" t="n"/>
      <c r="M418" s="1" t="n"/>
    </row>
    <row hidden="1" r="419">
      <c r="A419" s="38" t="n"/>
      <c r="B419" s="1" t="n"/>
      <c r="H419" s="1" t="n"/>
      <c r="I419" s="1" t="n"/>
      <c r="J419" s="1" t="n"/>
      <c r="K419" s="1" t="n"/>
      <c r="L419" s="1" t="n"/>
      <c r="M419" s="1" t="n"/>
    </row>
    <row hidden="1" r="420">
      <c r="A420" s="38" t="n"/>
      <c r="B420" s="1" t="n"/>
      <c r="H420" s="1" t="n"/>
      <c r="I420" s="1" t="n"/>
      <c r="J420" s="1" t="n"/>
      <c r="K420" s="1" t="n"/>
      <c r="L420" s="1" t="n"/>
      <c r="M420" s="1" t="n"/>
    </row>
    <row hidden="1" r="421">
      <c r="A421" s="38" t="n"/>
      <c r="B421" s="1" t="n"/>
      <c r="H421" s="1" t="n"/>
      <c r="I421" s="1" t="n"/>
      <c r="J421" s="1" t="n"/>
      <c r="K421" s="1" t="n"/>
      <c r="L421" s="1" t="n"/>
      <c r="M421" s="1" t="n"/>
    </row>
    <row hidden="1" r="422">
      <c r="A422" s="38" t="n"/>
      <c r="B422" s="1" t="n"/>
      <c r="H422" s="1" t="n"/>
      <c r="I422" s="1" t="n"/>
      <c r="J422" s="1" t="n"/>
      <c r="K422" s="1" t="n"/>
      <c r="L422" s="1" t="n"/>
      <c r="M422" s="1" t="n"/>
    </row>
    <row hidden="1" r="423">
      <c r="A423" s="38" t="n"/>
      <c r="B423" s="1" t="n"/>
      <c r="H423" s="1" t="n"/>
      <c r="I423" s="1" t="n"/>
      <c r="J423" s="1" t="n"/>
      <c r="K423" s="1" t="n"/>
      <c r="L423" s="1" t="n"/>
      <c r="M423" s="1" t="n"/>
    </row>
    <row hidden="1" r="424">
      <c r="A424" s="38" t="n"/>
      <c r="B424" s="1" t="n"/>
      <c r="H424" s="1" t="n"/>
      <c r="I424" s="1" t="n"/>
      <c r="J424" s="1" t="n"/>
      <c r="K424" s="1" t="n"/>
      <c r="L424" s="1" t="n"/>
      <c r="M424" s="1" t="n"/>
    </row>
    <row hidden="1" r="425">
      <c r="A425" s="38" t="n"/>
      <c r="B425" s="1" t="n"/>
      <c r="H425" s="1" t="n"/>
      <c r="I425" s="1" t="n"/>
      <c r="J425" s="1" t="n"/>
      <c r="K425" s="1" t="n"/>
      <c r="L425" s="1" t="n"/>
      <c r="M425" s="1" t="n"/>
    </row>
    <row hidden="1" r="426">
      <c r="A426" s="38" t="n"/>
      <c r="B426" s="1" t="n"/>
      <c r="H426" s="1" t="n"/>
      <c r="I426" s="1" t="n"/>
      <c r="J426" s="1" t="n"/>
      <c r="K426" s="1" t="n"/>
      <c r="L426" s="1" t="n"/>
      <c r="M426" s="1" t="n"/>
    </row>
    <row hidden="1" r="427">
      <c r="A427" s="38" t="n"/>
      <c r="B427" s="1" t="n"/>
      <c r="H427" s="1" t="n"/>
      <c r="I427" s="1" t="n"/>
      <c r="J427" s="1" t="n"/>
      <c r="K427" s="1" t="n"/>
      <c r="L427" s="1" t="n"/>
      <c r="M427" s="1" t="n"/>
    </row>
    <row hidden="1" r="428">
      <c r="A428" s="38" t="n"/>
      <c r="B428" s="1" t="n"/>
      <c r="H428" s="1" t="n"/>
      <c r="I428" s="1" t="n"/>
      <c r="J428" s="1" t="n"/>
      <c r="K428" s="1" t="n"/>
      <c r="L428" s="1" t="n"/>
      <c r="M428" s="1" t="n"/>
    </row>
    <row hidden="1" r="429">
      <c r="A429" s="38" t="n"/>
      <c r="B429" s="1" t="n"/>
      <c r="H429" s="1" t="n"/>
      <c r="I429" s="1" t="n"/>
      <c r="J429" s="1" t="n"/>
      <c r="K429" s="1" t="n"/>
      <c r="L429" s="1" t="n"/>
      <c r="M429" s="1" t="n"/>
    </row>
    <row hidden="1" r="430">
      <c r="A430" s="38" t="n"/>
      <c r="B430" s="1" t="n"/>
      <c r="H430" s="1" t="n"/>
      <c r="I430" s="1" t="n"/>
      <c r="J430" s="1" t="n"/>
      <c r="K430" s="1" t="n"/>
      <c r="L430" s="1" t="n"/>
      <c r="M430" s="1" t="n"/>
    </row>
    <row hidden="1" r="431">
      <c r="A431" s="38" t="n"/>
      <c r="B431" s="1" t="n"/>
      <c r="H431" s="1" t="n"/>
      <c r="I431" s="1" t="n"/>
      <c r="J431" s="1" t="n"/>
      <c r="K431" s="1" t="n"/>
      <c r="L431" s="1" t="n"/>
      <c r="M431" s="1" t="n"/>
    </row>
    <row hidden="1" r="432">
      <c r="A432" s="38" t="n"/>
      <c r="B432" s="1" t="n"/>
      <c r="H432" s="1" t="n"/>
      <c r="I432" s="1" t="n"/>
      <c r="J432" s="1" t="n"/>
      <c r="K432" s="1" t="n"/>
      <c r="L432" s="1" t="n"/>
      <c r="M432" s="1" t="n"/>
    </row>
    <row hidden="1" r="433">
      <c r="A433" s="38" t="n"/>
      <c r="B433" s="1" t="n"/>
      <c r="H433" s="1" t="n"/>
      <c r="I433" s="1" t="n"/>
      <c r="J433" s="1" t="n"/>
      <c r="K433" s="1" t="n"/>
      <c r="L433" s="1" t="n"/>
      <c r="M433" s="1" t="n"/>
    </row>
    <row hidden="1" r="434">
      <c r="A434" s="38" t="n"/>
      <c r="B434" s="1" t="n"/>
      <c r="H434" s="1" t="n"/>
      <c r="I434" s="1" t="n"/>
      <c r="J434" s="1" t="n"/>
      <c r="K434" s="1" t="n"/>
      <c r="L434" s="1" t="n"/>
      <c r="M434" s="1" t="n"/>
    </row>
    <row hidden="1" r="435">
      <c r="A435" s="38" t="n"/>
      <c r="B435" s="1" t="n"/>
      <c r="H435" s="1" t="n"/>
      <c r="I435" s="1" t="n"/>
      <c r="J435" s="1" t="n"/>
      <c r="K435" s="1" t="n"/>
      <c r="L435" s="1" t="n"/>
      <c r="M435" s="1" t="n"/>
    </row>
    <row hidden="1" r="436">
      <c r="A436" s="38" t="n"/>
      <c r="B436" s="1" t="n"/>
      <c r="H436" s="1" t="n"/>
      <c r="I436" s="1" t="n"/>
      <c r="J436" s="1" t="n"/>
      <c r="K436" s="1" t="n"/>
      <c r="L436" s="1" t="n"/>
      <c r="M436" s="1" t="n"/>
    </row>
    <row hidden="1" r="437">
      <c r="A437" s="38" t="n"/>
      <c r="B437" s="1" t="n"/>
      <c r="H437" s="1" t="n"/>
      <c r="I437" s="1" t="n"/>
      <c r="J437" s="1" t="n"/>
      <c r="K437" s="1" t="n"/>
      <c r="L437" s="1" t="n"/>
      <c r="M437" s="1" t="n"/>
    </row>
    <row hidden="1" r="438">
      <c r="A438" s="38" t="n"/>
      <c r="B438" s="1" t="n"/>
      <c r="H438" s="1" t="n"/>
      <c r="I438" s="1" t="n"/>
      <c r="J438" s="1" t="n"/>
      <c r="K438" s="1" t="n"/>
      <c r="L438" s="1" t="n"/>
      <c r="M438" s="1" t="n"/>
    </row>
    <row hidden="1" r="439">
      <c r="A439" s="38" t="n"/>
      <c r="B439" s="1" t="n"/>
      <c r="H439" s="1" t="n"/>
      <c r="I439" s="1" t="n"/>
      <c r="J439" s="1" t="n"/>
      <c r="K439" s="1" t="n"/>
      <c r="L439" s="1" t="n"/>
      <c r="M439" s="1" t="n"/>
    </row>
    <row hidden="1" r="440">
      <c r="A440" s="38" t="n"/>
      <c r="B440" s="1" t="n"/>
      <c r="H440" s="1" t="n"/>
      <c r="I440" s="1" t="n"/>
      <c r="J440" s="1" t="n"/>
      <c r="K440" s="1" t="n"/>
      <c r="L440" s="1" t="n"/>
      <c r="M440" s="1" t="n"/>
    </row>
    <row hidden="1" r="441">
      <c r="A441" s="38" t="n"/>
      <c r="B441" s="1" t="n"/>
      <c r="H441" s="1" t="n"/>
      <c r="I441" s="1" t="n"/>
      <c r="J441" s="1" t="n"/>
      <c r="K441" s="1" t="n"/>
      <c r="L441" s="1" t="n"/>
      <c r="M441" s="1" t="n"/>
    </row>
    <row hidden="1" r="442">
      <c r="A442" s="38" t="n"/>
      <c r="B442" s="1" t="n"/>
      <c r="H442" s="1" t="n"/>
      <c r="I442" s="1" t="n"/>
      <c r="J442" s="1" t="n"/>
      <c r="K442" s="1" t="n"/>
      <c r="L442" s="1" t="n"/>
      <c r="M442" s="1" t="n"/>
    </row>
    <row hidden="1" r="443">
      <c r="A443" s="38" t="n"/>
      <c r="B443" s="1" t="n"/>
      <c r="H443" s="1" t="n"/>
      <c r="I443" s="1" t="n"/>
      <c r="J443" s="1" t="n"/>
      <c r="K443" s="1" t="n"/>
      <c r="L443" s="1" t="n"/>
      <c r="M443" s="1" t="n"/>
    </row>
    <row hidden="1" r="444">
      <c r="A444" s="38" t="n"/>
      <c r="B444" s="1" t="n"/>
      <c r="H444" s="1" t="n"/>
      <c r="I444" s="1" t="n"/>
      <c r="J444" s="1" t="n"/>
      <c r="K444" s="1" t="n"/>
      <c r="L444" s="1" t="n"/>
      <c r="M444" s="1" t="n"/>
    </row>
    <row hidden="1" r="445">
      <c r="A445" s="38" t="n"/>
      <c r="B445" s="1" t="n"/>
      <c r="H445" s="1" t="n"/>
      <c r="I445" s="1" t="n"/>
      <c r="J445" s="1" t="n"/>
      <c r="K445" s="1" t="n"/>
      <c r="L445" s="1" t="n"/>
      <c r="M445" s="1" t="n"/>
    </row>
    <row hidden="1" r="446">
      <c r="A446" s="38" t="n"/>
      <c r="B446" s="1" t="n"/>
      <c r="H446" s="1" t="n"/>
      <c r="I446" s="1" t="n"/>
      <c r="J446" s="1" t="n"/>
      <c r="K446" s="1" t="n"/>
      <c r="L446" s="1" t="n"/>
      <c r="M446" s="1" t="n"/>
    </row>
    <row hidden="1" r="447">
      <c r="A447" s="38" t="n"/>
      <c r="B447" s="1" t="n"/>
      <c r="H447" s="1" t="n"/>
      <c r="I447" s="1" t="n"/>
      <c r="J447" s="1" t="n"/>
      <c r="K447" s="1" t="n"/>
      <c r="L447" s="1" t="n"/>
      <c r="M447" s="1" t="n"/>
    </row>
    <row hidden="1" r="448">
      <c r="A448" s="38" t="n"/>
      <c r="B448" s="1" t="n"/>
      <c r="H448" s="1" t="n"/>
      <c r="I448" s="1" t="n"/>
      <c r="J448" s="1" t="n"/>
      <c r="K448" s="1" t="n"/>
      <c r="L448" s="1" t="n"/>
      <c r="M448" s="1" t="n"/>
    </row>
    <row hidden="1" r="449">
      <c r="A449" s="38" t="n"/>
      <c r="B449" s="1" t="n"/>
      <c r="H449" s="1" t="n"/>
      <c r="I449" s="1" t="n"/>
      <c r="J449" s="1" t="n"/>
      <c r="K449" s="1" t="n"/>
      <c r="L449" s="1" t="n"/>
      <c r="M449" s="1" t="n"/>
    </row>
    <row hidden="1" r="450">
      <c r="A450" s="38" t="n"/>
      <c r="B450" s="1" t="n"/>
      <c r="H450" s="1" t="n"/>
      <c r="I450" s="1" t="n"/>
      <c r="J450" s="1" t="n"/>
      <c r="K450" s="1" t="n"/>
      <c r="L450" s="1" t="n"/>
      <c r="M450" s="1" t="n"/>
    </row>
    <row hidden="1" r="451">
      <c r="A451" s="38" t="n"/>
      <c r="B451" s="1" t="n"/>
      <c r="H451" s="1" t="n"/>
      <c r="I451" s="1" t="n"/>
      <c r="J451" s="1" t="n"/>
      <c r="K451" s="1" t="n"/>
      <c r="L451" s="1" t="n"/>
      <c r="M451" s="1" t="n"/>
    </row>
    <row hidden="1" r="452">
      <c r="A452" s="38" t="n"/>
      <c r="B452" s="1" t="n"/>
      <c r="H452" s="1" t="n"/>
      <c r="I452" s="1" t="n"/>
      <c r="J452" s="1" t="n"/>
      <c r="K452" s="1" t="n"/>
      <c r="L452" s="1" t="n"/>
      <c r="M452" s="1" t="n"/>
    </row>
    <row hidden="1" r="453">
      <c r="A453" s="38" t="n"/>
      <c r="B453" s="1" t="n"/>
      <c r="H453" s="1" t="n"/>
      <c r="I453" s="1" t="n"/>
      <c r="J453" s="1" t="n"/>
      <c r="K453" s="1" t="n"/>
      <c r="L453" s="1" t="n"/>
      <c r="M453" s="1" t="n"/>
    </row>
    <row hidden="1" r="454">
      <c r="A454" s="38" t="n"/>
      <c r="B454" s="1" t="n"/>
      <c r="H454" s="1" t="n"/>
      <c r="I454" s="1" t="n"/>
      <c r="J454" s="1" t="n"/>
      <c r="K454" s="1" t="n"/>
      <c r="L454" s="1" t="n"/>
      <c r="M454" s="1" t="n"/>
    </row>
    <row hidden="1" r="455">
      <c r="A455" s="38" t="n"/>
      <c r="B455" s="1" t="n"/>
      <c r="H455" s="1" t="n"/>
      <c r="I455" s="1" t="n"/>
      <c r="J455" s="1" t="n"/>
      <c r="K455" s="1" t="n"/>
      <c r="L455" s="1" t="n"/>
      <c r="M455" s="1" t="n"/>
    </row>
    <row hidden="1" r="456">
      <c r="A456" s="38" t="n"/>
      <c r="B456" s="1" t="n"/>
      <c r="H456" s="1" t="n"/>
      <c r="I456" s="1" t="n"/>
      <c r="J456" s="1" t="n"/>
      <c r="K456" s="1" t="n"/>
      <c r="L456" s="1" t="n"/>
      <c r="M456" s="1" t="n"/>
    </row>
    <row hidden="1" r="457">
      <c r="A457" s="38" t="n"/>
      <c r="B457" s="1" t="n"/>
      <c r="H457" s="1" t="n"/>
      <c r="I457" s="1" t="n"/>
      <c r="J457" s="1" t="n"/>
      <c r="K457" s="1" t="n"/>
      <c r="L457" s="1" t="n"/>
      <c r="M457" s="1" t="n"/>
    </row>
    <row hidden="1" r="458">
      <c r="A458" s="38" t="n"/>
      <c r="B458" s="1" t="n"/>
      <c r="H458" s="1" t="n"/>
      <c r="I458" s="1" t="n"/>
      <c r="J458" s="1" t="n"/>
      <c r="K458" s="1" t="n"/>
      <c r="L458" s="1" t="n"/>
      <c r="M458" s="1" t="n"/>
    </row>
    <row hidden="1" r="459">
      <c r="A459" s="38" t="n"/>
      <c r="B459" s="1" t="n"/>
      <c r="H459" s="1" t="n"/>
      <c r="I459" s="1" t="n"/>
      <c r="J459" s="1" t="n"/>
      <c r="K459" s="1" t="n"/>
      <c r="L459" s="1" t="n"/>
      <c r="M459" s="1" t="n"/>
    </row>
    <row hidden="1" r="460">
      <c r="A460" s="38" t="n"/>
      <c r="B460" s="1" t="n"/>
      <c r="H460" s="1" t="n"/>
      <c r="I460" s="1" t="n"/>
      <c r="J460" s="1" t="n"/>
      <c r="K460" s="1" t="n"/>
      <c r="L460" s="1" t="n"/>
      <c r="M460" s="1" t="n"/>
    </row>
    <row hidden="1" r="461">
      <c r="A461" s="38" t="n"/>
      <c r="B461" s="1" t="n"/>
      <c r="H461" s="1" t="n"/>
      <c r="I461" s="1" t="n"/>
      <c r="J461" s="1" t="n"/>
      <c r="K461" s="1" t="n"/>
      <c r="L461" s="1" t="n"/>
      <c r="M461" s="1" t="n"/>
    </row>
    <row hidden="1" r="462">
      <c r="A462" s="38" t="n"/>
      <c r="B462" s="1" t="n"/>
      <c r="H462" s="1" t="n"/>
      <c r="I462" s="1" t="n"/>
      <c r="J462" s="1" t="n"/>
      <c r="K462" s="1" t="n"/>
      <c r="L462" s="1" t="n"/>
      <c r="M462" s="1" t="n"/>
    </row>
    <row hidden="1" r="463">
      <c r="A463" s="38" t="n"/>
      <c r="B463" s="1" t="n"/>
      <c r="H463" s="1" t="n"/>
      <c r="I463" s="1" t="n"/>
      <c r="J463" s="1" t="n"/>
      <c r="K463" s="1" t="n"/>
      <c r="L463" s="1" t="n"/>
      <c r="M463" s="1" t="n"/>
    </row>
    <row hidden="1" r="464">
      <c r="A464" s="38" t="n"/>
      <c r="B464" s="1" t="n"/>
      <c r="H464" s="1" t="n"/>
      <c r="I464" s="1" t="n"/>
      <c r="J464" s="1" t="n"/>
      <c r="K464" s="1" t="n"/>
      <c r="L464" s="1" t="n"/>
      <c r="M464" s="1" t="n"/>
    </row>
    <row hidden="1" r="465">
      <c r="A465" s="38" t="n"/>
      <c r="B465" s="1" t="n"/>
      <c r="H465" s="1" t="n"/>
      <c r="I465" s="1" t="n"/>
      <c r="J465" s="1" t="n"/>
      <c r="K465" s="1" t="n"/>
      <c r="L465" s="1" t="n"/>
      <c r="M465" s="1" t="n"/>
    </row>
    <row hidden="1" r="466">
      <c r="A466" s="38" t="n"/>
      <c r="B466" s="1" t="n"/>
      <c r="H466" s="1" t="n"/>
      <c r="I466" s="1" t="n"/>
      <c r="J466" s="1" t="n"/>
      <c r="K466" s="1" t="n"/>
      <c r="L466" s="1" t="n"/>
      <c r="M466" s="1" t="n"/>
    </row>
    <row hidden="1" r="467">
      <c r="A467" s="38" t="n"/>
      <c r="B467" s="1" t="n"/>
      <c r="H467" s="1" t="n"/>
      <c r="I467" s="1" t="n"/>
      <c r="J467" s="1" t="n"/>
      <c r="K467" s="1" t="n"/>
      <c r="L467" s="1" t="n"/>
      <c r="M467" s="1" t="n"/>
    </row>
    <row hidden="1" r="468">
      <c r="A468" s="38" t="n"/>
      <c r="B468" s="1" t="n"/>
      <c r="H468" s="1" t="n"/>
      <c r="I468" s="1" t="n"/>
      <c r="J468" s="1" t="n"/>
      <c r="K468" s="1" t="n"/>
      <c r="L468" s="1" t="n"/>
      <c r="M468" s="1" t="n"/>
    </row>
    <row hidden="1" r="469">
      <c r="A469" s="38" t="n"/>
      <c r="B469" s="1" t="n"/>
      <c r="H469" s="1" t="n"/>
      <c r="I469" s="1" t="n"/>
      <c r="J469" s="1" t="n"/>
      <c r="K469" s="1" t="n"/>
      <c r="L469" s="1" t="n"/>
      <c r="M469" s="1" t="n"/>
    </row>
    <row hidden="1" r="470">
      <c r="A470" s="38" t="n"/>
      <c r="B470" s="1" t="n"/>
      <c r="H470" s="1" t="n"/>
      <c r="I470" s="1" t="n"/>
      <c r="J470" s="1" t="n"/>
      <c r="K470" s="1" t="n"/>
      <c r="L470" s="1" t="n"/>
      <c r="M470" s="1" t="n"/>
    </row>
    <row hidden="1" r="471">
      <c r="A471" s="38" t="n"/>
      <c r="B471" s="1" t="n"/>
      <c r="H471" s="1" t="n"/>
      <c r="I471" s="1" t="n"/>
      <c r="J471" s="1" t="n"/>
      <c r="K471" s="1" t="n"/>
      <c r="L471" s="1" t="n"/>
      <c r="M471" s="1" t="n"/>
    </row>
    <row hidden="1" r="472">
      <c r="A472" s="38" t="n"/>
      <c r="B472" s="1" t="n"/>
      <c r="H472" s="1" t="n"/>
      <c r="I472" s="1" t="n"/>
      <c r="J472" s="1" t="n"/>
      <c r="K472" s="1" t="n"/>
      <c r="L472" s="1" t="n"/>
      <c r="M472" s="1" t="n"/>
    </row>
    <row hidden="1" r="473">
      <c r="A473" s="38" t="n"/>
      <c r="B473" s="1" t="n"/>
      <c r="H473" s="1" t="n"/>
      <c r="I473" s="1" t="n"/>
      <c r="J473" s="1" t="n"/>
      <c r="K473" s="1" t="n"/>
      <c r="L473" s="1" t="n"/>
      <c r="M473" s="1" t="n"/>
    </row>
    <row hidden="1" r="474">
      <c r="A474" s="38" t="n"/>
      <c r="B474" s="1" t="n"/>
      <c r="H474" s="1" t="n"/>
      <c r="I474" s="1" t="n"/>
      <c r="J474" s="1" t="n"/>
      <c r="K474" s="1" t="n"/>
      <c r="L474" s="1" t="n"/>
      <c r="M474" s="1" t="n"/>
    </row>
    <row hidden="1" r="475">
      <c r="A475" s="38" t="n"/>
      <c r="B475" s="1" t="n"/>
      <c r="H475" s="1" t="n"/>
      <c r="I475" s="1" t="n"/>
      <c r="J475" s="1" t="n"/>
      <c r="K475" s="1" t="n"/>
      <c r="L475" s="1" t="n"/>
      <c r="M475" s="1" t="n"/>
    </row>
    <row hidden="1" r="476">
      <c r="A476" s="38" t="n"/>
      <c r="B476" s="1" t="n"/>
      <c r="H476" s="1" t="n"/>
      <c r="I476" s="1" t="n"/>
      <c r="J476" s="1" t="n"/>
      <c r="K476" s="1" t="n"/>
      <c r="L476" s="1" t="n"/>
      <c r="M476" s="1" t="n"/>
    </row>
    <row hidden="1" r="477">
      <c r="A477" s="38" t="n"/>
      <c r="B477" s="1" t="n"/>
      <c r="H477" s="1" t="n"/>
      <c r="I477" s="1" t="n"/>
      <c r="J477" s="1" t="n"/>
      <c r="K477" s="1" t="n"/>
      <c r="L477" s="1" t="n"/>
      <c r="M477" s="1" t="n"/>
    </row>
    <row hidden="1" r="478">
      <c r="A478" s="38" t="n"/>
      <c r="B478" s="1" t="n"/>
      <c r="H478" s="1" t="n"/>
      <c r="I478" s="1" t="n"/>
      <c r="J478" s="1" t="n"/>
      <c r="K478" s="1" t="n"/>
      <c r="L478" s="1" t="n"/>
      <c r="M478" s="1" t="n"/>
    </row>
    <row hidden="1" r="479">
      <c r="A479" s="38" t="n"/>
      <c r="B479" s="1" t="n"/>
      <c r="H479" s="1" t="n"/>
      <c r="I479" s="1" t="n"/>
      <c r="J479" s="1" t="n"/>
      <c r="K479" s="1" t="n"/>
      <c r="L479" s="1" t="n"/>
      <c r="M479" s="1" t="n"/>
    </row>
    <row hidden="1" r="480">
      <c r="A480" s="38" t="n"/>
      <c r="B480" s="1" t="n"/>
      <c r="H480" s="1" t="n"/>
      <c r="I480" s="1" t="n"/>
      <c r="J480" s="1" t="n"/>
      <c r="K480" s="1" t="n"/>
      <c r="L480" s="1" t="n"/>
      <c r="M480" s="1" t="n"/>
    </row>
    <row hidden="1" r="481">
      <c r="A481" s="38" t="n"/>
      <c r="B481" s="1" t="n"/>
      <c r="H481" s="1" t="n"/>
      <c r="I481" s="1" t="n"/>
      <c r="J481" s="1" t="n"/>
      <c r="K481" s="1" t="n"/>
      <c r="L481" s="1" t="n"/>
      <c r="M481" s="1" t="n"/>
    </row>
    <row hidden="1" r="482">
      <c r="A482" s="38" t="n"/>
      <c r="B482" s="1" t="n"/>
      <c r="H482" s="1" t="n"/>
      <c r="I482" s="1" t="n"/>
      <c r="J482" s="1" t="n"/>
      <c r="K482" s="1" t="n"/>
      <c r="L482" s="1" t="n"/>
      <c r="M482" s="1" t="n"/>
    </row>
    <row hidden="1" r="483">
      <c r="A483" s="38" t="n"/>
      <c r="B483" s="1" t="n"/>
      <c r="H483" s="1" t="n"/>
      <c r="I483" s="1" t="n"/>
      <c r="J483" s="1" t="n"/>
      <c r="K483" s="1" t="n"/>
      <c r="L483" s="1" t="n"/>
      <c r="M483" s="1" t="n"/>
    </row>
    <row hidden="1" r="484">
      <c r="A484" s="38" t="n"/>
      <c r="B484" s="1" t="n"/>
      <c r="H484" s="1" t="n"/>
      <c r="I484" s="1" t="n"/>
      <c r="J484" s="1" t="n"/>
      <c r="K484" s="1" t="n"/>
      <c r="L484" s="1" t="n"/>
      <c r="M484" s="1" t="n"/>
    </row>
    <row hidden="1" r="485">
      <c r="A485" s="38" t="n"/>
      <c r="B485" s="1" t="n"/>
      <c r="H485" s="1" t="n"/>
      <c r="I485" s="1" t="n"/>
      <c r="J485" s="1" t="n"/>
      <c r="K485" s="1" t="n"/>
      <c r="L485" s="1" t="n"/>
      <c r="M485" s="1" t="n"/>
    </row>
    <row hidden="1" r="486">
      <c r="A486" s="38" t="n"/>
      <c r="B486" s="1" t="n"/>
      <c r="H486" s="1" t="n"/>
      <c r="I486" s="1" t="n"/>
      <c r="J486" s="1" t="n"/>
      <c r="K486" s="1" t="n"/>
      <c r="L486" s="1" t="n"/>
      <c r="M486" s="1" t="n"/>
    </row>
    <row hidden="1" r="487">
      <c r="A487" s="38" t="n"/>
      <c r="B487" s="1" t="n"/>
      <c r="H487" s="1" t="n"/>
      <c r="I487" s="1" t="n"/>
      <c r="J487" s="1" t="n"/>
      <c r="K487" s="1" t="n"/>
      <c r="L487" s="1" t="n"/>
      <c r="M487" s="1" t="n"/>
    </row>
    <row hidden="1" r="488">
      <c r="A488" s="38" t="n"/>
      <c r="B488" s="1" t="n"/>
      <c r="H488" s="1" t="n"/>
      <c r="I488" s="1" t="n"/>
      <c r="J488" s="1" t="n"/>
      <c r="K488" s="1" t="n"/>
      <c r="L488" s="1" t="n"/>
      <c r="M488" s="1" t="n"/>
    </row>
    <row hidden="1" r="489">
      <c r="A489" s="38" t="n"/>
      <c r="B489" s="1" t="n"/>
      <c r="H489" s="1" t="n"/>
      <c r="I489" s="1" t="n"/>
      <c r="J489" s="1" t="n"/>
      <c r="K489" s="1" t="n"/>
      <c r="L489" s="1" t="n"/>
      <c r="M489" s="1" t="n"/>
    </row>
    <row hidden="1" r="490">
      <c r="A490" s="38" t="n"/>
      <c r="B490" s="1" t="n"/>
      <c r="H490" s="1" t="n"/>
      <c r="I490" s="1" t="n"/>
      <c r="J490" s="1" t="n"/>
      <c r="K490" s="1" t="n"/>
      <c r="L490" s="1" t="n"/>
      <c r="M490" s="1" t="n"/>
    </row>
    <row hidden="1" r="491">
      <c r="A491" s="38" t="n"/>
      <c r="B491" s="1" t="n"/>
      <c r="H491" s="1" t="n"/>
      <c r="I491" s="1" t="n"/>
      <c r="J491" s="1" t="n"/>
      <c r="K491" s="1" t="n"/>
      <c r="L491" s="1" t="n"/>
      <c r="M491" s="1" t="n"/>
    </row>
    <row hidden="1" r="492">
      <c r="A492" s="38" t="n"/>
      <c r="B492" s="1" t="n"/>
      <c r="H492" s="1" t="n"/>
      <c r="I492" s="1" t="n"/>
      <c r="J492" s="1" t="n"/>
      <c r="K492" s="1" t="n"/>
      <c r="L492" s="1" t="n"/>
      <c r="M492" s="1" t="n"/>
    </row>
    <row hidden="1" r="493">
      <c r="A493" s="38" t="n"/>
      <c r="B493" s="1" t="n"/>
      <c r="H493" s="1" t="n"/>
      <c r="I493" s="1" t="n"/>
      <c r="J493" s="1" t="n"/>
      <c r="K493" s="1" t="n"/>
      <c r="L493" s="1" t="n"/>
      <c r="M493" s="1" t="n"/>
    </row>
    <row hidden="1" r="494">
      <c r="A494" s="38" t="n"/>
      <c r="B494" s="1" t="n"/>
      <c r="H494" s="1" t="n"/>
      <c r="I494" s="1" t="n"/>
      <c r="J494" s="1" t="n"/>
      <c r="K494" s="1" t="n"/>
      <c r="L494" s="1" t="n"/>
      <c r="M494" s="1" t="n"/>
    </row>
    <row hidden="1" r="495">
      <c r="A495" s="38" t="n"/>
      <c r="B495" s="1" t="n"/>
      <c r="H495" s="1" t="n"/>
      <c r="I495" s="1" t="n"/>
      <c r="J495" s="1" t="n"/>
      <c r="K495" s="1" t="n"/>
      <c r="L495" s="1" t="n"/>
      <c r="M495" s="1" t="n"/>
    </row>
    <row hidden="1" r="496">
      <c r="A496" s="38" t="n"/>
      <c r="B496" s="1" t="n"/>
      <c r="H496" s="1" t="n"/>
      <c r="I496" s="1" t="n"/>
      <c r="J496" s="1" t="n"/>
      <c r="K496" s="1" t="n"/>
      <c r="L496" s="1" t="n"/>
      <c r="M496" s="1" t="n"/>
    </row>
    <row hidden="1" r="497">
      <c r="A497" s="38" t="n"/>
      <c r="B497" s="1" t="n"/>
      <c r="H497" s="1" t="n"/>
      <c r="I497" s="1" t="n"/>
      <c r="J497" s="1" t="n"/>
      <c r="K497" s="1" t="n"/>
      <c r="L497" s="1" t="n"/>
      <c r="M497" s="1" t="n"/>
    </row>
    <row hidden="1" r="498">
      <c r="A498" s="38" t="n"/>
      <c r="B498" s="1" t="n"/>
      <c r="H498" s="1" t="n"/>
      <c r="I498" s="1" t="n"/>
      <c r="J498" s="1" t="n"/>
      <c r="K498" s="1" t="n"/>
      <c r="L498" s="1" t="n"/>
      <c r="M498" s="1" t="n"/>
    </row>
    <row hidden="1" r="499">
      <c r="A499" s="38" t="n"/>
      <c r="B499" s="1" t="n"/>
      <c r="H499" s="1" t="n"/>
      <c r="I499" s="1" t="n"/>
      <c r="J499" s="1" t="n"/>
      <c r="K499" s="1" t="n"/>
      <c r="L499" s="1" t="n"/>
      <c r="M499" s="1" t="n"/>
    </row>
    <row hidden="1" r="500">
      <c r="A500" s="38" t="n"/>
      <c r="B500" s="1" t="n"/>
      <c r="H500" s="1" t="n"/>
      <c r="I500" s="1" t="n"/>
      <c r="J500" s="1" t="n"/>
      <c r="K500" s="1" t="n"/>
      <c r="L500" s="1" t="n"/>
      <c r="M500" s="1" t="n"/>
    </row>
    <row r="501">
      <c r="A501" s="39" t="inlineStr">
        <is>
          <t>Time Series</t>
        </is>
      </c>
      <c r="B501" s="7" t="n"/>
      <c r="C501" s="20" t="n"/>
      <c r="D501" s="19" t="n"/>
      <c r="E501" s="19" t="n"/>
      <c r="F501" s="19" t="n"/>
      <c r="G501" s="46" t="inlineStr">
        <is>
          <t>Long Weights (Import/Export)</t>
        </is>
      </c>
      <c r="H501" s="4" t="n"/>
      <c r="I501" s="5" t="n"/>
      <c r="J501" s="5" t="n"/>
      <c r="K501" s="5" t="n"/>
      <c r="L501" s="5" t="n"/>
      <c r="M501" s="5" t="n"/>
    </row>
    <row r="502">
      <c r="A502" s="25" t="inlineStr">
        <is>
          <t>Level 1</t>
        </is>
      </c>
      <c r="B502" s="21" t="inlineStr">
        <is>
          <t>Level 2</t>
        </is>
      </c>
      <c r="C502" s="18" t="inlineStr">
        <is>
          <t>Level 3</t>
        </is>
      </c>
      <c r="D502" s="17" t="inlineStr">
        <is>
          <t>Level 4</t>
        </is>
      </c>
      <c r="E502" s="17" t="n"/>
      <c r="F502" s="17" t="n"/>
      <c r="G502" s="10" t="inlineStr">
        <is>
          <t>Invested Amount</t>
        </is>
      </c>
      <c r="H502" s="26" t="n"/>
      <c r="I502" s="26" t="n"/>
      <c r="J502" s="26" t="n"/>
      <c r="K502" s="26" t="n"/>
      <c r="L502" s="26" t="n"/>
      <c r="M502" s="26" t="n"/>
    </row>
    <row r="503">
      <c r="A503" s="40" t="inlineStr">
        <is>
          <t>Strategy Exposure</t>
        </is>
      </c>
      <c r="B503" s="27" t="n"/>
      <c r="C503" s="28" t="n"/>
      <c r="D503" s="29" t="n"/>
      <c r="E503" s="29" t="n"/>
      <c r="F503" s="29" t="n"/>
      <c r="G503" s="3" t="n"/>
    </row>
    <row r="504">
      <c r="A504" s="41" t="n"/>
      <c r="B504" s="31" t="inlineStr">
        <is>
          <t>Equity Investments</t>
        </is>
      </c>
      <c r="C504" s="32" t="n"/>
      <c r="D504" s="33" t="n"/>
      <c r="E504" s="33" t="n"/>
      <c r="F504" s="33" t="n"/>
      <c r="G504" s="9" t="n"/>
    </row>
    <row r="505">
      <c r="A505" s="42" t="n"/>
      <c r="B505" s="15" t="n"/>
      <c r="C505" s="13" t="inlineStr">
        <is>
          <t>Long/Short Equity</t>
        </is>
      </c>
      <c r="D505" s="11" t="n"/>
      <c r="E505" s="62" t="n">
        <v>0.8706</v>
      </c>
      <c r="F505" s="62" t="n">
        <v>0.8728</v>
      </c>
      <c r="G505" s="62" t="n">
        <v>0.8756</v>
      </c>
      <c r="H505" s="30" t="n">
        <v>0.925</v>
      </c>
      <c r="I505" s="30" t="n">
        <v>0.8819</v>
      </c>
      <c r="J505" s="30" t="n">
        <v>0.7951506752371971</v>
      </c>
      <c r="K505" s="62" t="n">
        <v>0.6701</v>
      </c>
      <c r="L505" s="30" t="n">
        <v>0.7042</v>
      </c>
      <c r="M505" s="30" t="n">
        <v>0.7178</v>
      </c>
      <c r="N505" t="inlineStr">
        <is>
          <t>69.75%</t>
        </is>
      </c>
    </row>
    <row r="506">
      <c r="A506" s="42" t="n"/>
      <c r="B506" s="15" t="n"/>
      <c r="C506" s="13" t="inlineStr">
        <is>
          <t>Event Driven/Spec. Sit.</t>
        </is>
      </c>
      <c r="D506" s="11" t="n"/>
      <c r="E506" s="11" t="n"/>
      <c r="F506" s="61" t="n"/>
      <c r="G506" s="2" t="n"/>
    </row>
    <row r="507">
      <c r="A507" s="41" t="n"/>
      <c r="B507" s="31" t="n"/>
      <c r="C507" s="32" t="inlineStr">
        <is>
          <t>Stat. Arbitrage/Quant.</t>
        </is>
      </c>
      <c r="D507" s="33" t="n"/>
      <c r="E507" s="33" t="n"/>
      <c r="F507" s="61" t="n"/>
      <c r="G507" s="9" t="n"/>
    </row>
    <row r="508">
      <c r="A508" s="42" t="n"/>
      <c r="B508" s="15" t="n"/>
      <c r="C508" s="13" t="inlineStr">
        <is>
          <t>Deep Value</t>
        </is>
      </c>
      <c r="D508" s="11" t="n"/>
      <c r="E508" s="11" t="n"/>
      <c r="F508" s="61" t="n"/>
      <c r="G508" s="2" t="n"/>
    </row>
    <row r="509">
      <c r="A509" s="42" t="n"/>
      <c r="B509" s="15" t="n"/>
      <c r="C509" s="13" t="inlineStr">
        <is>
          <t>Derivatives</t>
        </is>
      </c>
      <c r="D509" s="11" t="n"/>
      <c r="E509" s="61" t="n">
        <v>0.0166</v>
      </c>
      <c r="F509" s="61" t="n">
        <v>0.0162</v>
      </c>
      <c r="G509" s="2" t="n"/>
      <c r="K509" s="30" t="n">
        <v>0.11</v>
      </c>
      <c r="L509" s="30" t="n">
        <v>0.06</v>
      </c>
      <c r="M509" s="30" t="n">
        <v>0.05</v>
      </c>
      <c r="N509" t="inlineStr">
        <is>
          <t>12.16%</t>
        </is>
      </c>
    </row>
    <row r="510">
      <c r="A510" s="42" t="n"/>
      <c r="B510" s="15" t="n"/>
      <c r="C510" s="13" t="inlineStr">
        <is>
          <t>Index Hedging</t>
        </is>
      </c>
      <c r="D510" s="11" t="n"/>
      <c r="E510" s="11" t="n"/>
      <c r="F510" s="11" t="n"/>
      <c r="G510" s="2" t="n"/>
      <c r="H510" s="30" t="n">
        <v>0</v>
      </c>
      <c r="I510" s="30" t="n">
        <v>0</v>
      </c>
      <c r="J510" s="30" t="n">
        <v>0</v>
      </c>
      <c r="N510" t="inlineStr">
        <is>
          <t>0.00%</t>
        </is>
      </c>
    </row>
    <row r="511">
      <c r="A511" s="42" t="n"/>
      <c r="B511" s="15" t="inlineStr">
        <is>
          <t>Credit Investments</t>
        </is>
      </c>
      <c r="C511" s="13" t="n"/>
      <c r="D511" s="11" t="n"/>
      <c r="E511" s="11" t="n"/>
      <c r="F511" s="11" t="n"/>
      <c r="G511" s="2" t="n"/>
    </row>
    <row r="512">
      <c r="A512" s="42" t="n"/>
      <c r="B512" s="15" t="n"/>
      <c r="C512" s="13" t="inlineStr">
        <is>
          <t>Credit</t>
        </is>
      </c>
      <c r="D512" s="11" t="n"/>
      <c r="E512" s="11" t="n"/>
      <c r="F512" s="11" t="n"/>
      <c r="G512" s="2" t="n"/>
    </row>
    <row r="513">
      <c r="A513" s="43" t="n"/>
      <c r="B513" s="34" t="n"/>
      <c r="C513" s="35" t="n"/>
      <c r="D513" s="36" t="inlineStr">
        <is>
          <t>Bank Debt/Sr. Secured</t>
        </is>
      </c>
      <c r="E513" s="36" t="n"/>
      <c r="F513" s="36" t="n"/>
      <c r="G513" s="8" t="n"/>
    </row>
    <row r="514">
      <c r="A514" s="43" t="n"/>
      <c r="B514" s="34" t="n"/>
      <c r="C514" s="35" t="n"/>
      <c r="D514" s="36" t="inlineStr">
        <is>
          <t>Subordinated</t>
        </is>
      </c>
      <c r="E514" s="36" t="n"/>
      <c r="F514" s="36" t="n"/>
      <c r="G514" s="8" t="n"/>
    </row>
    <row r="515">
      <c r="A515" s="43" t="n"/>
      <c r="B515" s="34" t="n"/>
      <c r="C515" s="35" t="n"/>
      <c r="D515" s="36" t="inlineStr">
        <is>
          <t>High Yield/Preferred</t>
        </is>
      </c>
      <c r="E515" s="36" t="n"/>
      <c r="F515" s="36" t="n"/>
      <c r="G515" s="8" t="n"/>
    </row>
    <row r="516">
      <c r="A516" s="43" t="n"/>
      <c r="B516" s="34" t="n"/>
      <c r="C516" s="35" t="n"/>
      <c r="D516" s="36" t="inlineStr">
        <is>
          <t>Stressed/Distressed</t>
        </is>
      </c>
      <c r="E516" s="36" t="n"/>
      <c r="F516" s="36" t="n"/>
      <c r="G516" s="8" t="n"/>
    </row>
    <row r="517">
      <c r="A517" s="43" t="n"/>
      <c r="B517" s="34" t="n"/>
      <c r="C517" s="35" t="n"/>
      <c r="D517" s="36" t="inlineStr">
        <is>
          <t>Post-bank/Credit Equity</t>
        </is>
      </c>
      <c r="E517" s="36" t="n"/>
      <c r="F517" s="36" t="n"/>
      <c r="G517" s="8" t="n"/>
    </row>
    <row r="518">
      <c r="A518" s="41" t="n"/>
      <c r="B518" s="31" t="n"/>
      <c r="C518" s="32" t="n"/>
      <c r="D518" s="33" t="inlineStr">
        <is>
          <t>Trade Claims/Litigation</t>
        </is>
      </c>
      <c r="E518" s="33" t="n"/>
      <c r="F518" s="33" t="n"/>
      <c r="G518" s="9" t="n"/>
    </row>
    <row r="519">
      <c r="A519" s="42" t="n"/>
      <c r="B519" s="15" t="n"/>
      <c r="C519" s="13" t="n"/>
      <c r="D519" s="11" t="inlineStr">
        <is>
          <t>Lease &amp; Asset Backed</t>
        </is>
      </c>
      <c r="E519" s="11" t="n"/>
      <c r="F519" s="11" t="n"/>
      <c r="G519" s="2" t="n"/>
    </row>
    <row r="520">
      <c r="A520" s="43" t="n"/>
      <c r="B520" s="34" t="n"/>
      <c r="C520" s="35" t="n"/>
      <c r="D520" s="36" t="inlineStr">
        <is>
          <t>Direct Lending</t>
        </is>
      </c>
      <c r="E520" s="36" t="n"/>
      <c r="F520" s="36" t="n"/>
      <c r="G520" s="8" t="n"/>
    </row>
    <row r="521">
      <c r="A521" s="43" t="n"/>
      <c r="B521" s="34" t="n"/>
      <c r="C521" s="35" t="n"/>
      <c r="D521" s="36" t="inlineStr">
        <is>
          <t>Small Balance Loans</t>
        </is>
      </c>
      <c r="E521" s="36" t="n"/>
      <c r="F521" s="36" t="n"/>
      <c r="G521" s="8" t="n"/>
    </row>
    <row r="522">
      <c r="A522" s="43" t="n"/>
      <c r="B522" s="34" t="n"/>
      <c r="C522" s="35" t="n"/>
      <c r="D522" s="36" t="inlineStr">
        <is>
          <t>Real Estate/Mortgage</t>
        </is>
      </c>
      <c r="E522" s="36" t="n"/>
      <c r="F522" s="36" t="n"/>
      <c r="G522" s="8" t="n"/>
    </row>
    <row r="523">
      <c r="A523" s="43" t="n"/>
      <c r="B523" s="34" t="n"/>
      <c r="C523" s="35" t="n"/>
      <c r="D523" s="36" t="inlineStr">
        <is>
          <t>Emerging Markets</t>
        </is>
      </c>
      <c r="E523" s="36" t="n"/>
      <c r="F523" s="36" t="n"/>
      <c r="G523" s="8" t="n"/>
    </row>
    <row r="524">
      <c r="A524" s="43" t="n"/>
      <c r="B524" s="34" t="n"/>
      <c r="C524" s="35" t="n"/>
      <c r="D524" s="36" t="inlineStr">
        <is>
          <t>CDS (mortgage)</t>
        </is>
      </c>
      <c r="E524" s="36" t="n"/>
      <c r="F524" s="36" t="n"/>
      <c r="G524" s="8" t="n"/>
    </row>
    <row r="525">
      <c r="A525" s="43" t="n"/>
      <c r="B525" s="34" t="n"/>
      <c r="C525" s="35" t="n"/>
      <c r="D525" s="36" t="inlineStr">
        <is>
          <t>CDS (invest. grade)</t>
        </is>
      </c>
      <c r="E525" s="36" t="n"/>
      <c r="F525" s="36" t="n"/>
      <c r="G525" s="8" t="n"/>
    </row>
    <row r="526">
      <c r="A526" s="43" t="n"/>
      <c r="B526" s="34" t="n"/>
      <c r="C526" s="35" t="n"/>
      <c r="D526" s="36" t="inlineStr">
        <is>
          <t>CDS (high yield)</t>
        </is>
      </c>
      <c r="E526" s="36" t="n"/>
      <c r="F526" s="36" t="n"/>
      <c r="G526" s="8" t="n"/>
    </row>
    <row r="527">
      <c r="A527" s="43" t="n"/>
      <c r="B527" s="35" t="inlineStr">
        <is>
          <t>Merger Arbitrage</t>
        </is>
      </c>
      <c r="C527" s="35" t="n"/>
      <c r="D527" s="36" t="n"/>
      <c r="E527" s="36" t="n"/>
      <c r="F527" s="36" t="n"/>
      <c r="G527" s="8" t="n"/>
    </row>
    <row r="528">
      <c r="A528" s="43" t="n"/>
      <c r="B528" s="35" t="inlineStr">
        <is>
          <t>Convertible Arbitrage</t>
        </is>
      </c>
      <c r="C528" s="35" t="n"/>
      <c r="D528" s="36" t="n"/>
      <c r="E528" s="36" t="n"/>
      <c r="F528" s="36" t="n"/>
      <c r="G528" s="8" t="n"/>
    </row>
    <row r="529">
      <c r="A529" s="43" t="n"/>
      <c r="B529" s="35" t="inlineStr">
        <is>
          <t>Digital And Currency</t>
        </is>
      </c>
      <c r="C529" s="35" t="n"/>
      <c r="D529" s="36" t="n"/>
      <c r="E529" s="36" t="n"/>
      <c r="F529" s="36" t="n"/>
      <c r="G529" s="8" t="n"/>
    </row>
    <row r="530">
      <c r="A530" s="43" t="n"/>
      <c r="B530" s="35" t="inlineStr">
        <is>
          <t>Cap. Struct. Arbitrage</t>
        </is>
      </c>
      <c r="C530" s="35" t="n"/>
      <c r="D530" s="36" t="n"/>
      <c r="E530" s="36" t="n"/>
      <c r="F530" s="36" t="n"/>
      <c r="G530" s="8" t="n"/>
    </row>
    <row r="531">
      <c r="A531" s="43" t="n"/>
      <c r="B531" s="34" t="n"/>
      <c r="C531" s="36" t="inlineStr">
        <is>
          <t>Equity</t>
        </is>
      </c>
      <c r="D531" s="36" t="n"/>
      <c r="E531" s="36" t="n"/>
      <c r="F531" s="36" t="n"/>
      <c r="G531" s="8" t="n"/>
    </row>
    <row r="532">
      <c r="A532" s="43" t="n"/>
      <c r="B532" s="34" t="n"/>
      <c r="C532" s="36" t="inlineStr">
        <is>
          <t>Debt</t>
        </is>
      </c>
      <c r="D532" s="36" t="n"/>
      <c r="E532" s="36" t="n"/>
      <c r="F532" s="36" t="n"/>
      <c r="G532" s="8" t="n"/>
    </row>
    <row r="533">
      <c r="A533" s="43" t="n"/>
      <c r="B533" s="35" t="inlineStr">
        <is>
          <t>Privates</t>
        </is>
      </c>
      <c r="C533" s="35" t="n"/>
      <c r="D533" s="36" t="n"/>
      <c r="E533" s="36" t="n"/>
      <c r="F533" s="36" t="n"/>
      <c r="G533" s="8" t="n"/>
      <c r="H533" s="47" t="n"/>
      <c r="I533" s="47" t="n"/>
      <c r="J533" s="47" t="n"/>
    </row>
    <row r="534">
      <c r="A534" s="43" t="n"/>
      <c r="B534" s="35" t="inlineStr">
        <is>
          <t>Unadjusted Portfolio</t>
        </is>
      </c>
      <c r="C534" s="35" t="n"/>
      <c r="D534" s="36" t="n"/>
      <c r="E534" s="66">
        <f>SUM(E505,E509)</f>
        <v/>
      </c>
      <c r="F534" s="66">
        <f>SUM(F505,F509)</f>
        <v/>
      </c>
      <c r="G534" s="66">
        <f>SUM(G505,G509)</f>
        <v/>
      </c>
      <c r="H534" s="30" t="n">
        <v>0.925</v>
      </c>
      <c r="I534" s="30" t="n">
        <v>0.8819</v>
      </c>
      <c r="J534" s="30" t="n">
        <v>0.7951506752371971</v>
      </c>
      <c r="K534" s="30" t="n">
        <v>0.78</v>
      </c>
      <c r="L534" s="30" t="n">
        <v>0.76</v>
      </c>
      <c r="M534" s="30" t="n">
        <v>0.77</v>
      </c>
      <c r="N534" t="inlineStr">
        <is>
          <t>69.75%</t>
        </is>
      </c>
    </row>
    <row r="535">
      <c r="A535" s="42" t="n"/>
      <c r="B535" s="13" t="inlineStr">
        <is>
          <t>Sovereign</t>
        </is>
      </c>
      <c r="C535" s="13" t="n"/>
      <c r="D535" s="11" t="n"/>
      <c r="E535" s="11" t="n"/>
      <c r="F535" s="11" t="n"/>
      <c r="G535" s="2" t="n"/>
      <c r="H535" s="30" t="n">
        <v>0</v>
      </c>
      <c r="I535" s="30" t="n">
        <v>0</v>
      </c>
      <c r="J535" s="30" t="n">
        <v>0</v>
      </c>
    </row>
    <row r="536">
      <c r="A536" s="43" t="inlineStr">
        <is>
          <t>Geographic Exposure</t>
        </is>
      </c>
      <c r="B536" s="34" t="n"/>
      <c r="C536" s="35" t="n"/>
      <c r="D536" s="36" t="n"/>
      <c r="E536" s="36" t="n"/>
      <c r="F536" s="36" t="n"/>
      <c r="G536" s="8" t="n"/>
    </row>
    <row r="537">
      <c r="A537" s="43" t="n"/>
      <c r="B537" s="34" t="inlineStr">
        <is>
          <t>North America</t>
        </is>
      </c>
      <c r="C537" s="35" t="n"/>
      <c r="D537" s="36" t="n"/>
      <c r="E537" s="61" t="n">
        <v>0.7445921052631579</v>
      </c>
      <c r="F537" s="61" t="n">
        <v>0.7445921052631579</v>
      </c>
      <c r="G537" s="8" t="n"/>
    </row>
    <row r="538">
      <c r="A538" s="43" t="n"/>
      <c r="B538" s="34" t="inlineStr">
        <is>
          <t>Europe/UK</t>
        </is>
      </c>
      <c r="C538" s="35" t="n"/>
      <c r="D538" s="36" t="n"/>
      <c r="E538" s="61" t="n">
        <v>0.0916421052631579</v>
      </c>
      <c r="F538" s="61" t="n">
        <v>0.0916421052631579</v>
      </c>
      <c r="G538" s="8" t="n"/>
    </row>
    <row r="539">
      <c r="A539" s="43" t="n"/>
      <c r="B539" s="34" t="inlineStr">
        <is>
          <t>Asia</t>
        </is>
      </c>
      <c r="C539" s="35" t="n"/>
      <c r="D539" s="36" t="n"/>
      <c r="E539" s="61" t="n">
        <v>0.03436578947368421</v>
      </c>
      <c r="F539" s="61" t="n">
        <v>0.03436578947368421</v>
      </c>
      <c r="G539" s="8" t="n"/>
    </row>
    <row r="540">
      <c r="A540" s="43" t="n"/>
      <c r="B540" s="34" t="inlineStr">
        <is>
          <t>Emer. Mkts.</t>
        </is>
      </c>
      <c r="C540" s="35" t="n"/>
      <c r="D540" s="36" t="n"/>
      <c r="E540" s="36" t="n"/>
      <c r="F540" s="36" t="n"/>
      <c r="G540" s="8" t="n"/>
    </row>
    <row r="541">
      <c r="A541" s="43" t="inlineStr">
        <is>
          <t>Industry Sector Exposure</t>
        </is>
      </c>
      <c r="B541" s="34" t="n"/>
      <c r="C541" s="35" t="n"/>
      <c r="D541" s="36" t="n"/>
      <c r="E541" s="36" t="n"/>
      <c r="F541" s="36" t="n"/>
      <c r="G541" s="8" t="n"/>
    </row>
    <row r="542">
      <c r="A542" s="43" t="n"/>
      <c r="B542" s="34" t="inlineStr">
        <is>
          <t>Energy</t>
        </is>
      </c>
      <c r="C542" s="35" t="n"/>
      <c r="D542" s="36" t="n"/>
      <c r="E542" s="61" t="n">
        <v>0.3115</v>
      </c>
      <c r="F542" s="61" t="n">
        <v>0.2902</v>
      </c>
      <c r="G542" s="61" t="n">
        <v>0.2974</v>
      </c>
      <c r="H542" s="61" t="n">
        <v>0.3388</v>
      </c>
      <c r="I542" s="61" t="n">
        <v>0.3217</v>
      </c>
      <c r="J542" s="30" t="n">
        <v>0.2987</v>
      </c>
      <c r="K542" s="61" t="n">
        <v>0.2879</v>
      </c>
      <c r="L542" s="61" t="n">
        <v>0.2751</v>
      </c>
      <c r="M542" s="61" t="n">
        <v>0.2368</v>
      </c>
      <c r="N542" t="inlineStr">
        <is>
          <t>26.08%</t>
        </is>
      </c>
    </row>
    <row r="543">
      <c r="A543" s="43" t="n"/>
      <c r="B543" s="34" t="inlineStr">
        <is>
          <t>Materials</t>
        </is>
      </c>
      <c r="C543" s="35" t="n"/>
      <c r="D543" s="36" t="n"/>
      <c r="E543" s="61" t="n">
        <v>0.0479</v>
      </c>
      <c r="F543" s="61" t="n">
        <v>0.0479</v>
      </c>
      <c r="G543" s="61" t="n">
        <v>0.0357</v>
      </c>
      <c r="H543" s="61" t="n">
        <v>0.0073</v>
      </c>
      <c r="I543" s="61" t="n">
        <v>0</v>
      </c>
      <c r="J543" s="30" t="n">
        <v>0.0309</v>
      </c>
      <c r="K543" s="61" t="n">
        <v>0.0315</v>
      </c>
      <c r="L543" s="61" t="n">
        <v>0.0354</v>
      </c>
      <c r="M543" s="61" t="n">
        <v>0.0315</v>
      </c>
      <c r="N543" t="inlineStr">
        <is>
          <t>2.12%</t>
        </is>
      </c>
    </row>
    <row r="544">
      <c r="A544" s="42" t="n"/>
      <c r="B544" s="15" t="inlineStr">
        <is>
          <t>Industrials</t>
        </is>
      </c>
      <c r="C544" s="13" t="n"/>
      <c r="D544" s="11" t="n"/>
      <c r="E544" s="61" t="n">
        <v>0.0982</v>
      </c>
      <c r="F544" s="61" t="n">
        <v>0.1132</v>
      </c>
      <c r="G544" s="61" t="n">
        <v>0.1243</v>
      </c>
      <c r="H544" s="61" t="n">
        <v>0.08160000000000001</v>
      </c>
      <c r="I544" s="61" t="n">
        <v>0.0775</v>
      </c>
      <c r="J544" s="30" t="n">
        <v>0.0843</v>
      </c>
      <c r="K544" s="61" t="n">
        <v>0.0839</v>
      </c>
      <c r="L544" s="61" t="n">
        <v>0.07489999999999999</v>
      </c>
      <c r="M544" s="61" t="n">
        <v>0.06370000000000001</v>
      </c>
      <c r="N544" t="inlineStr">
        <is>
          <t>5.76%</t>
        </is>
      </c>
    </row>
    <row r="545">
      <c r="A545" s="43" t="n"/>
      <c r="B545" s="34" t="inlineStr">
        <is>
          <t>Cons. Disc.</t>
        </is>
      </c>
      <c r="C545" s="35" t="n"/>
      <c r="D545" s="36" t="n"/>
      <c r="E545" s="61">
        <f>0.0773/2</f>
        <v/>
      </c>
      <c r="F545" s="61">
        <f>0.0859/2</f>
        <v/>
      </c>
      <c r="G545" s="61">
        <f>0.0822/2</f>
        <v/>
      </c>
      <c r="H545" s="61">
        <f>0.0758/2</f>
        <v/>
      </c>
      <c r="I545" s="61">
        <f>0.0636/2</f>
        <v/>
      </c>
      <c r="J545" s="30" t="n">
        <v>0.02585</v>
      </c>
      <c r="K545" s="61">
        <f>0.0263/2</f>
        <v/>
      </c>
      <c r="L545" s="61">
        <f>0.0144/2</f>
        <v/>
      </c>
      <c r="M545" s="61">
        <f>0.0103/2</f>
        <v/>
      </c>
      <c r="N545" t="inlineStr">
        <is>
          <t>0.11%</t>
        </is>
      </c>
    </row>
    <row r="546">
      <c r="A546" s="43" t="n"/>
      <c r="B546" s="34" t="inlineStr">
        <is>
          <t>Cons. Staples</t>
        </is>
      </c>
      <c r="C546" s="35" t="n"/>
      <c r="D546" s="36" t="n"/>
      <c r="E546" s="61">
        <f>E545</f>
        <v/>
      </c>
      <c r="F546" s="61">
        <f>F545</f>
        <v/>
      </c>
      <c r="G546" s="61">
        <f>G545</f>
        <v/>
      </c>
      <c r="H546" s="61">
        <f>H545</f>
        <v/>
      </c>
      <c r="I546" s="61">
        <f>I545</f>
        <v/>
      </c>
      <c r="J546" s="30" t="n">
        <v>0.02585</v>
      </c>
      <c r="K546" s="61">
        <f>K545</f>
        <v/>
      </c>
      <c r="L546" s="61">
        <f>L545</f>
        <v/>
      </c>
      <c r="M546" s="61">
        <f>M545</f>
        <v/>
      </c>
      <c r="N546" t="inlineStr">
        <is>
          <t>0.11%</t>
        </is>
      </c>
    </row>
    <row r="547">
      <c r="A547" s="43" t="n"/>
      <c r="B547" s="34" t="inlineStr">
        <is>
          <t>Health Care</t>
        </is>
      </c>
      <c r="C547" s="35" t="n"/>
      <c r="D547" s="36" t="n"/>
      <c r="E547" s="61" t="n">
        <v>0.0646</v>
      </c>
      <c r="F547" s="61" t="n">
        <v>0.08989999999999999</v>
      </c>
      <c r="G547" s="61" t="n">
        <v>0.0712</v>
      </c>
      <c r="H547" s="61" t="n">
        <v>0.1154</v>
      </c>
      <c r="I547" s="61" t="n">
        <v>0.119</v>
      </c>
      <c r="J547" s="30" t="n">
        <v>0.1396</v>
      </c>
      <c r="K547" s="61" t="n">
        <v>0.081</v>
      </c>
      <c r="L547" s="61" t="n">
        <v>0.1138</v>
      </c>
      <c r="M547" s="61" t="n">
        <v>0.1283</v>
      </c>
      <c r="N547" t="inlineStr">
        <is>
          <t>15.94%</t>
        </is>
      </c>
    </row>
    <row r="548">
      <c r="A548" s="43" t="n"/>
      <c r="B548" s="34" t="inlineStr">
        <is>
          <t>Financials</t>
        </is>
      </c>
      <c r="C548" s="35" t="n"/>
      <c r="D548" s="36" t="n"/>
      <c r="E548" s="61" t="n">
        <v>0.0616</v>
      </c>
      <c r="F548" s="61" t="n">
        <v>0.0244</v>
      </c>
      <c r="G548" s="61" t="n">
        <v>0.047</v>
      </c>
      <c r="H548" s="61" t="n">
        <v>0.0524</v>
      </c>
      <c r="I548" s="61" t="n">
        <v>0.0415</v>
      </c>
      <c r="J548" s="30" t="n">
        <v>0.0179</v>
      </c>
      <c r="K548" s="61" t="n">
        <v>0.0177</v>
      </c>
      <c r="L548" s="61" t="n">
        <v>0.0321</v>
      </c>
      <c r="M548" s="61" t="n">
        <v>0.0395</v>
      </c>
      <c r="N548" t="inlineStr">
        <is>
          <t>5.16%</t>
        </is>
      </c>
    </row>
    <row r="549">
      <c r="A549" s="43" t="n"/>
      <c r="B549" s="34" t="inlineStr">
        <is>
          <t>Real Estate</t>
        </is>
      </c>
      <c r="C549" s="35" t="n"/>
      <c r="D549" s="36" t="n"/>
      <c r="E549" s="61" t="n">
        <v>0.0008</v>
      </c>
      <c r="F549" s="61" t="n">
        <v>0.0004</v>
      </c>
      <c r="G549" s="61" t="n">
        <v>0.005</v>
      </c>
      <c r="H549" s="61" t="n">
        <v>0.0031</v>
      </c>
      <c r="I549" s="61" t="n">
        <v>0.0012</v>
      </c>
      <c r="J549" s="30" t="n">
        <v>0.0002</v>
      </c>
      <c r="K549" s="61" t="n">
        <v>0.0003</v>
      </c>
      <c r="L549" s="61" t="n">
        <v>0</v>
      </c>
      <c r="M549" s="61" t="n">
        <v>0</v>
      </c>
      <c r="N549" t="inlineStr">
        <is>
          <t>0.00%</t>
        </is>
      </c>
    </row>
    <row r="550">
      <c r="A550" s="42" t="n"/>
      <c r="B550" s="15" t="inlineStr">
        <is>
          <t>Info. Tech.</t>
        </is>
      </c>
      <c r="C550" s="13" t="n"/>
      <c r="D550" s="11" t="n"/>
      <c r="E550" s="61" t="n">
        <v>0.008999999999999999</v>
      </c>
      <c r="F550" s="61" t="n">
        <v>0.0202</v>
      </c>
      <c r="G550" s="61" t="n">
        <v>0.0138</v>
      </c>
      <c r="H550" s="61" t="n">
        <v>0.025</v>
      </c>
      <c r="I550" s="61" t="n">
        <v>0.0352</v>
      </c>
      <c r="J550" s="30" t="n">
        <v>0.0299</v>
      </c>
      <c r="K550" s="61" t="n">
        <v>0.0243</v>
      </c>
      <c r="L550" s="61" t="n">
        <v>0.0187</v>
      </c>
      <c r="M550" s="61" t="n">
        <v>0.007900000000000001</v>
      </c>
      <c r="N550" t="inlineStr">
        <is>
          <t>1.17%</t>
        </is>
      </c>
    </row>
    <row r="551">
      <c r="A551" s="43" t="n"/>
      <c r="B551" s="34" t="inlineStr">
        <is>
          <t>Commun. Services</t>
        </is>
      </c>
      <c r="C551" s="35" t="n"/>
      <c r="D551" s="36" t="n"/>
      <c r="E551" s="61" t="n">
        <v>0.1998</v>
      </c>
      <c r="F551" s="61" t="n">
        <v>0.2005</v>
      </c>
      <c r="G551" s="61" t="n">
        <v>0.1853</v>
      </c>
      <c r="H551" s="61" t="n">
        <v>0.2123</v>
      </c>
      <c r="I551" s="61" t="n">
        <v>0.2118</v>
      </c>
      <c r="J551" s="30" t="n">
        <v>0.2118</v>
      </c>
      <c r="K551" s="61" t="n">
        <v>0.2118</v>
      </c>
      <c r="L551" s="61" t="n">
        <v>0.1872</v>
      </c>
      <c r="M551" s="61" t="n">
        <v>0.2379</v>
      </c>
    </row>
    <row r="552">
      <c r="A552" s="43" t="n"/>
      <c r="B552" s="34" t="inlineStr">
        <is>
          <t>Utilities</t>
        </is>
      </c>
      <c r="C552" s="35" t="n"/>
      <c r="D552" s="36" t="n"/>
      <c r="E552" s="61" t="n">
        <v>0</v>
      </c>
      <c r="F552" s="61" t="n">
        <v>0</v>
      </c>
      <c r="G552" s="61" t="n">
        <v>0</v>
      </c>
      <c r="H552" s="61" t="n">
        <v>0</v>
      </c>
      <c r="I552" s="61" t="n">
        <v>0</v>
      </c>
      <c r="J552" s="30" t="n">
        <v>0</v>
      </c>
      <c r="K552" s="61" t="n">
        <v>0</v>
      </c>
      <c r="L552" s="61" t="n">
        <v>0</v>
      </c>
      <c r="M552" s="61" t="n">
        <v>0</v>
      </c>
      <c r="N552" t="inlineStr">
        <is>
          <t>0.00%</t>
        </is>
      </c>
    </row>
    <row r="553">
      <c r="A553" s="43" t="n"/>
      <c r="B553" s="34" t="inlineStr">
        <is>
          <t>Index</t>
        </is>
      </c>
      <c r="C553" s="35" t="n"/>
      <c r="D553" s="36" t="n"/>
      <c r="E553" s="61" t="n"/>
      <c r="F553" s="61" t="n"/>
      <c r="G553" s="61" t="n"/>
      <c r="H553" s="61" t="n"/>
      <c r="I553" s="61" t="n"/>
      <c r="K553" s="61" t="n"/>
      <c r="L553" s="61" t="n"/>
      <c r="M553" s="61" t="n"/>
    </row>
    <row r="554">
      <c r="A554" s="43" t="n"/>
      <c r="B554" s="34" t="inlineStr">
        <is>
          <t>Other</t>
        </is>
      </c>
      <c r="C554" s="35" t="n"/>
      <c r="D554" s="36" t="n"/>
      <c r="E554" s="61" t="n">
        <v>0.0166</v>
      </c>
      <c r="F554" s="61" t="n">
        <v>0.0166</v>
      </c>
      <c r="G554" s="61" t="n">
        <v>0.0164</v>
      </c>
      <c r="H554" s="61" t="n">
        <v>0.016</v>
      </c>
      <c r="I554" s="61" t="n">
        <v>0.013</v>
      </c>
      <c r="J554" s="30" t="n">
        <v>0.0128</v>
      </c>
      <c r="K554" s="61" t="n">
        <v>0.0133</v>
      </c>
      <c r="L554" s="61" t="n">
        <v>0.0134</v>
      </c>
      <c r="M554" s="61" t="n">
        <v>0.0141</v>
      </c>
      <c r="N554" t="inlineStr">
        <is>
          <t>1.34%</t>
        </is>
      </c>
    </row>
    <row r="555">
      <c r="A555" s="43" t="inlineStr">
        <is>
          <t>Market Exposure</t>
        </is>
      </c>
      <c r="B555" s="34" t="n"/>
      <c r="C555" s="35" t="n"/>
      <c r="D555" s="36" t="n"/>
      <c r="E555" s="36" t="n"/>
      <c r="F555" s="36" t="n"/>
      <c r="G555" s="8" t="n"/>
    </row>
    <row r="556">
      <c r="A556" s="43" t="n"/>
      <c r="B556" s="34" t="inlineStr">
        <is>
          <t>Large Cap</t>
        </is>
      </c>
      <c r="C556" s="35" t="n"/>
      <c r="D556" s="36" t="n"/>
      <c r="E556" s="61">
        <f>0.0033+0.0927/2</f>
        <v/>
      </c>
      <c r="F556" s="61">
        <f>0+0.1253/2</f>
        <v/>
      </c>
      <c r="G556" s="61">
        <f>0+0.0547/2</f>
        <v/>
      </c>
      <c r="H556" s="61">
        <f>0.0523/2+0.0465</f>
        <v/>
      </c>
      <c r="I556" s="61">
        <f>0.0874/2+0</f>
        <v/>
      </c>
      <c r="J556" s="30" t="n">
        <v>0.064</v>
      </c>
      <c r="K556" s="61">
        <f>0.0635/2+0</f>
        <v/>
      </c>
      <c r="L556" s="61">
        <f>0.1092/2+0</f>
        <v/>
      </c>
      <c r="M556" s="61">
        <f>0.0865/2+0</f>
        <v/>
      </c>
      <c r="N556" t="inlineStr">
        <is>
          <t>4.31%</t>
        </is>
      </c>
    </row>
    <row r="557">
      <c r="A557" s="43" t="n"/>
      <c r="B557" s="34" t="inlineStr">
        <is>
          <t>Mid Cap</t>
        </is>
      </c>
      <c r="C557" s="35" t="n"/>
      <c r="D557" s="36" t="n"/>
      <c r="E557" s="61">
        <f>0.7912/2+0.0927/2</f>
        <v/>
      </c>
      <c r="F557" s="61">
        <f>0.7637/2+0.1253/2</f>
        <v/>
      </c>
      <c r="G557" s="61">
        <f>0.8236/2+0.0547/2</f>
        <v/>
      </c>
      <c r="H557" s="61">
        <f>0.8289/2+0.0523/2</f>
        <v/>
      </c>
      <c r="I557" s="61">
        <f>0.7971/2+0.0874/2</f>
        <v/>
      </c>
      <c r="J557" s="30" t="n">
        <v>0.4444</v>
      </c>
      <c r="K557" s="61">
        <f>0.7144/2+0.0635/2</f>
        <v/>
      </c>
      <c r="L557" s="61">
        <f>0.6557/2+0.1092/2</f>
        <v/>
      </c>
      <c r="M557" s="61">
        <f>0.6835/2+0.0865/2</f>
        <v/>
      </c>
      <c r="N557" t="inlineStr">
        <is>
          <t>40.85%</t>
        </is>
      </c>
    </row>
    <row r="558">
      <c r="A558" s="41" t="n"/>
      <c r="B558" s="31" t="inlineStr">
        <is>
          <t>Small Cap</t>
        </is>
      </c>
      <c r="C558" s="32" t="n"/>
      <c r="D558" s="33" t="n"/>
      <c r="E558" s="61">
        <f>0.7912/2</f>
        <v/>
      </c>
      <c r="F558" s="61">
        <f>0.7637/2</f>
        <v/>
      </c>
      <c r="G558" s="61">
        <f>0.8236/2</f>
        <v/>
      </c>
      <c r="H558" s="61">
        <f>0.8289/2</f>
        <v/>
      </c>
      <c r="I558" s="61">
        <f>0.7971/2</f>
        <v/>
      </c>
      <c r="J558" s="30" t="n">
        <v>0.3804</v>
      </c>
      <c r="K558" s="61">
        <f>0.7144/2</f>
        <v/>
      </c>
      <c r="L558" s="61">
        <f>0.6557/2</f>
        <v/>
      </c>
      <c r="M558" s="61">
        <f>0.6835/2</f>
        <v/>
      </c>
      <c r="N558" t="inlineStr">
        <is>
          <t>36.76%</t>
        </is>
      </c>
    </row>
    <row r="559">
      <c r="A559" s="40" t="n"/>
      <c r="B559" s="27" t="inlineStr">
        <is>
          <t>Private</t>
        </is>
      </c>
      <c r="C559" s="28" t="n"/>
      <c r="D559" s="29" t="n"/>
      <c r="E559" s="29" t="n"/>
      <c r="F559" s="29" t="n"/>
      <c r="G559" s="3" t="n"/>
    </row>
    <row r="560">
      <c r="A560" s="41" t="inlineStr">
        <is>
          <t>Sovereign Exposure</t>
        </is>
      </c>
      <c r="B560" s="31" t="n"/>
      <c r="C560" s="32" t="n"/>
      <c r="D560" s="33" t="n"/>
      <c r="E560" s="33" t="n"/>
      <c r="F560" s="33" t="n"/>
      <c r="G560" s="9" t="n"/>
    </row>
    <row r="561">
      <c r="A561" s="41" t="n"/>
      <c r="B561" s="31" t="inlineStr">
        <is>
          <t>North America</t>
        </is>
      </c>
      <c r="C561" s="32" t="n"/>
      <c r="D561" s="33" t="n"/>
      <c r="E561" s="33" t="n"/>
      <c r="F561" s="33" t="n"/>
      <c r="G561" s="9" t="n"/>
    </row>
    <row r="562">
      <c r="A562" s="41" t="n"/>
      <c r="B562" s="31" t="inlineStr">
        <is>
          <t>Europe</t>
        </is>
      </c>
      <c r="C562" s="32" t="n"/>
      <c r="D562" s="33" t="n"/>
      <c r="E562" s="33" t="n"/>
      <c r="F562" s="33" t="n"/>
      <c r="G562" s="9" t="n"/>
    </row>
    <row r="563">
      <c r="A563" s="41" t="n"/>
      <c r="B563" s="31" t="inlineStr">
        <is>
          <t>Asia</t>
        </is>
      </c>
      <c r="C563" s="32" t="n"/>
      <c r="D563" s="33" t="n"/>
      <c r="E563" s="33" t="n"/>
      <c r="F563" s="33" t="n"/>
      <c r="G563" s="9" t="n"/>
    </row>
    <row r="564">
      <c r="A564" s="41" t="n"/>
      <c r="B564" s="31" t="inlineStr">
        <is>
          <t>Other/Unknown</t>
        </is>
      </c>
      <c r="C564" s="32" t="n"/>
      <c r="D564" s="33" t="n"/>
      <c r="E564" s="33" t="n"/>
      <c r="F564" s="33" t="n"/>
      <c r="G564" s="9" t="n"/>
    </row>
    <row r="566">
      <c r="A566" s="39" t="inlineStr">
        <is>
          <t>Time Series</t>
        </is>
      </c>
      <c r="B566" s="7" t="n"/>
      <c r="C566" s="20" t="n"/>
      <c r="D566" s="19" t="n"/>
      <c r="E566" s="19" t="n"/>
      <c r="F566" s="19" t="n"/>
      <c r="G566" s="46" t="inlineStr">
        <is>
          <t>Short Weights (Import/Export)</t>
        </is>
      </c>
      <c r="H566" s="4" t="n"/>
      <c r="I566" s="5" t="n"/>
      <c r="J566" s="5" t="n"/>
      <c r="K566" s="5" t="n"/>
      <c r="L566" s="5" t="n"/>
      <c r="M566" s="5" t="n"/>
    </row>
    <row r="567">
      <c r="A567" s="25" t="inlineStr">
        <is>
          <t>Level 1</t>
        </is>
      </c>
      <c r="B567" s="21" t="inlineStr">
        <is>
          <t>Level 2</t>
        </is>
      </c>
      <c r="C567" s="18" t="inlineStr">
        <is>
          <t>Level 3</t>
        </is>
      </c>
      <c r="D567" s="17" t="inlineStr">
        <is>
          <t>Level 4</t>
        </is>
      </c>
      <c r="E567" s="17" t="n"/>
      <c r="F567" s="17" t="n"/>
      <c r="G567" s="10" t="n"/>
      <c r="H567" s="26" t="n"/>
      <c r="I567" s="26" t="n"/>
      <c r="J567" s="26" t="n"/>
      <c r="K567" s="26" t="n"/>
      <c r="L567" s="26" t="n"/>
      <c r="M567" s="26" t="n"/>
    </row>
    <row r="568">
      <c r="A568" s="40" t="inlineStr">
        <is>
          <t>Strategy Exposure</t>
        </is>
      </c>
      <c r="B568" s="27" t="n"/>
      <c r="C568" s="28" t="n"/>
      <c r="D568" s="29" t="n"/>
      <c r="E568" s="29" t="n"/>
      <c r="F568" s="29" t="n"/>
      <c r="G568" s="3" t="n"/>
    </row>
    <row r="569">
      <c r="A569" s="41" t="n"/>
      <c r="B569" s="31" t="inlineStr">
        <is>
          <t>Equity Investments</t>
        </is>
      </c>
      <c r="C569" s="32" t="n"/>
      <c r="D569" s="33" t="n"/>
      <c r="E569" s="33" t="n"/>
      <c r="F569" s="33" t="n"/>
      <c r="G569" s="9" t="n"/>
    </row>
    <row r="570">
      <c r="A570" s="42" t="n"/>
      <c r="B570" s="15" t="n"/>
      <c r="C570" s="13" t="inlineStr">
        <is>
          <t>Long/Short Equity</t>
        </is>
      </c>
      <c r="D570" s="11" t="n"/>
      <c r="E570" s="61" t="n">
        <v>0.22</v>
      </c>
      <c r="F570" s="61" t="n">
        <v>0.16</v>
      </c>
      <c r="G570" s="61" t="n">
        <v>0.27</v>
      </c>
      <c r="H570" s="30" t="n">
        <v>0.29</v>
      </c>
      <c r="I570" s="30" t="n">
        <v>0.27</v>
      </c>
      <c r="J570" s="30" t="n">
        <v>0.2680198921982249</v>
      </c>
      <c r="K570" s="61" t="n">
        <v>0.24</v>
      </c>
      <c r="L570" s="61" t="n">
        <v>0.23</v>
      </c>
      <c r="M570" s="30" t="n">
        <v>0.27</v>
      </c>
      <c r="N570" t="inlineStr">
        <is>
          <t>30.73%</t>
        </is>
      </c>
    </row>
    <row r="571">
      <c r="A571" s="42" t="n"/>
      <c r="B571" s="15" t="n"/>
      <c r="C571" s="13" t="inlineStr">
        <is>
          <t>Event Driven/Spec. Sit.</t>
        </is>
      </c>
      <c r="D571" s="11" t="n"/>
      <c r="E571" s="61" t="n"/>
      <c r="F571" s="61" t="n"/>
      <c r="G571" s="2" t="n"/>
    </row>
    <row r="572">
      <c r="A572" s="41" t="n"/>
      <c r="B572" s="31" t="n"/>
      <c r="C572" s="32" t="inlineStr">
        <is>
          <t>Stat. Arbitrage/Quant.</t>
        </is>
      </c>
      <c r="D572" s="33" t="n"/>
      <c r="E572" s="61" t="n"/>
      <c r="F572" s="61" t="n"/>
      <c r="G572" s="9" t="n"/>
    </row>
    <row r="573">
      <c r="A573" s="42" t="n"/>
      <c r="B573" s="15" t="n"/>
      <c r="C573" s="13" t="inlineStr">
        <is>
          <t>Deep Value</t>
        </is>
      </c>
      <c r="D573" s="11" t="n"/>
      <c r="E573" s="61" t="n"/>
      <c r="F573" s="61" t="n"/>
      <c r="G573" s="2" t="n"/>
    </row>
    <row r="574">
      <c r="A574" s="42" t="n"/>
      <c r="B574" s="15" t="n"/>
      <c r="C574" s="13" t="inlineStr">
        <is>
          <t>Derivatives</t>
        </is>
      </c>
      <c r="D574" s="11" t="n"/>
      <c r="E574" s="61" t="n">
        <v>0.079</v>
      </c>
      <c r="F574" s="61" t="n">
        <v>0.0828</v>
      </c>
      <c r="G574" s="2" t="n"/>
      <c r="N574" t="inlineStr">
        <is>
          <t>0.20%</t>
        </is>
      </c>
    </row>
    <row r="575">
      <c r="A575" s="42" t="n"/>
      <c r="B575" s="15" t="n"/>
      <c r="C575" s="13" t="inlineStr">
        <is>
          <t>Index Hedging</t>
        </is>
      </c>
      <c r="D575" s="11" t="n"/>
      <c r="E575" s="61" t="n"/>
      <c r="F575" s="11" t="n"/>
      <c r="G575" s="2" t="n"/>
    </row>
    <row r="576">
      <c r="A576" s="42" t="n"/>
      <c r="B576" s="15" t="inlineStr">
        <is>
          <t>Credit Investments</t>
        </is>
      </c>
      <c r="C576" s="13" t="n"/>
      <c r="D576" s="11" t="n"/>
      <c r="E576" s="11" t="n"/>
      <c r="F576" s="11" t="n"/>
      <c r="G576" s="2" t="n"/>
    </row>
    <row r="577">
      <c r="A577" s="42" t="n"/>
      <c r="B577" s="15" t="n"/>
      <c r="C577" s="13" t="inlineStr">
        <is>
          <t>Credit</t>
        </is>
      </c>
      <c r="D577" s="11" t="n"/>
      <c r="E577" s="11" t="n"/>
      <c r="F577" s="11" t="n"/>
      <c r="G577" s="2" t="n"/>
    </row>
    <row r="578">
      <c r="A578" s="42" t="n"/>
      <c r="B578" s="15" t="n"/>
      <c r="C578" s="13" t="n"/>
      <c r="D578" s="11" t="inlineStr">
        <is>
          <t>Bank Debt/Sr. Secured</t>
        </is>
      </c>
      <c r="E578" s="11" t="n"/>
      <c r="F578" s="11" t="n"/>
      <c r="G578" s="2" t="n"/>
    </row>
    <row r="579">
      <c r="A579" s="42" t="n"/>
      <c r="B579" s="15" t="n"/>
      <c r="C579" s="13" t="n"/>
      <c r="D579" s="11" t="inlineStr">
        <is>
          <t>Subordinated</t>
        </is>
      </c>
      <c r="E579" s="11" t="n"/>
      <c r="F579" s="11" t="n"/>
      <c r="G579" s="2" t="n"/>
    </row>
    <row r="580">
      <c r="A580" s="42" t="n"/>
      <c r="B580" s="15" t="n"/>
      <c r="C580" s="13" t="n"/>
      <c r="D580" s="11" t="inlineStr">
        <is>
          <t>High Yield/Preferred</t>
        </is>
      </c>
      <c r="E580" s="11" t="n"/>
      <c r="F580" s="11" t="n"/>
      <c r="G580" s="2" t="n"/>
    </row>
    <row r="581">
      <c r="A581" s="42" t="n"/>
      <c r="B581" s="15" t="n"/>
      <c r="C581" s="13" t="n"/>
      <c r="D581" s="11" t="inlineStr">
        <is>
          <t>Stressed/Distressed</t>
        </is>
      </c>
      <c r="E581" s="11" t="n"/>
      <c r="F581" s="11" t="n"/>
      <c r="G581" s="2" t="n"/>
    </row>
    <row r="582">
      <c r="A582" s="42" t="n"/>
      <c r="B582" s="15" t="n"/>
      <c r="C582" s="13" t="n"/>
      <c r="D582" s="11" t="inlineStr">
        <is>
          <t>Post-bank/Credit Equity</t>
        </is>
      </c>
      <c r="E582" s="11" t="n"/>
      <c r="F582" s="11" t="n"/>
      <c r="G582" s="2" t="n"/>
    </row>
    <row r="583">
      <c r="A583" s="42" t="n"/>
      <c r="B583" s="15" t="n"/>
      <c r="C583" s="13" t="n"/>
      <c r="D583" s="11" t="inlineStr">
        <is>
          <t>Trade Claims/Litigation</t>
        </is>
      </c>
      <c r="E583" s="11" t="n"/>
      <c r="F583" s="11" t="n"/>
      <c r="G583" s="2" t="n"/>
    </row>
    <row r="584">
      <c r="A584" s="42" t="n"/>
      <c r="B584" s="15" t="n"/>
      <c r="C584" s="13" t="n"/>
      <c r="D584" s="11" t="inlineStr">
        <is>
          <t>Lease &amp; Asset Backed</t>
        </is>
      </c>
      <c r="E584" s="11" t="n"/>
      <c r="F584" s="11" t="n"/>
      <c r="G584" s="2" t="n"/>
    </row>
    <row r="585">
      <c r="A585" s="42" t="n"/>
      <c r="B585" s="15" t="n"/>
      <c r="C585" s="13" t="n"/>
      <c r="D585" s="11" t="inlineStr">
        <is>
          <t>Direct Lending</t>
        </is>
      </c>
      <c r="E585" s="11" t="n"/>
      <c r="F585" s="11" t="n"/>
      <c r="G585" s="2" t="n"/>
    </row>
    <row r="586">
      <c r="A586" s="42" t="n"/>
      <c r="B586" s="15" t="n"/>
      <c r="C586" s="13" t="n"/>
      <c r="D586" s="11" t="inlineStr">
        <is>
          <t>Small Balance Loans</t>
        </is>
      </c>
      <c r="E586" s="11" t="n"/>
      <c r="F586" s="11" t="n"/>
      <c r="G586" s="2" t="n"/>
    </row>
    <row r="587">
      <c r="A587" s="42" t="n"/>
      <c r="B587" s="15" t="n"/>
      <c r="C587" s="13" t="n"/>
      <c r="D587" s="11" t="inlineStr">
        <is>
          <t>Real Estate/Mortgage</t>
        </is>
      </c>
      <c r="E587" s="11" t="n"/>
      <c r="F587" s="11" t="n"/>
      <c r="G587" s="2" t="n"/>
    </row>
    <row r="588">
      <c r="A588" s="42" t="n"/>
      <c r="B588" s="15" t="n"/>
      <c r="C588" s="13" t="n"/>
      <c r="D588" s="11" t="inlineStr">
        <is>
          <t>Emerging Markets</t>
        </is>
      </c>
      <c r="E588" s="11" t="n"/>
      <c r="F588" s="11" t="n"/>
      <c r="G588" s="2" t="n"/>
    </row>
    <row r="589">
      <c r="A589" s="42" t="n"/>
      <c r="B589" s="15" t="n"/>
      <c r="C589" s="13" t="n"/>
      <c r="D589" s="11" t="inlineStr">
        <is>
          <t>CDS (mortgage)</t>
        </is>
      </c>
      <c r="E589" s="11" t="n"/>
      <c r="F589" s="11" t="n"/>
      <c r="G589" s="2" t="n"/>
    </row>
    <row r="590">
      <c r="A590" s="41" t="n"/>
      <c r="B590" s="31" t="n"/>
      <c r="C590" s="32" t="n"/>
      <c r="D590" s="33" t="inlineStr">
        <is>
          <t>CDS (invest. grade)</t>
        </is>
      </c>
      <c r="E590" s="33" t="n"/>
      <c r="F590" s="33" t="n"/>
      <c r="G590" s="9" t="n"/>
    </row>
    <row r="591">
      <c r="A591" s="42" t="n"/>
      <c r="B591" s="15" t="n"/>
      <c r="C591" s="13" t="n"/>
      <c r="D591" s="11" t="inlineStr">
        <is>
          <t>CDS (high yield)</t>
        </is>
      </c>
      <c r="E591" s="11" t="n"/>
      <c r="F591" s="11" t="n"/>
      <c r="G591" s="2" t="n"/>
    </row>
    <row r="592">
      <c r="A592" s="42" t="n"/>
      <c r="B592" s="13" t="inlineStr">
        <is>
          <t>Merger Arbitrage</t>
        </is>
      </c>
      <c r="C592" s="13" t="n"/>
      <c r="D592" s="11" t="n"/>
      <c r="E592" s="11" t="n"/>
      <c r="F592" s="11" t="n"/>
      <c r="G592" s="2" t="n"/>
    </row>
    <row r="593">
      <c r="A593" s="43" t="n"/>
      <c r="B593" s="35" t="inlineStr">
        <is>
          <t>Convertible Arbitrage</t>
        </is>
      </c>
      <c r="C593" s="35" t="n"/>
      <c r="D593" s="36" t="n"/>
      <c r="E593" s="36" t="n"/>
      <c r="F593" s="36" t="n"/>
      <c r="G593" s="8" t="n"/>
    </row>
    <row r="594">
      <c r="A594" s="43" t="n"/>
      <c r="B594" s="35" t="inlineStr">
        <is>
          <t>Digital And Currency</t>
        </is>
      </c>
      <c r="C594" s="35" t="n"/>
      <c r="D594" s="36" t="n"/>
      <c r="E594" s="36" t="n"/>
      <c r="F594" s="36" t="n"/>
      <c r="G594" s="8" t="n"/>
    </row>
    <row r="595">
      <c r="A595" s="43" t="n"/>
      <c r="B595" s="35" t="inlineStr">
        <is>
          <t>Cap. Struct. Arbitrage</t>
        </is>
      </c>
      <c r="C595" s="35" t="n"/>
      <c r="D595" s="36" t="n"/>
      <c r="E595" s="36" t="n"/>
      <c r="F595" s="36" t="n"/>
      <c r="G595" s="8" t="n"/>
    </row>
    <row r="596">
      <c r="A596" s="43" t="n"/>
      <c r="B596" s="34" t="n"/>
      <c r="C596" s="36" t="inlineStr">
        <is>
          <t>Equity</t>
        </is>
      </c>
      <c r="D596" s="36" t="n"/>
      <c r="E596" s="36" t="n"/>
      <c r="F596" s="36" t="n"/>
      <c r="G596" s="8" t="n"/>
    </row>
    <row r="597">
      <c r="A597" s="43" t="n"/>
      <c r="B597" s="34" t="n"/>
      <c r="C597" s="36" t="inlineStr">
        <is>
          <t>Debt</t>
        </is>
      </c>
      <c r="D597" s="36" t="n"/>
      <c r="E597" s="36" t="n"/>
      <c r="F597" s="36" t="n"/>
      <c r="G597" s="8" t="n"/>
    </row>
    <row r="598">
      <c r="A598" s="41" t="n"/>
      <c r="B598" s="32" t="inlineStr">
        <is>
          <t>Privates</t>
        </is>
      </c>
      <c r="C598" s="32" t="n"/>
      <c r="D598" s="33" t="n"/>
      <c r="E598" s="33" t="n"/>
      <c r="F598" s="33" t="n"/>
      <c r="G598" s="9" t="n"/>
    </row>
    <row r="599">
      <c r="A599" s="42" t="n"/>
      <c r="B599" s="13" t="inlineStr">
        <is>
          <t>Unadjusted Portfolio</t>
        </is>
      </c>
      <c r="C599" s="13" t="n"/>
      <c r="D599" s="11" t="n"/>
      <c r="E599" s="60">
        <f>SUM(E570,E574)</f>
        <v/>
      </c>
      <c r="F599" s="60">
        <f>SUM(F570,F574)</f>
        <v/>
      </c>
      <c r="G599" s="60">
        <f>SUM(G570,G574)</f>
        <v/>
      </c>
      <c r="H599" s="30" t="n">
        <v>0.29</v>
      </c>
      <c r="I599" s="30" t="n">
        <v>0.27</v>
      </c>
      <c r="J599" s="30" t="n">
        <v>0.2680198921982249</v>
      </c>
      <c r="K599" s="61" t="n">
        <v>0.24</v>
      </c>
      <c r="L599" s="61" t="n">
        <v>0.23</v>
      </c>
      <c r="M599" s="30" t="n">
        <v>0.27</v>
      </c>
    </row>
    <row r="600">
      <c r="A600" s="43" t="n"/>
      <c r="B600" s="35" t="inlineStr">
        <is>
          <t>Sovereign</t>
        </is>
      </c>
      <c r="C600" s="35" t="n"/>
      <c r="D600" s="36" t="n"/>
      <c r="E600" s="36" t="n"/>
      <c r="F600" s="36" t="n"/>
      <c r="G600" s="8" t="n"/>
      <c r="H600" s="30" t="n">
        <v>0</v>
      </c>
      <c r="I600" s="30" t="n">
        <v>0</v>
      </c>
      <c r="J600" s="30" t="n">
        <v>0</v>
      </c>
    </row>
    <row r="601">
      <c r="A601" s="43" t="inlineStr">
        <is>
          <t>Geographic Exposure</t>
        </is>
      </c>
      <c r="B601" s="34" t="n"/>
      <c r="C601" s="35" t="n"/>
      <c r="D601" s="36" t="n"/>
      <c r="E601" s="36" t="n"/>
      <c r="F601" s="36" t="n"/>
      <c r="G601" s="8" t="n"/>
    </row>
    <row r="602">
      <c r="A602" s="43" t="n"/>
      <c r="B602" s="34" t="inlineStr">
        <is>
          <t>North America</t>
        </is>
      </c>
      <c r="C602" s="35" t="n"/>
      <c r="D602" s="36" t="n"/>
      <c r="E602" s="61" t="n">
        <v>0.2054355651547876</v>
      </c>
      <c r="F602" s="61" t="n">
        <v>0.2054355651547876</v>
      </c>
      <c r="G602" s="8" t="n"/>
    </row>
    <row r="603">
      <c r="A603" s="43" t="n"/>
      <c r="B603" s="34" t="inlineStr">
        <is>
          <t>Europe/UK</t>
        </is>
      </c>
      <c r="C603" s="35" t="n"/>
      <c r="D603" s="36" t="n"/>
      <c r="E603" s="61" t="n">
        <v>0.008849532037437005</v>
      </c>
      <c r="F603" s="61" t="n">
        <v>0.008849532037437005</v>
      </c>
      <c r="G603" s="8" t="n"/>
    </row>
    <row r="604">
      <c r="A604" s="43" t="n"/>
      <c r="B604" s="34" t="inlineStr">
        <is>
          <t>Asia</t>
        </is>
      </c>
      <c r="C604" s="35" t="n"/>
      <c r="D604" s="36" t="n"/>
      <c r="E604" s="61" t="n">
        <v>0.005214902807775377</v>
      </c>
      <c r="F604" s="61" t="n">
        <v>0.005214902807775377</v>
      </c>
      <c r="G604" s="8" t="n"/>
    </row>
    <row r="605">
      <c r="A605" s="43" t="n"/>
      <c r="B605" s="34" t="inlineStr">
        <is>
          <t>Emer. Mkts.</t>
        </is>
      </c>
      <c r="C605" s="35" t="n"/>
      <c r="D605" s="36" t="n"/>
      <c r="E605" s="36" t="n"/>
      <c r="F605" s="36" t="n"/>
      <c r="G605" s="8" t="n"/>
    </row>
    <row r="606">
      <c r="A606" s="43" t="inlineStr">
        <is>
          <t>Industry Sector Exposure</t>
        </is>
      </c>
      <c r="B606" s="34" t="n"/>
      <c r="C606" s="35" t="n"/>
      <c r="D606" s="36" t="n"/>
      <c r="E606" s="36" t="n"/>
      <c r="F606" s="36" t="n"/>
      <c r="G606" s="8" t="n"/>
    </row>
    <row r="607">
      <c r="A607" s="43" t="n"/>
      <c r="B607" s="34" t="inlineStr">
        <is>
          <t>Energy</t>
        </is>
      </c>
      <c r="C607" s="35" t="n"/>
      <c r="D607" s="36" t="n"/>
      <c r="E607" s="61" t="n">
        <v>0.0257</v>
      </c>
      <c r="F607" s="61" t="n">
        <v>0.025</v>
      </c>
      <c r="G607" s="61" t="n">
        <v>0.023</v>
      </c>
      <c r="H607" s="61" t="n">
        <v>0.0261</v>
      </c>
      <c r="I607" s="61" t="n">
        <v>0.0165</v>
      </c>
      <c r="J607" s="30" t="n">
        <v>0.041</v>
      </c>
      <c r="K607" s="61" t="n">
        <v>0.0143</v>
      </c>
      <c r="L607" s="61" t="n">
        <v>0.0141</v>
      </c>
      <c r="M607" s="61" t="n">
        <v>0.0137</v>
      </c>
      <c r="N607" t="inlineStr">
        <is>
          <t>1.39%</t>
        </is>
      </c>
    </row>
    <row r="608">
      <c r="A608" s="43" t="n"/>
      <c r="B608" s="34" t="inlineStr">
        <is>
          <t>Materials</t>
        </is>
      </c>
      <c r="C608" s="35" t="n"/>
      <c r="D608" s="36" t="n"/>
      <c r="E608" s="61" t="n">
        <v>0.0237</v>
      </c>
      <c r="F608" s="61" t="n">
        <v>0.0237</v>
      </c>
      <c r="G608" s="61" t="n">
        <v>0.008200000000000001</v>
      </c>
      <c r="H608" s="61" t="n">
        <v>0.0307</v>
      </c>
      <c r="I608" s="61" t="n">
        <v>0.031</v>
      </c>
      <c r="J608" s="30" t="n">
        <v>0.03</v>
      </c>
      <c r="K608" s="61" t="n">
        <v>0.0288</v>
      </c>
      <c r="L608" s="61" t="n">
        <v>0.0318</v>
      </c>
      <c r="M608" s="61" t="n">
        <v>0.0293</v>
      </c>
      <c r="N608" t="inlineStr">
        <is>
          <t>3.10%</t>
        </is>
      </c>
    </row>
    <row r="609">
      <c r="A609" s="43" t="n"/>
      <c r="B609" s="34" t="inlineStr">
        <is>
          <t>Industrials</t>
        </is>
      </c>
      <c r="C609" s="35" t="n"/>
      <c r="D609" s="36" t="n"/>
      <c r="E609" s="61" t="n">
        <v>0.075</v>
      </c>
      <c r="F609" s="61" t="n">
        <v>0.061</v>
      </c>
      <c r="G609" s="61" t="n">
        <v>0.07140000000000001</v>
      </c>
      <c r="H609" s="61" t="n">
        <v>0.0608</v>
      </c>
      <c r="I609" s="61" t="n">
        <v>0.0341</v>
      </c>
      <c r="J609" s="30" t="n">
        <v>0.0317</v>
      </c>
      <c r="K609" s="61" t="n">
        <v>0.0319</v>
      </c>
      <c r="L609" s="61" t="n">
        <v>0.0224</v>
      </c>
      <c r="M609" s="61" t="n">
        <v>0.0309</v>
      </c>
      <c r="N609" t="inlineStr">
        <is>
          <t>3.43%</t>
        </is>
      </c>
    </row>
    <row r="610">
      <c r="A610" s="42" t="n"/>
      <c r="B610" s="15" t="inlineStr">
        <is>
          <t>Cons. Disc.</t>
        </is>
      </c>
      <c r="C610" s="13" t="n"/>
      <c r="D610" s="11" t="n"/>
      <c r="E610" s="61">
        <f>0.0249/2</f>
        <v/>
      </c>
      <c r="F610" s="61">
        <f>0.0087/2</f>
        <v/>
      </c>
      <c r="G610" s="61">
        <f>0.0243/2</f>
        <v/>
      </c>
      <c r="H610" s="61">
        <f>0.0422/2</f>
        <v/>
      </c>
      <c r="I610" s="61">
        <f>0.0651/2</f>
        <v/>
      </c>
      <c r="J610" s="30" t="n">
        <v>0.03145</v>
      </c>
      <c r="K610" s="61">
        <f>0.063/2</f>
        <v/>
      </c>
      <c r="L610" s="61">
        <f>0.0564/2</f>
        <v/>
      </c>
      <c r="M610" s="61">
        <f>0.0713/2</f>
        <v/>
      </c>
      <c r="N610" t="inlineStr">
        <is>
          <t>3.72%</t>
        </is>
      </c>
    </row>
    <row r="611">
      <c r="A611" s="43" t="n"/>
      <c r="B611" s="34" t="inlineStr">
        <is>
          <t>Cons. Staples</t>
        </is>
      </c>
      <c r="C611" s="35" t="n"/>
      <c r="D611" s="36" t="n"/>
      <c r="E611" s="61">
        <f>E610</f>
        <v/>
      </c>
      <c r="F611" s="61">
        <f>F610</f>
        <v/>
      </c>
      <c r="G611" s="61">
        <f>G610</f>
        <v/>
      </c>
      <c r="H611" s="61">
        <f>H610</f>
        <v/>
      </c>
      <c r="I611" s="61">
        <f>I610</f>
        <v/>
      </c>
      <c r="J611" s="30" t="n">
        <v>0.03145</v>
      </c>
      <c r="K611" s="61">
        <f>K610</f>
        <v/>
      </c>
      <c r="L611" s="61">
        <f>L610</f>
        <v/>
      </c>
      <c r="M611" s="61">
        <f>M610</f>
        <v/>
      </c>
      <c r="N611" t="inlineStr">
        <is>
          <t>3.72%</t>
        </is>
      </c>
    </row>
    <row r="612">
      <c r="A612" s="43" t="n"/>
      <c r="B612" s="34" t="inlineStr">
        <is>
          <t>Health Care</t>
        </is>
      </c>
      <c r="C612" s="35" t="n"/>
      <c r="D612" s="36" t="n"/>
      <c r="E612" s="61" t="n">
        <v>0.0319</v>
      </c>
      <c r="F612" s="61" t="n">
        <v>0.0405</v>
      </c>
      <c r="G612" s="61" t="n">
        <v>0.0722</v>
      </c>
      <c r="H612" s="61" t="n">
        <v>0.0538</v>
      </c>
      <c r="I612" s="61" t="n">
        <v>0.0162</v>
      </c>
      <c r="J612" s="30" t="n">
        <v>0.0101</v>
      </c>
      <c r="K612" s="61" t="n">
        <v>0.008200000000000001</v>
      </c>
      <c r="L612" s="61" t="n">
        <v>0.0158</v>
      </c>
      <c r="M612" s="61" t="n">
        <v>0.0236</v>
      </c>
      <c r="N612" t="inlineStr">
        <is>
          <t>5.65%</t>
        </is>
      </c>
    </row>
    <row r="613">
      <c r="A613" s="43" t="n"/>
      <c r="B613" s="34" t="inlineStr">
        <is>
          <t>Financials</t>
        </is>
      </c>
      <c r="C613" s="35" t="n"/>
      <c r="D613" s="36" t="n"/>
      <c r="E613" s="61" t="n">
        <v>0.023</v>
      </c>
      <c r="F613" s="61" t="n">
        <v>0.0127</v>
      </c>
      <c r="G613" s="61" t="n">
        <v>0.0122</v>
      </c>
      <c r="H613" s="61" t="n">
        <v>0.0106</v>
      </c>
      <c r="I613" s="61" t="n">
        <v>0.008500000000000001</v>
      </c>
      <c r="J613" s="30" t="n">
        <v>0.0091</v>
      </c>
      <c r="K613" s="61" t="n">
        <v>0.0089</v>
      </c>
      <c r="L613" s="61" t="n">
        <v>0.009599999999999999</v>
      </c>
      <c r="M613" s="61" t="n">
        <v>0.0104</v>
      </c>
      <c r="N613" t="inlineStr">
        <is>
          <t>0.89%</t>
        </is>
      </c>
    </row>
    <row r="614">
      <c r="A614" s="43" t="n"/>
      <c r="B614" s="34" t="inlineStr">
        <is>
          <t>Real Estate</t>
        </is>
      </c>
      <c r="C614" s="35" t="n"/>
      <c r="D614" s="36" t="n"/>
      <c r="E614" s="61" t="n">
        <v>0.0149</v>
      </c>
      <c r="F614" s="61" t="n">
        <v>0.0004</v>
      </c>
      <c r="G614" s="61" t="n">
        <v>0</v>
      </c>
      <c r="H614" s="61" t="n">
        <v>0</v>
      </c>
      <c r="I614" s="61" t="n">
        <v>0</v>
      </c>
      <c r="J614" s="30" t="n">
        <v>0</v>
      </c>
      <c r="K614" s="61" t="n">
        <v>0</v>
      </c>
      <c r="L614" s="61" t="n">
        <v>0</v>
      </c>
      <c r="M614" s="61" t="n">
        <v>0.0026</v>
      </c>
      <c r="N614" t="inlineStr">
        <is>
          <t>0.24%</t>
        </is>
      </c>
    </row>
    <row r="615">
      <c r="A615" s="43" t="n"/>
      <c r="B615" s="34" t="inlineStr">
        <is>
          <t>Info. Tech.</t>
        </is>
      </c>
      <c r="C615" s="35" t="n"/>
      <c r="D615" s="36" t="n"/>
      <c r="E615" s="61" t="n">
        <v>0.0004</v>
      </c>
      <c r="F615" s="61" t="n">
        <v>0.0004</v>
      </c>
      <c r="G615" s="61" t="n">
        <v>0.0004</v>
      </c>
      <c r="H615" s="61" t="n">
        <v>0.0031</v>
      </c>
      <c r="I615" s="61" t="n">
        <v>0.0119</v>
      </c>
      <c r="J615" s="30" t="n">
        <v>0.0008</v>
      </c>
      <c r="K615" s="61" t="n">
        <v>0.0043</v>
      </c>
      <c r="L615" s="61" t="n">
        <v>0.0004</v>
      </c>
      <c r="M615" s="61" t="n">
        <v>0.0004</v>
      </c>
      <c r="N615" t="inlineStr">
        <is>
          <t>0.20%</t>
        </is>
      </c>
    </row>
    <row r="616">
      <c r="A616" s="43" t="n"/>
      <c r="B616" s="34" t="inlineStr">
        <is>
          <t>Commun. Services</t>
        </is>
      </c>
      <c r="C616" s="35" t="n"/>
      <c r="D616" s="36" t="n"/>
      <c r="E616" s="61" t="n">
        <v>0</v>
      </c>
      <c r="F616" s="61" t="n">
        <v>0</v>
      </c>
      <c r="G616" s="61" t="n">
        <v>0</v>
      </c>
      <c r="H616" s="61" t="n">
        <v>0</v>
      </c>
      <c r="I616" s="61" t="n">
        <v>0.0027</v>
      </c>
      <c r="J616" s="30" t="n">
        <v>0.0027</v>
      </c>
      <c r="K616" s="61" t="n">
        <v>0</v>
      </c>
      <c r="L616" s="61" t="n">
        <v>0</v>
      </c>
      <c r="M616" s="61" t="n">
        <v>0</v>
      </c>
    </row>
    <row r="617">
      <c r="A617" s="43" t="n"/>
      <c r="B617" s="34" t="inlineStr">
        <is>
          <t>Utilities</t>
        </is>
      </c>
      <c r="C617" s="35" t="n"/>
      <c r="D617" s="36" t="n"/>
      <c r="E617" s="61" t="n">
        <v>0</v>
      </c>
      <c r="F617" s="61" t="n">
        <v>0</v>
      </c>
      <c r="G617" s="61" t="n">
        <v>0</v>
      </c>
      <c r="H617" s="61" t="n">
        <v>0</v>
      </c>
      <c r="I617" s="61" t="n">
        <v>0</v>
      </c>
      <c r="J617" s="30" t="n">
        <v>0</v>
      </c>
      <c r="K617" s="61" t="n">
        <v>0</v>
      </c>
      <c r="L617" s="61" t="n">
        <v>0</v>
      </c>
      <c r="M617" s="61" t="n">
        <v>0</v>
      </c>
      <c r="N617" t="inlineStr">
        <is>
          <t>0.00%</t>
        </is>
      </c>
    </row>
    <row r="618">
      <c r="A618" s="43" t="n"/>
      <c r="B618" s="34" t="inlineStr">
        <is>
          <t>Index</t>
        </is>
      </c>
      <c r="C618" s="35" t="n"/>
      <c r="D618" s="36" t="n"/>
      <c r="E618" s="61" t="n"/>
      <c r="F618" s="61" t="n"/>
      <c r="G618" s="61" t="n"/>
      <c r="H618" s="61" t="n"/>
      <c r="I618" s="61" t="n"/>
      <c r="K618" s="61" t="n"/>
      <c r="L618" s="61" t="n"/>
      <c r="M618" s="61" t="n"/>
    </row>
    <row r="619">
      <c r="A619" s="42" t="n"/>
      <c r="B619" s="15" t="inlineStr">
        <is>
          <t>Other</t>
        </is>
      </c>
      <c r="C619" s="13" t="n"/>
      <c r="D619" s="11" t="n"/>
      <c r="E619" s="61" t="n">
        <v>0.079</v>
      </c>
      <c r="F619" s="61" t="n">
        <v>0.079</v>
      </c>
      <c r="G619" s="61" t="n">
        <v>0.0613</v>
      </c>
      <c r="H619" s="61" t="n">
        <v>0.0624</v>
      </c>
      <c r="I619" s="61" t="n">
        <v>0.0868</v>
      </c>
      <c r="J619" s="30" t="n">
        <v>0.0848</v>
      </c>
      <c r="K619" s="61" t="n">
        <v>0.0854</v>
      </c>
      <c r="L619" s="61" t="n">
        <v>0.0803</v>
      </c>
      <c r="M619" s="61" t="n">
        <v>0.08890000000000001</v>
      </c>
      <c r="N619" t="inlineStr">
        <is>
          <t>8.47%</t>
        </is>
      </c>
    </row>
    <row r="620">
      <c r="A620" s="43" t="inlineStr">
        <is>
          <t>Market Exposure</t>
        </is>
      </c>
      <c r="B620" s="34" t="n"/>
      <c r="C620" s="35" t="n"/>
      <c r="D620" s="36" t="n"/>
      <c r="E620" s="36" t="n"/>
      <c r="F620" s="36" t="n"/>
      <c r="G620" s="8" t="n"/>
    </row>
    <row r="621">
      <c r="A621" s="43" t="n"/>
      <c r="B621" s="34" t="inlineStr">
        <is>
          <t>Large Cap</t>
        </is>
      </c>
      <c r="C621" s="35" t="n"/>
      <c r="D621" s="36" t="n"/>
      <c r="E621" s="61">
        <f>0+0.1414/2</f>
        <v/>
      </c>
      <c r="F621" s="61">
        <f>0+0.1113/2</f>
        <v/>
      </c>
      <c r="G621" s="61">
        <f>0+0.123/2</f>
        <v/>
      </c>
      <c r="H621" s="61">
        <f>0.0978/2+0.0079</f>
        <v/>
      </c>
      <c r="I621" s="61">
        <f>0.0786/2+0.0163</f>
        <v/>
      </c>
      <c r="J621" s="30" t="n">
        <v>0.0432</v>
      </c>
      <c r="K621" s="61">
        <f>0.0569/2+0.0101</f>
        <v/>
      </c>
      <c r="L621" s="61">
        <f>0.0471/2+0.015</f>
        <v/>
      </c>
      <c r="M621" s="61">
        <f>0.0471/2+0.015</f>
        <v/>
      </c>
      <c r="N621" t="inlineStr">
        <is>
          <t>6.67%</t>
        </is>
      </c>
    </row>
    <row r="622">
      <c r="A622" s="43" t="n"/>
      <c r="B622" s="34" t="inlineStr">
        <is>
          <t>Mid Cap</t>
        </is>
      </c>
      <c r="C622" s="35" t="n"/>
      <c r="D622" s="36" t="n"/>
      <c r="E622" s="61">
        <f>0.1572/2+0.1414/2</f>
        <v/>
      </c>
      <c r="F622" s="61">
        <f>0.1362/2+0.1113/2</f>
        <v/>
      </c>
      <c r="G622" s="61">
        <f>0.1499/2+0.123/2</f>
        <v/>
      </c>
      <c r="H622" s="61">
        <f>0.1838/2+0.0978/2</f>
        <v/>
      </c>
      <c r="I622" s="61">
        <f>0.1779/2+0.0786/2</f>
        <v/>
      </c>
      <c r="J622" s="30" t="n">
        <v>0.1279</v>
      </c>
      <c r="K622" s="61">
        <f>0.1777/2+0.0569/2</f>
        <v/>
      </c>
      <c r="L622" s="61">
        <f>0.1688/2+0.0471/2</f>
        <v/>
      </c>
      <c r="M622" s="61">
        <f>0.1927/2+0.0588/2</f>
        <v/>
      </c>
      <c r="N622" t="inlineStr">
        <is>
          <t>13.86%</t>
        </is>
      </c>
    </row>
    <row r="623">
      <c r="A623" s="43" t="n"/>
      <c r="B623" s="34" t="inlineStr">
        <is>
          <t>Small Cap</t>
        </is>
      </c>
      <c r="C623" s="35" t="n"/>
      <c r="D623" s="36" t="n"/>
      <c r="E623" s="61">
        <f>0.1572/2</f>
        <v/>
      </c>
      <c r="F623" s="61">
        <f>0.1362/2</f>
        <v/>
      </c>
      <c r="G623" s="61">
        <f>0.1499/2</f>
        <v/>
      </c>
      <c r="H623" s="61">
        <f>0.1838/2</f>
        <v/>
      </c>
      <c r="I623" s="61">
        <f>0.1779/2</f>
        <v/>
      </c>
      <c r="J623" s="30" t="n">
        <v>0.08895</v>
      </c>
      <c r="K623" s="61">
        <f>0.1777/2</f>
        <v/>
      </c>
      <c r="L623" s="61">
        <f>0.1688/2</f>
        <v/>
      </c>
      <c r="M623" s="61">
        <f>0.1927/2</f>
        <v/>
      </c>
      <c r="N623" t="inlineStr">
        <is>
          <t>10.39%</t>
        </is>
      </c>
    </row>
    <row r="624">
      <c r="A624" s="43" t="n"/>
      <c r="B624" s="34" t="inlineStr">
        <is>
          <t>Private</t>
        </is>
      </c>
      <c r="C624" s="35" t="n"/>
      <c r="D624" s="36" t="n"/>
      <c r="E624" s="36" t="n"/>
      <c r="F624" s="36" t="n"/>
      <c r="G624" s="8" t="n"/>
    </row>
    <row r="625">
      <c r="A625" s="42" t="inlineStr">
        <is>
          <t>Sovereign Exposure</t>
        </is>
      </c>
      <c r="B625" s="15" t="n"/>
      <c r="C625" s="13" t="n"/>
      <c r="D625" s="11" t="n"/>
      <c r="E625" s="11" t="n"/>
      <c r="F625" s="11" t="n"/>
      <c r="G625" s="2" t="n"/>
    </row>
    <row r="626">
      <c r="A626" s="43" t="n"/>
      <c r="B626" s="34" t="inlineStr">
        <is>
          <t>North America</t>
        </is>
      </c>
      <c r="C626" s="35" t="n"/>
      <c r="D626" s="36" t="n"/>
      <c r="E626" s="36" t="n"/>
      <c r="F626" s="36" t="n"/>
      <c r="G626" s="8" t="n"/>
    </row>
    <row r="627">
      <c r="A627" s="43" t="n"/>
      <c r="B627" s="34" t="inlineStr">
        <is>
          <t>Europe</t>
        </is>
      </c>
      <c r="C627" s="35" t="n"/>
      <c r="D627" s="36" t="n"/>
      <c r="E627" s="36" t="n"/>
      <c r="F627" s="36" t="n"/>
      <c r="G627" s="8" t="n"/>
    </row>
    <row r="628">
      <c r="A628" s="43" t="n"/>
      <c r="B628" s="34" t="inlineStr">
        <is>
          <t>Asia</t>
        </is>
      </c>
      <c r="C628" s="35" t="n"/>
      <c r="D628" s="36" t="n"/>
      <c r="E628" s="36" t="n"/>
      <c r="F628" s="36" t="n"/>
      <c r="G628" s="8" t="n"/>
    </row>
    <row r="629">
      <c r="A629" s="43" t="n"/>
      <c r="B629" s="34" t="inlineStr">
        <is>
          <t>Other/Unknown</t>
        </is>
      </c>
      <c r="C629" s="35" t="n"/>
      <c r="D629" s="36" t="n"/>
      <c r="E629" s="36" t="n"/>
      <c r="F629" s="36" t="n"/>
      <c r="G629" s="8" t="n"/>
    </row>
    <row r="633">
      <c r="A633" s="39" t="n"/>
      <c r="B633" s="7" t="n"/>
      <c r="C633" s="20" t="n"/>
      <c r="D633" s="19" t="n"/>
      <c r="E633" s="19" t="n"/>
      <c r="F633" s="19" t="n"/>
      <c r="G633" s="46" t="n"/>
      <c r="H633" s="4" t="n"/>
      <c r="I633" s="5" t="n"/>
      <c r="J633" s="5" t="n"/>
      <c r="K633" s="5" t="n"/>
      <c r="L633" s="5" t="n"/>
      <c r="M633" s="5" t="n"/>
    </row>
    <row r="634">
      <c r="A634" s="40" t="inlineStr">
        <is>
          <t>Level 1</t>
        </is>
      </c>
      <c r="B634" s="31" t="inlineStr">
        <is>
          <t>Level 2</t>
        </is>
      </c>
      <c r="C634" s="13" t="inlineStr">
        <is>
          <t>Level 3</t>
        </is>
      </c>
      <c r="D634" s="36" t="inlineStr">
        <is>
          <t>Level 4</t>
        </is>
      </c>
      <c r="E634" s="36" t="n"/>
      <c r="F634" s="36" t="n"/>
      <c r="G634" s="6" t="n"/>
    </row>
    <row r="635">
      <c r="A635" s="40" t="n"/>
      <c r="B635" s="27" t="n"/>
      <c r="C635" s="28" t="n"/>
      <c r="D635" s="29" t="n"/>
      <c r="E635" s="29" t="n"/>
      <c r="F635" s="29" t="n"/>
      <c r="G635" s="3" t="n"/>
    </row>
    <row r="636">
      <c r="A636" s="41" t="n"/>
      <c r="B636" s="31" t="n"/>
      <c r="C636" s="32" t="n"/>
      <c r="D636" s="33" t="n"/>
      <c r="E636" s="33" t="n"/>
      <c r="F636" s="33" t="n"/>
      <c r="G636" s="9" t="n"/>
    </row>
    <row r="637">
      <c r="A637" s="42" t="n"/>
      <c r="B637" s="15" t="n"/>
      <c r="C637" s="13" t="n"/>
      <c r="D637" s="11" t="n"/>
      <c r="E637" s="11" t="n"/>
      <c r="F637" s="11" t="n"/>
      <c r="G637" s="2" t="n"/>
    </row>
    <row r="638">
      <c r="A638" s="42" t="n"/>
      <c r="B638" s="15" t="n"/>
      <c r="C638" s="13" t="n"/>
      <c r="D638" s="11" t="n"/>
      <c r="E638" s="11" t="n"/>
      <c r="F638" s="11" t="n"/>
      <c r="G638" s="2" t="n"/>
    </row>
    <row r="639">
      <c r="A639" s="41" t="n"/>
      <c r="B639" s="31" t="n"/>
      <c r="C639" s="32" t="n"/>
      <c r="D639" s="33" t="n"/>
      <c r="E639" s="33" t="n"/>
      <c r="F639" s="33" t="n"/>
      <c r="G639" s="9" t="n"/>
    </row>
    <row r="640">
      <c r="A640" s="42" t="n"/>
      <c r="B640" s="15" t="n"/>
      <c r="C640" s="13" t="n"/>
      <c r="D640" s="11" t="n"/>
      <c r="E640" s="11" t="n"/>
      <c r="F640" s="11" t="n"/>
      <c r="G640" s="2" t="n"/>
    </row>
    <row r="641">
      <c r="A641" s="42" t="n"/>
      <c r="B641" s="15" t="n"/>
      <c r="C641" s="13" t="n"/>
      <c r="D641" s="11" t="n"/>
      <c r="E641" s="11" t="n"/>
      <c r="F641" s="11" t="n"/>
      <c r="G641" s="2" t="n"/>
    </row>
    <row r="642">
      <c r="A642" s="42" t="n"/>
      <c r="B642" s="15" t="n"/>
      <c r="C642" s="13" t="n"/>
      <c r="D642" s="11" t="n"/>
      <c r="E642" s="11" t="n"/>
      <c r="F642" s="11" t="n"/>
      <c r="G642" s="2" t="n"/>
    </row>
    <row r="643">
      <c r="A643" s="42" t="n"/>
      <c r="B643" s="15" t="n"/>
      <c r="C643" s="13" t="n"/>
      <c r="D643" s="11" t="n"/>
      <c r="E643" s="11" t="n"/>
      <c r="F643" s="11" t="n"/>
      <c r="G643" s="2" t="n"/>
    </row>
    <row r="644">
      <c r="A644" s="42" t="n"/>
      <c r="B644" s="15" t="n"/>
      <c r="C644" s="13" t="n"/>
      <c r="D644" s="11" t="n"/>
      <c r="E644" s="11" t="n"/>
      <c r="F644" s="11" t="n"/>
      <c r="G644" s="2" t="n"/>
    </row>
    <row r="645">
      <c r="A645" s="42" t="n"/>
      <c r="B645" s="15" t="n"/>
      <c r="C645" s="13" t="n"/>
      <c r="D645" s="11" t="n"/>
      <c r="E645" s="11" t="n"/>
      <c r="F645" s="11" t="n"/>
      <c r="G645" s="2" t="n"/>
    </row>
    <row r="646">
      <c r="A646" s="42" t="n"/>
      <c r="B646" s="15" t="n"/>
      <c r="C646" s="13" t="n"/>
      <c r="D646" s="11" t="n"/>
      <c r="E646" s="11" t="n"/>
      <c r="F646" s="11" t="n"/>
      <c r="G646" s="2" t="n"/>
    </row>
    <row r="647">
      <c r="A647" s="42" t="n"/>
      <c r="B647" s="15" t="n"/>
      <c r="C647" s="13" t="n"/>
      <c r="D647" s="11" t="n"/>
      <c r="E647" s="11" t="n"/>
      <c r="F647" s="11" t="n"/>
      <c r="G647" s="2" t="n"/>
    </row>
    <row r="648">
      <c r="A648" s="42" t="n"/>
      <c r="B648" s="15" t="n"/>
      <c r="C648" s="13" t="n"/>
      <c r="D648" s="11" t="n"/>
      <c r="E648" s="11" t="n"/>
      <c r="F648" s="11" t="n"/>
      <c r="G648" s="2" t="n"/>
    </row>
    <row r="649">
      <c r="A649" s="42" t="n"/>
      <c r="B649" s="15" t="n"/>
      <c r="C649" s="13" t="n"/>
      <c r="D649" s="11" t="n"/>
      <c r="E649" s="11" t="n"/>
      <c r="F649" s="11" t="n"/>
      <c r="G649" s="2" t="n"/>
    </row>
    <row r="650">
      <c r="A650" s="42" t="n"/>
      <c r="B650" s="15" t="n"/>
      <c r="C650" s="13" t="n"/>
      <c r="D650" s="11" t="n"/>
      <c r="E650" s="11" t="n"/>
      <c r="F650" s="11" t="n"/>
      <c r="G650" s="2" t="n"/>
    </row>
    <row r="651">
      <c r="A651" s="42" t="n"/>
      <c r="B651" s="15" t="n"/>
      <c r="C651" s="13" t="n"/>
      <c r="D651" s="11" t="n"/>
      <c r="E651" s="11" t="n"/>
      <c r="F651" s="11" t="n"/>
      <c r="G651" s="2" t="n"/>
    </row>
    <row r="652">
      <c r="A652" s="42" t="n"/>
      <c r="B652" s="15" t="n"/>
      <c r="C652" s="13" t="n"/>
      <c r="D652" s="11" t="n"/>
      <c r="E652" s="11" t="n"/>
      <c r="F652" s="11" t="n"/>
      <c r="G652" s="2" t="n"/>
    </row>
    <row r="653">
      <c r="A653" s="42" t="n"/>
      <c r="B653" s="15" t="n"/>
      <c r="C653" s="13" t="n"/>
      <c r="D653" s="11" t="n"/>
      <c r="E653" s="11" t="n"/>
      <c r="F653" s="11" t="n"/>
      <c r="G653" s="2" t="n"/>
    </row>
    <row r="654">
      <c r="A654" s="42" t="n"/>
      <c r="B654" s="15" t="n"/>
      <c r="C654" s="13" t="n"/>
      <c r="D654" s="11" t="n"/>
      <c r="E654" s="11" t="n"/>
      <c r="F654" s="11" t="n"/>
      <c r="G654" s="2" t="n"/>
    </row>
    <row r="655">
      <c r="A655" s="42" t="n"/>
      <c r="B655" s="15" t="n"/>
      <c r="C655" s="13" t="n"/>
      <c r="D655" s="11" t="n"/>
      <c r="E655" s="11" t="n"/>
      <c r="F655" s="11" t="n"/>
      <c r="G655" s="2" t="n"/>
    </row>
    <row r="656">
      <c r="A656" s="42" t="n"/>
      <c r="B656" s="15" t="n"/>
      <c r="C656" s="13" t="n"/>
      <c r="D656" s="11" t="n"/>
      <c r="E656" s="11" t="n"/>
      <c r="F656" s="11" t="n"/>
      <c r="G656" s="2" t="n"/>
    </row>
    <row r="657">
      <c r="A657" s="41" t="n"/>
      <c r="B657" s="31" t="n"/>
      <c r="C657" s="32" t="n"/>
      <c r="D657" s="33" t="n"/>
      <c r="E657" s="33" t="n"/>
      <c r="F657" s="33" t="n"/>
      <c r="G657" s="9" t="n"/>
    </row>
    <row r="658">
      <c r="A658" s="42" t="n"/>
      <c r="B658" s="15" t="n"/>
      <c r="C658" s="13" t="n"/>
      <c r="D658" s="11" t="n"/>
      <c r="E658" s="11" t="n"/>
      <c r="F658" s="11" t="n"/>
      <c r="G658" s="2" t="n"/>
    </row>
    <row r="659">
      <c r="A659" s="42" t="n"/>
      <c r="B659" s="15" t="n"/>
      <c r="C659" s="13" t="n"/>
      <c r="D659" s="11" t="n"/>
      <c r="E659" s="11" t="n"/>
      <c r="F659" s="11" t="n"/>
      <c r="G659" s="2" t="n"/>
    </row>
    <row r="660">
      <c r="A660" s="43" t="n"/>
      <c r="B660" s="34" t="n"/>
      <c r="C660" s="35" t="n"/>
      <c r="D660" s="36" t="n"/>
      <c r="E660" s="36" t="n"/>
      <c r="F660" s="36" t="n"/>
      <c r="G660" s="8" t="n"/>
    </row>
    <row r="661">
      <c r="A661" s="43" t="n"/>
      <c r="B661" s="34" t="n"/>
      <c r="C661" s="35" t="n"/>
      <c r="D661" s="36" t="n"/>
      <c r="E661" s="36" t="n"/>
      <c r="F661" s="36" t="n"/>
      <c r="G661" s="8" t="n"/>
    </row>
    <row r="662">
      <c r="A662" s="43" t="n"/>
      <c r="B662" s="34" t="n"/>
      <c r="C662" s="35" t="n"/>
      <c r="D662" s="36" t="n"/>
      <c r="E662" s="36" t="n"/>
      <c r="F662" s="36" t="n"/>
      <c r="G662" s="8" t="n"/>
    </row>
    <row r="663">
      <c r="A663" s="43" t="n"/>
      <c r="B663" s="34" t="n"/>
      <c r="C663" s="35" t="n"/>
      <c r="D663" s="36" t="n"/>
      <c r="E663" s="36" t="n"/>
      <c r="F663" s="36" t="n"/>
      <c r="G663" s="8" t="n"/>
    </row>
    <row r="664">
      <c r="A664" s="43" t="n"/>
      <c r="B664" s="34" t="n"/>
      <c r="C664" s="35" t="n"/>
      <c r="D664" s="36" t="n"/>
      <c r="E664" s="36" t="n"/>
      <c r="F664" s="36" t="n"/>
      <c r="G664" s="8" t="n"/>
    </row>
    <row r="665">
      <c r="A665" s="41" t="n"/>
      <c r="B665" s="31" t="n"/>
      <c r="C665" s="32" t="n"/>
      <c r="D665" s="33" t="n"/>
      <c r="E665" s="33" t="n"/>
      <c r="F665" s="33" t="n"/>
      <c r="G665" s="9" t="n"/>
    </row>
    <row r="666">
      <c r="A666" s="42" t="n"/>
      <c r="B666" s="15" t="n"/>
      <c r="C666" s="13" t="n"/>
      <c r="D666" s="11" t="n"/>
      <c r="E666" s="11" t="n"/>
      <c r="F666" s="11" t="n"/>
      <c r="G666" s="2" t="n"/>
    </row>
    <row r="667">
      <c r="A667" s="43" t="n"/>
      <c r="B667" s="34" t="n"/>
      <c r="C667" s="35" t="n"/>
      <c r="D667" s="36" t="n"/>
      <c r="E667" s="36" t="n"/>
      <c r="F667" s="36" t="n"/>
      <c r="G667" s="8" t="n"/>
    </row>
    <row r="668">
      <c r="A668" s="43" t="n"/>
      <c r="B668" s="34" t="n"/>
      <c r="C668" s="35" t="n"/>
      <c r="D668" s="36" t="n"/>
      <c r="E668" s="36" t="n"/>
      <c r="F668" s="36" t="n"/>
      <c r="G668" s="8" t="n"/>
    </row>
    <row r="669">
      <c r="A669" s="43" t="n"/>
      <c r="B669" s="34" t="n"/>
      <c r="C669" s="35" t="n"/>
      <c r="D669" s="36" t="n"/>
      <c r="E669" s="36" t="n"/>
      <c r="F669" s="36" t="n"/>
      <c r="G669" s="8" t="n"/>
    </row>
    <row r="670">
      <c r="A670" s="43" t="n"/>
      <c r="B670" s="34" t="n"/>
      <c r="C670" s="35" t="n"/>
      <c r="D670" s="36" t="n"/>
      <c r="E670" s="36" t="n"/>
      <c r="F670" s="36" t="n"/>
      <c r="G670" s="8" t="n"/>
    </row>
    <row r="671">
      <c r="A671" s="43" t="n"/>
      <c r="B671" s="34" t="n"/>
      <c r="C671" s="35" t="n"/>
      <c r="D671" s="36" t="n"/>
      <c r="E671" s="36" t="n"/>
      <c r="F671" s="36" t="n"/>
      <c r="G671" s="8" t="n"/>
    </row>
    <row r="672">
      <c r="A672" s="43" t="n"/>
      <c r="B672" s="34" t="n"/>
      <c r="C672" s="35" t="n"/>
      <c r="D672" s="36" t="n"/>
      <c r="E672" s="36" t="n"/>
      <c r="F672" s="36" t="n"/>
      <c r="G672" s="8" t="n"/>
    </row>
    <row r="673">
      <c r="A673" s="43" t="n"/>
      <c r="B673" s="34" t="n"/>
      <c r="C673" s="35" t="n"/>
      <c r="D673" s="36" t="n"/>
      <c r="E673" s="36" t="n"/>
      <c r="F673" s="36" t="n"/>
      <c r="G673" s="8" t="n"/>
    </row>
    <row r="674">
      <c r="A674" s="43" t="n"/>
      <c r="B674" s="34" t="n"/>
      <c r="C674" s="35" t="n"/>
      <c r="D674" s="36" t="n"/>
      <c r="E674" s="36" t="n"/>
      <c r="F674" s="36" t="n"/>
      <c r="G674" s="8" t="n"/>
    </row>
    <row r="675">
      <c r="A675" s="43" t="n"/>
      <c r="B675" s="34" t="n"/>
      <c r="C675" s="35" t="n"/>
      <c r="D675" s="36" t="n"/>
      <c r="E675" s="36" t="n"/>
      <c r="F675" s="36" t="n"/>
      <c r="G675" s="8" t="n"/>
    </row>
    <row r="676">
      <c r="A676" s="43" t="n"/>
      <c r="B676" s="34" t="n"/>
      <c r="C676" s="35" t="n"/>
      <c r="D676" s="36" t="n"/>
      <c r="E676" s="36" t="n"/>
      <c r="F676" s="36" t="n"/>
      <c r="G676" s="8" t="n"/>
    </row>
    <row r="677">
      <c r="A677" s="42" t="n"/>
      <c r="B677" s="15" t="n"/>
      <c r="C677" s="13" t="n"/>
      <c r="D677" s="11" t="n"/>
      <c r="E677" s="11" t="n"/>
      <c r="F677" s="11" t="n"/>
      <c r="G677" s="2" t="n"/>
    </row>
    <row r="678">
      <c r="A678" s="43" t="n"/>
      <c r="B678" s="34" t="n"/>
      <c r="C678" s="35" t="n"/>
      <c r="D678" s="36" t="n"/>
      <c r="E678" s="36" t="n"/>
      <c r="F678" s="36" t="n"/>
      <c r="G678" s="8" t="n"/>
    </row>
    <row r="679">
      <c r="A679" s="43" t="n"/>
      <c r="B679" s="34" t="n"/>
      <c r="C679" s="35" t="n"/>
      <c r="D679" s="36" t="n"/>
      <c r="E679" s="36" t="n"/>
      <c r="F679" s="36" t="n"/>
      <c r="G679" s="8" t="n"/>
    </row>
    <row r="680">
      <c r="A680" s="43" t="n"/>
      <c r="B680" s="34" t="n"/>
      <c r="C680" s="35" t="n"/>
      <c r="D680" s="36" t="n"/>
      <c r="E680" s="36" t="n"/>
      <c r="F680" s="36" t="n"/>
      <c r="G680" s="8" t="n"/>
    </row>
    <row r="681">
      <c r="A681" s="43" t="n"/>
      <c r="B681" s="34" t="n"/>
      <c r="C681" s="35" t="n"/>
      <c r="D681" s="36" t="n"/>
      <c r="E681" s="36" t="n"/>
      <c r="F681" s="36" t="n"/>
      <c r="G681" s="8" t="n"/>
    </row>
    <row r="682">
      <c r="A682" s="43" t="n"/>
      <c r="B682" s="34" t="n"/>
      <c r="C682" s="35" t="n"/>
      <c r="D682" s="36" t="n"/>
      <c r="E682" s="36" t="n"/>
      <c r="F682" s="36" t="n"/>
      <c r="G682" s="8" t="n"/>
    </row>
    <row r="683">
      <c r="A683" s="43" t="n"/>
      <c r="B683" s="34" t="n"/>
      <c r="C683" s="35" t="n"/>
      <c r="D683" s="36" t="n"/>
      <c r="E683" s="36" t="n"/>
      <c r="F683" s="36" t="n"/>
      <c r="G683" s="8" t="n"/>
    </row>
    <row r="684">
      <c r="A684" s="43" t="n"/>
      <c r="B684" s="34" t="n"/>
      <c r="C684" s="35" t="n"/>
      <c r="D684" s="36" t="n"/>
      <c r="E684" s="36" t="n"/>
      <c r="F684" s="36" t="n"/>
      <c r="G684" s="8" t="n"/>
    </row>
    <row r="685">
      <c r="A685" s="43" t="n"/>
      <c r="B685" s="34" t="n"/>
      <c r="C685" s="35" t="n"/>
      <c r="D685" s="36" t="n"/>
      <c r="E685" s="36" t="n"/>
      <c r="F685" s="36" t="n"/>
      <c r="G685" s="8" t="n"/>
    </row>
    <row r="686">
      <c r="A686" s="42" t="n"/>
      <c r="B686" s="15" t="n"/>
      <c r="C686" s="13" t="n"/>
      <c r="D686" s="11" t="n"/>
      <c r="E686" s="11" t="n"/>
      <c r="F686" s="11" t="n"/>
      <c r="G686" s="2" t="n"/>
    </row>
    <row r="687">
      <c r="A687" s="43" t="n"/>
      <c r="B687" s="34" t="n"/>
      <c r="C687" s="35" t="n"/>
      <c r="D687" s="36" t="n"/>
      <c r="E687" s="36" t="n"/>
      <c r="F687" s="36" t="n"/>
      <c r="G687" s="8" t="n"/>
    </row>
    <row r="688">
      <c r="A688" s="43" t="n"/>
      <c r="B688" s="34" t="n"/>
      <c r="C688" s="35" t="n"/>
      <c r="D688" s="36" t="n"/>
      <c r="E688" s="36" t="n"/>
      <c r="F688" s="36" t="n"/>
      <c r="G688" s="8" t="n"/>
    </row>
    <row r="689">
      <c r="A689" s="43" t="n"/>
      <c r="B689" s="34" t="n"/>
      <c r="C689" s="35" t="n"/>
      <c r="D689" s="36" t="n"/>
      <c r="E689" s="36" t="n"/>
      <c r="F689" s="36" t="n"/>
      <c r="G689" s="8" t="n"/>
    </row>
    <row r="690">
      <c r="A690" s="43" t="n"/>
      <c r="B690" s="34" t="n"/>
      <c r="C690" s="35" t="n"/>
      <c r="D690" s="36" t="n"/>
      <c r="E690" s="36" t="n"/>
      <c r="F690" s="36" t="n"/>
      <c r="G690" s="8" t="n"/>
    </row>
    <row r="691">
      <c r="A691" s="43" t="n"/>
      <c r="B691" s="34" t="n"/>
      <c r="C691" s="35" t="n"/>
      <c r="D691" s="36" t="n"/>
      <c r="E691" s="36" t="n"/>
      <c r="F691" s="36" t="n"/>
      <c r="G691" s="8" t="n"/>
    </row>
    <row r="692">
      <c r="A692" s="42" t="n"/>
      <c r="B692" s="15" t="n"/>
      <c r="C692" s="13" t="n"/>
      <c r="D692" s="11" t="n"/>
      <c r="E692" s="11" t="n"/>
      <c r="F692" s="11" t="n"/>
      <c r="G692" s="2" t="n"/>
    </row>
    <row r="693">
      <c r="A693" s="43" t="n"/>
      <c r="B693" s="34" t="n"/>
      <c r="C693" s="35" t="n"/>
      <c r="D693" s="36" t="n"/>
      <c r="E693" s="36" t="n"/>
      <c r="F693" s="36" t="n"/>
      <c r="G693" s="8" t="n"/>
    </row>
    <row r="694">
      <c r="A694" s="43" t="n"/>
      <c r="B694" s="34" t="n"/>
      <c r="C694" s="35" t="n"/>
      <c r="D694" s="36" t="n"/>
      <c r="E694" s="36" t="n"/>
      <c r="F694" s="36" t="n"/>
      <c r="G694" s="8" t="n"/>
    </row>
    <row r="695">
      <c r="A695" s="43" t="n"/>
      <c r="B695" s="34" t="n"/>
      <c r="C695" s="35" t="n"/>
      <c r="D695" s="36" t="n"/>
      <c r="E695" s="36" t="n"/>
      <c r="F695" s="36" t="n"/>
      <c r="G695" s="8" t="n"/>
    </row>
    <row r="696">
      <c r="A696" s="43" t="n"/>
      <c r="B696" s="34" t="n"/>
      <c r="C696" s="35" t="n"/>
      <c r="D696" s="36" t="n"/>
      <c r="E696" s="36" t="n"/>
      <c r="F696" s="36" t="n"/>
      <c r="G696" s="8" t="n"/>
    </row>
    <row r="697">
      <c r="A697" s="43" t="n"/>
      <c r="B697" s="34" t="n"/>
      <c r="C697" s="35" t="n"/>
      <c r="D697" s="36" t="n"/>
      <c r="E697" s="36" t="n"/>
      <c r="F697" s="36" t="n"/>
      <c r="G697" s="8" t="n"/>
    </row>
    <row r="698">
      <c r="A698" s="43" t="n"/>
      <c r="B698" s="34" t="n"/>
      <c r="C698" s="35" t="n"/>
      <c r="D698" s="36" t="n"/>
      <c r="E698" s="36" t="n"/>
      <c r="F698" s="36" t="n"/>
      <c r="G698" s="8" t="n"/>
    </row>
    <row r="699">
      <c r="A699" s="43" t="n"/>
      <c r="B699" s="34" t="n"/>
      <c r="C699" s="35" t="n"/>
      <c r="D699" s="36" t="n"/>
      <c r="E699" s="36" t="n"/>
      <c r="F699" s="36" t="n"/>
      <c r="G699" s="8" t="n"/>
    </row>
    <row r="700">
      <c r="A700" s="41" t="n"/>
      <c r="B700" s="31" t="n"/>
      <c r="C700" s="32" t="n"/>
      <c r="D700" s="33" t="n"/>
      <c r="E700" s="33" t="n"/>
      <c r="F700" s="33" t="n"/>
      <c r="G700" s="9" t="n"/>
    </row>
    <row r="701">
      <c r="A701" s="40" t="n"/>
      <c r="B701" s="27" t="n"/>
      <c r="C701" s="28" t="n"/>
      <c r="D701" s="29" t="n"/>
      <c r="E701" s="29" t="n"/>
      <c r="F701" s="29" t="n"/>
      <c r="G701" s="3" t="n"/>
    </row>
    <row r="702">
      <c r="A702" s="41" t="n"/>
      <c r="B702" s="31" t="n"/>
      <c r="C702" s="32" t="n"/>
      <c r="D702" s="33" t="n"/>
      <c r="E702" s="33" t="n"/>
      <c r="F702" s="33" t="n"/>
      <c r="G702" s="9" t="n"/>
    </row>
    <row r="703">
      <c r="A703" s="41" t="n"/>
      <c r="B703" s="31" t="n"/>
      <c r="C703" s="32" t="n"/>
      <c r="D703" s="33" t="n"/>
      <c r="E703" s="33" t="n"/>
      <c r="F703" s="33" t="n"/>
      <c r="G703" s="9" t="n"/>
    </row>
    <row r="704">
      <c r="A704" s="41" t="n"/>
      <c r="B704" s="31" t="n"/>
      <c r="C704" s="32" t="n"/>
      <c r="D704" s="33" t="n"/>
      <c r="E704" s="33" t="n"/>
      <c r="F704" s="33" t="n"/>
      <c r="G704" s="9" t="n"/>
    </row>
    <row r="705">
      <c r="A705" s="41" t="n"/>
      <c r="B705" s="31" t="n"/>
      <c r="C705" s="32" t="n"/>
      <c r="D705" s="33" t="n"/>
      <c r="E705" s="33" t="n"/>
      <c r="F705" s="33" t="n"/>
      <c r="G705" s="9" t="n"/>
    </row>
    <row r="706">
      <c r="A706" s="41" t="n"/>
      <c r="B706" s="31" t="n"/>
      <c r="C706" s="32" t="n"/>
      <c r="D706" s="33" t="n"/>
      <c r="E706" s="33" t="n"/>
      <c r="F706" s="33" t="n"/>
      <c r="G706" s="9" t="n"/>
    </row>
    <row r="707">
      <c r="A707" s="41" t="n"/>
      <c r="B707" s="31" t="n"/>
      <c r="C707" s="32" t="n"/>
      <c r="D707" s="33" t="n"/>
      <c r="E707" s="33" t="n"/>
      <c r="F707" s="33" t="n"/>
      <c r="G707" s="9" t="n"/>
    </row>
    <row r="708">
      <c r="A708" s="41" t="n"/>
      <c r="B708" s="31" t="n"/>
      <c r="C708" s="32" t="n"/>
      <c r="D708" s="33" t="n"/>
      <c r="E708" s="33" t="n"/>
      <c r="F708" s="33" t="n"/>
      <c r="G708" s="9" t="n"/>
    </row>
    <row r="709">
      <c r="A709" s="41" t="n"/>
      <c r="B709" s="31" t="n"/>
      <c r="C709" s="32" t="n"/>
      <c r="D709" s="33" t="n"/>
      <c r="E709" s="33" t="n"/>
      <c r="F709" s="33" t="n"/>
      <c r="G709" s="9" t="n"/>
    </row>
    <row r="710">
      <c r="A710" s="41" t="n"/>
      <c r="B710" s="31" t="n"/>
      <c r="C710" s="32" t="n"/>
      <c r="D710" s="33" t="n"/>
      <c r="E710" s="33" t="n"/>
      <c r="F710" s="33" t="n"/>
      <c r="G710" s="9" t="n"/>
    </row>
    <row r="711">
      <c r="A711" s="41" t="n"/>
      <c r="B711" s="31" t="n"/>
      <c r="C711" s="32" t="n"/>
      <c r="D711" s="33" t="n"/>
      <c r="E711" s="33" t="n"/>
      <c r="F711" s="33" t="n"/>
      <c r="G711" s="9" t="n"/>
    </row>
    <row r="712">
      <c r="A712" s="41" t="n"/>
      <c r="B712" s="31" t="n"/>
      <c r="C712" s="32" t="n"/>
      <c r="D712" s="33" t="n"/>
      <c r="E712" s="33" t="n"/>
      <c r="F712" s="33" t="n"/>
      <c r="G712" s="9" t="n"/>
    </row>
    <row r="713">
      <c r="A713" s="41" t="n"/>
      <c r="B713" s="31" t="n"/>
      <c r="C713" s="32" t="n"/>
      <c r="D713" s="33" t="n"/>
      <c r="E713" s="33" t="n"/>
      <c r="F713" s="33" t="n"/>
      <c r="G713" s="9" t="n"/>
    </row>
    <row r="714">
      <c r="A714" s="40" t="n"/>
      <c r="B714" s="27" t="n"/>
      <c r="C714" s="28" t="n"/>
      <c r="D714" s="29" t="n"/>
      <c r="E714" s="29" t="n"/>
      <c r="F714" s="29" t="n"/>
      <c r="G714" s="3" t="n"/>
    </row>
    <row r="715">
      <c r="A715" s="41" t="n"/>
      <c r="B715" s="31" t="n"/>
      <c r="C715" s="32" t="n"/>
      <c r="D715" s="33" t="n"/>
      <c r="E715" s="33" t="n"/>
      <c r="F715" s="33" t="n"/>
      <c r="G715" s="9" t="n"/>
    </row>
    <row r="716">
      <c r="A716" s="41" t="n"/>
      <c r="B716" s="31" t="n"/>
      <c r="C716" s="32" t="n"/>
      <c r="D716" s="33" t="n"/>
      <c r="E716" s="33" t="n"/>
      <c r="F716" s="33" t="n"/>
      <c r="G716" s="9" t="n"/>
    </row>
    <row r="717">
      <c r="A717" s="41" t="n"/>
      <c r="B717" s="31" t="n"/>
      <c r="C717" s="32" t="n"/>
      <c r="D717" s="33" t="n"/>
      <c r="E717" s="33" t="n"/>
      <c r="F717" s="33" t="n"/>
      <c r="G717" s="9" t="n"/>
    </row>
    <row r="718">
      <c r="A718" s="41" t="n"/>
      <c r="B718" s="31" t="n"/>
      <c r="C718" s="32" t="n"/>
      <c r="D718" s="33" t="n"/>
      <c r="E718" s="33" t="n"/>
      <c r="F718" s="33" t="n"/>
      <c r="G718" s="9" t="n"/>
    </row>
    <row r="719">
      <c r="A719" s="41" t="n"/>
      <c r="B719" s="31" t="n"/>
      <c r="C719" s="32" t="n"/>
      <c r="D719" s="33" t="n"/>
      <c r="E719" s="33" t="n"/>
      <c r="F719" s="33" t="n"/>
      <c r="G719" s="9" t="n"/>
    </row>
    <row r="720">
      <c r="A720" s="41" t="n"/>
      <c r="B720" s="31" t="n"/>
      <c r="C720" s="32" t="n"/>
      <c r="D720" s="33" t="n"/>
      <c r="E720" s="33" t="n"/>
      <c r="F720" s="33" t="n"/>
      <c r="G720" s="9" t="n"/>
    </row>
    <row r="721">
      <c r="A721" s="41" t="n"/>
      <c r="B721" s="31" t="n"/>
      <c r="C721" s="32" t="n"/>
      <c r="D721" s="33" t="n"/>
      <c r="E721" s="33" t="n"/>
      <c r="F721" s="33" t="n"/>
      <c r="G721" s="9" t="n"/>
    </row>
    <row r="722">
      <c r="A722" s="41" t="n"/>
      <c r="B722" s="31" t="n"/>
      <c r="C722" s="32" t="n"/>
      <c r="D722" s="33" t="n"/>
      <c r="E722" s="33" t="n"/>
      <c r="F722" s="33" t="n"/>
      <c r="G722" s="9" t="n"/>
    </row>
    <row r="723">
      <c r="A723" s="41" t="n"/>
      <c r="B723" s="31" t="n"/>
      <c r="C723" s="32" t="n"/>
      <c r="D723" s="33" t="n"/>
      <c r="E723" s="33" t="n"/>
      <c r="F723" s="33" t="n"/>
      <c r="G723" s="9" t="n"/>
    </row>
    <row r="724">
      <c r="A724" s="41" t="n"/>
      <c r="B724" s="31" t="n"/>
      <c r="C724" s="32" t="n"/>
      <c r="D724" s="33" t="n"/>
      <c r="E724" s="33" t="n"/>
      <c r="F724" s="33" t="n"/>
      <c r="G724" s="9" t="n"/>
    </row>
    <row r="725">
      <c r="A725" s="41" t="n"/>
      <c r="B725" s="31" t="n"/>
      <c r="C725" s="32" t="n"/>
      <c r="D725" s="33" t="n"/>
      <c r="E725" s="33" t="n"/>
      <c r="F725" s="33" t="n"/>
      <c r="G725" s="9" t="n"/>
    </row>
    <row r="726">
      <c r="A726" s="41" t="n"/>
      <c r="B726" s="31" t="n"/>
      <c r="C726" s="32" t="n"/>
      <c r="D726" s="33" t="n"/>
      <c r="E726" s="33" t="n"/>
      <c r="F726" s="33" t="n"/>
      <c r="G726" s="9" t="n"/>
    </row>
    <row r="727">
      <c r="A727" s="41" t="n"/>
      <c r="B727" s="31" t="n"/>
      <c r="C727" s="32" t="n"/>
      <c r="D727" s="33" t="n"/>
      <c r="E727" s="33" t="n"/>
      <c r="F727" s="33" t="n"/>
      <c r="G727" s="9" t="n"/>
    </row>
    <row r="728">
      <c r="A728" s="41" t="n"/>
      <c r="B728" s="31" t="n"/>
      <c r="C728" s="32" t="n"/>
      <c r="D728" s="33" t="n"/>
      <c r="E728" s="33" t="n"/>
      <c r="F728" s="33" t="n"/>
      <c r="G728" s="9" t="n"/>
    </row>
    <row r="729">
      <c r="A729" s="41" t="n"/>
      <c r="B729" s="31" t="n"/>
      <c r="C729" s="32" t="n"/>
      <c r="D729" s="33" t="n"/>
      <c r="E729" s="33" t="n"/>
      <c r="F729" s="33" t="n"/>
      <c r="G729" s="9" t="n"/>
    </row>
    <row r="730">
      <c r="A730" s="41" t="n"/>
      <c r="B730" s="31" t="n"/>
      <c r="C730" s="32" t="n"/>
      <c r="D730" s="33" t="n"/>
      <c r="E730" s="33" t="n"/>
      <c r="F730" s="33" t="n"/>
      <c r="G730" s="9" t="n"/>
    </row>
    <row r="731">
      <c r="A731" s="41" t="n"/>
      <c r="B731" s="31" t="n"/>
      <c r="C731" s="32" t="n"/>
      <c r="D731" s="33" t="n"/>
      <c r="E731" s="33" t="n"/>
      <c r="F731" s="33" t="n"/>
      <c r="G731" s="9" t="n"/>
    </row>
    <row r="732">
      <c r="A732" s="41" t="n"/>
      <c r="B732" s="31" t="n"/>
      <c r="C732" s="32" t="n"/>
      <c r="D732" s="33" t="n"/>
      <c r="E732" s="33" t="n"/>
      <c r="F732" s="33" t="n"/>
      <c r="G732" s="9" t="n"/>
    </row>
    <row r="733">
      <c r="A733" s="40" t="n"/>
      <c r="B733" s="27" t="n"/>
      <c r="C733" s="28" t="n"/>
      <c r="D733" s="29" t="n"/>
      <c r="E733" s="29" t="n"/>
      <c r="F733" s="29" t="n"/>
      <c r="G733" s="3" t="n"/>
    </row>
    <row r="734">
      <c r="A734" s="41" t="n"/>
      <c r="B734" s="31" t="n"/>
      <c r="C734" s="32" t="n"/>
      <c r="D734" s="33" t="n"/>
      <c r="E734" s="33" t="n"/>
      <c r="F734" s="33" t="n"/>
      <c r="G734" s="9" t="n"/>
    </row>
    <row r="735">
      <c r="A735" s="41" t="n"/>
      <c r="B735" s="31" t="n"/>
      <c r="C735" s="32" t="n"/>
      <c r="D735" s="33" t="n"/>
      <c r="E735" s="33" t="n"/>
      <c r="F735" s="33" t="n"/>
      <c r="G735" s="9" t="n"/>
    </row>
    <row r="736">
      <c r="A736" s="41" t="n"/>
      <c r="B736" s="31" t="n"/>
      <c r="C736" s="32" t="n"/>
      <c r="D736" s="33" t="n"/>
      <c r="E736" s="33" t="n"/>
      <c r="F736" s="33" t="n"/>
      <c r="G736" s="9" t="n"/>
    </row>
    <row r="737">
      <c r="A737" s="40" t="n"/>
      <c r="B737" s="27" t="n"/>
      <c r="C737" s="28" t="n"/>
      <c r="D737" s="29" t="n"/>
      <c r="E737" s="29" t="n"/>
      <c r="F737" s="29" t="n"/>
      <c r="G737" s="3" t="n"/>
    </row>
    <row r="738">
      <c r="A738" s="41" t="n"/>
      <c r="B738" s="31" t="n"/>
      <c r="C738" s="32" t="n"/>
      <c r="D738" s="33" t="n"/>
      <c r="E738" s="33" t="n"/>
      <c r="F738" s="33" t="n"/>
      <c r="G738" s="9" t="n"/>
    </row>
    <row r="739">
      <c r="A739" s="41" t="n"/>
      <c r="B739" s="31" t="n"/>
      <c r="C739" s="32" t="n"/>
      <c r="D739" s="33" t="n"/>
      <c r="E739" s="33" t="n"/>
      <c r="F739" s="33" t="n"/>
      <c r="G739" s="9" t="n"/>
    </row>
    <row r="740">
      <c r="A740" s="42" t="n"/>
      <c r="B740" s="15" t="n"/>
      <c r="C740" s="13" t="n"/>
      <c r="D740" s="11" t="n"/>
      <c r="E740" s="11" t="n"/>
      <c r="F740" s="11" t="n"/>
      <c r="G740" s="2" t="n"/>
    </row>
    <row r="741">
      <c r="A741" s="42" t="n"/>
      <c r="B741" s="15" t="n"/>
      <c r="C741" s="13" t="n"/>
      <c r="D741" s="11" t="n"/>
      <c r="E741" s="11" t="n"/>
      <c r="F741" s="11" t="n"/>
      <c r="G741" s="2" t="n"/>
    </row>
    <row r="742">
      <c r="A742" s="42" t="n"/>
      <c r="B742" s="15" t="n"/>
      <c r="C742" s="13" t="n"/>
      <c r="D742" s="11" t="n"/>
      <c r="E742" s="11" t="n"/>
      <c r="F742" s="11" t="n"/>
      <c r="G742" s="2" t="n"/>
    </row>
    <row r="743">
      <c r="A743" s="41" t="n"/>
      <c r="B743" s="31" t="n"/>
      <c r="C743" s="32" t="n"/>
      <c r="D743" s="33" t="n"/>
      <c r="E743" s="33" t="n"/>
      <c r="F743" s="33" t="n"/>
      <c r="G743" s="9" t="n"/>
    </row>
    <row r="744">
      <c r="A744" s="42" t="n"/>
      <c r="B744" s="15" t="n"/>
      <c r="C744" s="13" t="n"/>
      <c r="D744" s="11" t="n"/>
      <c r="E744" s="11" t="n"/>
      <c r="F744" s="11" t="n"/>
      <c r="G744" s="2" t="n"/>
    </row>
    <row r="745">
      <c r="A745" s="42" t="n"/>
      <c r="B745" s="15" t="n"/>
      <c r="C745" s="13" t="n"/>
      <c r="D745" s="11" t="n"/>
      <c r="E745" s="11" t="n"/>
      <c r="F745" s="11" t="n"/>
      <c r="G745" s="2" t="n"/>
    </row>
    <row r="746">
      <c r="A746" s="42" t="n"/>
      <c r="B746" s="15" t="n"/>
      <c r="C746" s="13" t="n"/>
      <c r="D746" s="11" t="n"/>
      <c r="E746" s="11" t="n"/>
      <c r="F746" s="11" t="n"/>
      <c r="G746" s="2" t="n"/>
    </row>
    <row r="747">
      <c r="A747" s="41" t="n"/>
      <c r="B747" s="31" t="n"/>
      <c r="C747" s="32" t="n"/>
      <c r="D747" s="33" t="n"/>
      <c r="E747" s="33" t="n"/>
      <c r="F747" s="33" t="n"/>
      <c r="G747" s="9" t="n"/>
    </row>
    <row r="748">
      <c r="A748" s="42" t="n"/>
      <c r="B748" s="15" t="n"/>
      <c r="C748" s="13" t="n"/>
      <c r="D748" s="11" t="n"/>
      <c r="E748" s="11" t="n"/>
      <c r="F748" s="11" t="n"/>
      <c r="G748" s="2" t="n"/>
    </row>
    <row r="749">
      <c r="A749" s="42" t="n"/>
      <c r="B749" s="15" t="n"/>
      <c r="C749" s="13" t="n"/>
      <c r="D749" s="11" t="n"/>
      <c r="E749" s="11" t="n"/>
      <c r="F749" s="11" t="n"/>
      <c r="G749" s="2" t="n"/>
    </row>
    <row r="750">
      <c r="A750" s="42" t="n"/>
      <c r="B750" s="15" t="n"/>
      <c r="C750" s="13" t="n"/>
      <c r="D750" s="11" t="n"/>
      <c r="E750" s="11" t="n"/>
      <c r="F750" s="11" t="n"/>
      <c r="G750" s="2" t="n"/>
    </row>
    <row r="751">
      <c r="A751" s="41" t="n"/>
      <c r="B751" s="31" t="n"/>
      <c r="C751" s="32" t="n"/>
      <c r="D751" s="33" t="n"/>
      <c r="E751" s="33" t="n"/>
      <c r="F751" s="33" t="n"/>
      <c r="G751" s="9" t="n"/>
    </row>
    <row r="752">
      <c r="A752" s="42" t="n"/>
      <c r="B752" s="15" t="n"/>
      <c r="C752" s="13" t="n"/>
      <c r="D752" s="11" t="n"/>
      <c r="E752" s="11" t="n"/>
      <c r="F752" s="11" t="n"/>
      <c r="G752" s="2" t="n"/>
    </row>
    <row r="753">
      <c r="A753" s="42" t="n"/>
      <c r="B753" s="15" t="n"/>
      <c r="C753" s="13" t="n"/>
      <c r="D753" s="11" t="n"/>
      <c r="E753" s="11" t="n"/>
      <c r="F753" s="11" t="n"/>
      <c r="G753" s="2" t="n"/>
    </row>
    <row r="754">
      <c r="A754" s="42" t="n"/>
      <c r="B754" s="15" t="n"/>
      <c r="C754" s="13" t="n"/>
      <c r="D754" s="11" t="n"/>
      <c r="E754" s="11" t="n"/>
      <c r="F754" s="11" t="n"/>
      <c r="G754" s="2" t="n"/>
    </row>
    <row r="755">
      <c r="A755" s="42" t="n"/>
      <c r="B755" s="15" t="n"/>
      <c r="C755" s="13" t="n"/>
      <c r="D755" s="11" t="n"/>
      <c r="E755" s="11" t="n"/>
      <c r="F755" s="11" t="n"/>
      <c r="G755" s="2" t="n"/>
    </row>
    <row r="756">
      <c r="A756" s="41" t="n"/>
      <c r="B756" s="31" t="n"/>
      <c r="C756" s="32" t="n"/>
      <c r="D756" s="33" t="n"/>
      <c r="E756" s="33" t="n"/>
      <c r="F756" s="33" t="n"/>
      <c r="G756" s="9" t="n"/>
    </row>
    <row r="757">
      <c r="A757" s="40" t="n"/>
      <c r="B757" s="27" t="n"/>
      <c r="C757" s="28" t="n"/>
      <c r="D757" s="29" t="n"/>
      <c r="E757" s="29" t="n"/>
      <c r="F757" s="29" t="n"/>
      <c r="G757" s="3" t="n"/>
    </row>
    <row r="758">
      <c r="A758" s="41" t="n"/>
      <c r="B758" s="31" t="n"/>
      <c r="C758" s="32" t="n"/>
      <c r="D758" s="33" t="n"/>
      <c r="E758" s="33" t="n"/>
      <c r="F758" s="33" t="n"/>
      <c r="G758" s="9" t="n"/>
    </row>
    <row r="759">
      <c r="A759" s="41" t="n"/>
      <c r="B759" s="31" t="n"/>
      <c r="C759" s="32" t="n"/>
      <c r="D759" s="33" t="n"/>
      <c r="E759" s="33" t="n"/>
      <c r="F759" s="33" t="n"/>
      <c r="G759" s="9" t="n"/>
    </row>
    <row r="760">
      <c r="A760" s="41" t="n"/>
      <c r="B760" s="31" t="n"/>
      <c r="C760" s="32" t="n"/>
      <c r="D760" s="33" t="n"/>
      <c r="E760" s="33" t="n"/>
      <c r="F760" s="33" t="n"/>
      <c r="G760" s="9" t="n"/>
    </row>
    <row r="761">
      <c r="A761" s="40" t="n"/>
      <c r="B761" s="27" t="n"/>
      <c r="C761" s="28" t="n"/>
      <c r="D761" s="29" t="n"/>
      <c r="E761" s="29" t="n"/>
      <c r="F761" s="29" t="n"/>
      <c r="G761" s="3" t="n"/>
    </row>
    <row r="763">
      <c r="A763" s="39" t="n"/>
      <c r="B763" s="7" t="n"/>
      <c r="C763" s="20" t="n"/>
      <c r="D763" s="19" t="n"/>
      <c r="E763" s="19" t="n"/>
      <c r="F763" s="19" t="n"/>
      <c r="G763" s="46" t="inlineStr">
        <is>
          <t>Short Attributions (Import/Export)</t>
        </is>
      </c>
      <c r="H763" s="4" t="n"/>
      <c r="I763" s="5" t="n"/>
      <c r="J763" s="5" t="n"/>
      <c r="K763" s="5" t="n"/>
      <c r="L763" s="5" t="n"/>
      <c r="M763" s="5" t="n"/>
    </row>
    <row r="764">
      <c r="A764" s="40" t="inlineStr">
        <is>
          <t>Level 1</t>
        </is>
      </c>
      <c r="B764" s="31" t="inlineStr">
        <is>
          <t>Level 2</t>
        </is>
      </c>
      <c r="C764" s="13" t="inlineStr">
        <is>
          <t>Level 3</t>
        </is>
      </c>
      <c r="D764" s="36" t="inlineStr">
        <is>
          <t>Level 4</t>
        </is>
      </c>
      <c r="E764" s="36" t="n"/>
      <c r="F764" s="36" t="n"/>
      <c r="G764" s="6" t="inlineStr">
        <is>
          <t>Invested Amount</t>
        </is>
      </c>
    </row>
    <row r="765">
      <c r="A765" s="40" t="n"/>
      <c r="B765" s="27" t="n"/>
      <c r="C765" s="28" t="n"/>
      <c r="D765" s="29" t="n"/>
      <c r="E765" s="29" t="n"/>
      <c r="F765" s="29" t="n"/>
      <c r="G765" s="3" t="n"/>
    </row>
    <row r="766">
      <c r="A766" s="41" t="n"/>
      <c r="B766" s="31" t="n"/>
      <c r="C766" s="32" t="n"/>
      <c r="D766" s="33" t="n"/>
      <c r="E766" s="33" t="n"/>
      <c r="F766" s="33" t="n"/>
      <c r="G766" s="9" t="n"/>
    </row>
    <row r="767">
      <c r="A767" s="42" t="n"/>
      <c r="B767" s="15" t="n"/>
      <c r="C767" s="13" t="n"/>
      <c r="D767" s="11" t="n"/>
      <c r="E767" s="11" t="n"/>
      <c r="F767" s="11" t="n"/>
      <c r="G767" s="2" t="n"/>
    </row>
    <row r="768">
      <c r="A768" s="42" t="n"/>
      <c r="B768" s="15" t="n"/>
      <c r="C768" s="13" t="n"/>
      <c r="D768" s="11" t="n"/>
      <c r="E768" s="11" t="n"/>
      <c r="F768" s="11" t="n"/>
      <c r="G768" s="2" t="n"/>
    </row>
    <row r="769">
      <c r="A769" s="41" t="n"/>
      <c r="B769" s="31" t="n"/>
      <c r="C769" s="32" t="n"/>
      <c r="D769" s="33" t="n"/>
      <c r="E769" s="33" t="n"/>
      <c r="F769" s="33" t="n"/>
      <c r="G769" s="9" t="n"/>
    </row>
    <row r="770">
      <c r="A770" s="42" t="n"/>
      <c r="B770" s="15" t="n"/>
      <c r="C770" s="13" t="n"/>
      <c r="D770" s="11" t="n"/>
      <c r="E770" s="11" t="n"/>
      <c r="F770" s="11" t="n"/>
      <c r="G770" s="2" t="n"/>
    </row>
    <row r="771">
      <c r="A771" s="42" t="n"/>
      <c r="B771" s="15" t="n"/>
      <c r="C771" s="13" t="n"/>
      <c r="D771" s="11" t="n"/>
      <c r="E771" s="11" t="n"/>
      <c r="F771" s="11" t="n"/>
      <c r="G771" s="2" t="n"/>
    </row>
    <row r="772">
      <c r="A772" s="42" t="n"/>
      <c r="B772" s="15" t="n"/>
      <c r="C772" s="13" t="n"/>
      <c r="D772" s="11" t="n"/>
      <c r="E772" s="11" t="n"/>
      <c r="F772" s="11" t="n"/>
      <c r="G772" s="2" t="n"/>
    </row>
    <row r="773">
      <c r="A773" s="42" t="n"/>
      <c r="B773" s="15" t="n"/>
      <c r="C773" s="13" t="n"/>
      <c r="D773" s="11" t="n"/>
      <c r="E773" s="11" t="n"/>
      <c r="F773" s="11" t="n"/>
      <c r="G773" s="2" t="n"/>
    </row>
    <row r="774">
      <c r="A774" s="42" t="n"/>
      <c r="B774" s="15" t="n"/>
      <c r="C774" s="13" t="n"/>
      <c r="D774" s="11" t="n"/>
      <c r="E774" s="11" t="n"/>
      <c r="F774" s="11" t="n"/>
      <c r="G774" s="2" t="n"/>
    </row>
    <row r="775">
      <c r="A775" s="42" t="n"/>
      <c r="B775" s="15" t="n"/>
      <c r="C775" s="13" t="n"/>
      <c r="D775" s="11" t="n"/>
      <c r="E775" s="11" t="n"/>
      <c r="F775" s="11" t="n"/>
      <c r="G775" s="2" t="n"/>
    </row>
    <row r="776">
      <c r="A776" s="42" t="n"/>
      <c r="B776" s="15" t="n"/>
      <c r="C776" s="13" t="n"/>
      <c r="D776" s="11" t="n"/>
      <c r="E776" s="11" t="n"/>
      <c r="F776" s="11" t="n"/>
      <c r="G776" s="2" t="n"/>
    </row>
    <row r="777">
      <c r="A777" s="42" t="n"/>
      <c r="B777" s="15" t="n"/>
      <c r="C777" s="13" t="n"/>
      <c r="D777" s="11" t="n"/>
      <c r="E777" s="11" t="n"/>
      <c r="F777" s="11" t="n"/>
      <c r="G777" s="2" t="n"/>
    </row>
    <row r="778">
      <c r="A778" s="42" t="n"/>
      <c r="B778" s="15" t="n"/>
      <c r="C778" s="13" t="n"/>
      <c r="D778" s="11" t="n"/>
      <c r="E778" s="11" t="n"/>
      <c r="F778" s="11" t="n"/>
      <c r="G778" s="2" t="n"/>
    </row>
    <row r="779">
      <c r="A779" s="42" t="n"/>
      <c r="B779" s="15" t="n"/>
      <c r="C779" s="13" t="n"/>
      <c r="D779" s="11" t="n"/>
      <c r="E779" s="11" t="n"/>
      <c r="F779" s="11" t="n"/>
      <c r="G779" s="2" t="n"/>
    </row>
    <row r="780">
      <c r="A780" s="42" t="n"/>
      <c r="B780" s="15" t="n"/>
      <c r="C780" s="13" t="n"/>
      <c r="D780" s="11" t="n"/>
      <c r="E780" s="11" t="n"/>
      <c r="F780" s="11" t="n"/>
      <c r="G780" s="2" t="n"/>
    </row>
    <row r="781">
      <c r="A781" s="42" t="n"/>
      <c r="B781" s="15" t="n"/>
      <c r="C781" s="13" t="n"/>
      <c r="D781" s="11" t="n"/>
      <c r="E781" s="11" t="n"/>
      <c r="F781" s="11" t="n"/>
      <c r="G781" s="2" t="n"/>
    </row>
    <row r="782">
      <c r="A782" s="42" t="n"/>
      <c r="B782" s="15" t="n"/>
      <c r="C782" s="13" t="n"/>
      <c r="D782" s="11" t="n"/>
      <c r="E782" s="11" t="n"/>
      <c r="F782" s="11" t="n"/>
      <c r="G782" s="2" t="n"/>
    </row>
    <row r="783">
      <c r="A783" s="42" t="n"/>
      <c r="B783" s="15" t="n"/>
      <c r="C783" s="13" t="n"/>
      <c r="D783" s="11" t="n"/>
      <c r="E783" s="11" t="n"/>
      <c r="F783" s="11" t="n"/>
      <c r="G783" s="2" t="n"/>
    </row>
    <row r="784">
      <c r="A784" s="42" t="n"/>
      <c r="B784" s="15" t="n"/>
      <c r="C784" s="13" t="n"/>
      <c r="D784" s="11" t="n"/>
      <c r="E784" s="11" t="n"/>
      <c r="F784" s="11" t="n"/>
      <c r="G784" s="2" t="n"/>
    </row>
    <row r="785">
      <c r="A785" s="42" t="n"/>
      <c r="B785" s="15" t="n"/>
      <c r="C785" s="13" t="n"/>
      <c r="D785" s="11" t="n"/>
      <c r="E785" s="11" t="n"/>
      <c r="F785" s="11" t="n"/>
      <c r="G785" s="2" t="n"/>
    </row>
    <row r="786">
      <c r="A786" s="42" t="n"/>
      <c r="B786" s="15" t="n"/>
      <c r="C786" s="13" t="n"/>
      <c r="D786" s="11" t="n"/>
      <c r="E786" s="11" t="n"/>
      <c r="F786" s="11" t="n"/>
      <c r="G786" s="2" t="n"/>
    </row>
    <row r="787">
      <c r="A787" s="41" t="n"/>
      <c r="B787" s="31" t="n"/>
      <c r="C787" s="32" t="n"/>
      <c r="D787" s="33" t="n"/>
      <c r="E787" s="33" t="n"/>
      <c r="F787" s="33" t="n"/>
      <c r="G787" s="9" t="n"/>
    </row>
    <row r="788">
      <c r="A788" s="42" t="n"/>
      <c r="B788" s="15" t="n"/>
      <c r="C788" s="13" t="n"/>
      <c r="D788" s="11" t="n"/>
      <c r="E788" s="11" t="n"/>
      <c r="F788" s="11" t="n"/>
      <c r="G788" s="2" t="n"/>
    </row>
    <row r="789">
      <c r="A789" s="42" t="n"/>
      <c r="B789" s="15" t="n"/>
      <c r="C789" s="13" t="n"/>
      <c r="D789" s="11" t="n"/>
      <c r="E789" s="11" t="n"/>
      <c r="F789" s="11" t="n"/>
      <c r="G789" s="2" t="n"/>
    </row>
    <row r="790">
      <c r="A790" s="43" t="n"/>
      <c r="B790" s="34" t="n"/>
      <c r="C790" s="35" t="n"/>
      <c r="D790" s="36" t="n"/>
      <c r="E790" s="36" t="n"/>
      <c r="F790" s="36" t="n"/>
      <c r="G790" s="8" t="n"/>
    </row>
    <row r="791">
      <c r="A791" s="43" t="n"/>
      <c r="B791" s="34" t="n"/>
      <c r="C791" s="35" t="n"/>
      <c r="D791" s="36" t="n"/>
      <c r="E791" s="36" t="n"/>
      <c r="F791" s="36" t="n"/>
      <c r="G791" s="8" t="n"/>
    </row>
    <row r="792">
      <c r="A792" s="43" t="n"/>
      <c r="B792" s="34" t="n"/>
      <c r="C792" s="35" t="n"/>
      <c r="D792" s="36" t="n"/>
      <c r="E792" s="36" t="n"/>
      <c r="F792" s="36" t="n"/>
      <c r="G792" s="8" t="n"/>
    </row>
    <row r="793">
      <c r="A793" s="43" t="n"/>
      <c r="B793" s="34" t="n"/>
      <c r="C793" s="35" t="n"/>
      <c r="D793" s="36" t="n"/>
      <c r="E793" s="36" t="n"/>
      <c r="F793" s="36" t="n"/>
      <c r="G793" s="8" t="n"/>
    </row>
    <row r="794">
      <c r="A794" s="43" t="n"/>
      <c r="B794" s="34" t="n"/>
      <c r="C794" s="35" t="n"/>
      <c r="D794" s="36" t="n"/>
      <c r="E794" s="36" t="n"/>
      <c r="F794" s="36" t="n"/>
      <c r="G794" s="8" t="n"/>
    </row>
    <row r="795">
      <c r="A795" s="41" t="n"/>
      <c r="B795" s="31" t="n"/>
      <c r="C795" s="32" t="n"/>
      <c r="D795" s="33" t="n"/>
      <c r="E795" s="33" t="n"/>
      <c r="F795" s="33" t="n"/>
      <c r="G795" s="9" t="n"/>
    </row>
    <row r="796">
      <c r="A796" s="42" t="n"/>
      <c r="B796" s="15" t="n"/>
      <c r="C796" s="13" t="n"/>
      <c r="D796" s="11" t="n"/>
      <c r="E796" s="11" t="n"/>
      <c r="F796" s="11" t="n"/>
      <c r="G796" s="2" t="n"/>
    </row>
    <row r="797">
      <c r="A797" s="43" t="n"/>
      <c r="B797" s="34" t="n"/>
      <c r="C797" s="35" t="n"/>
      <c r="D797" s="36" t="n"/>
      <c r="E797" s="36" t="n"/>
      <c r="F797" s="36" t="n"/>
      <c r="G797" s="8" t="n"/>
    </row>
    <row r="798">
      <c r="A798" s="43" t="n"/>
      <c r="B798" s="34" t="n"/>
      <c r="C798" s="35" t="n"/>
      <c r="D798" s="36" t="n"/>
      <c r="E798" s="36" t="n"/>
      <c r="F798" s="36" t="n"/>
      <c r="G798" s="8" t="n"/>
    </row>
    <row r="799">
      <c r="A799" s="43" t="n"/>
      <c r="B799" s="34" t="n"/>
      <c r="C799" s="35" t="n"/>
      <c r="D799" s="36" t="n"/>
      <c r="E799" s="36" t="n"/>
      <c r="F799" s="36" t="n"/>
      <c r="G799" s="8" t="n"/>
    </row>
    <row r="800">
      <c r="A800" s="43" t="n"/>
      <c r="B800" s="34" t="n"/>
      <c r="C800" s="35" t="n"/>
      <c r="D800" s="36" t="n"/>
      <c r="E800" s="36" t="n"/>
      <c r="F800" s="36" t="n"/>
      <c r="G800" s="8" t="n"/>
    </row>
    <row r="801">
      <c r="A801" s="43" t="n"/>
      <c r="B801" s="34" t="n"/>
      <c r="C801" s="35" t="n"/>
      <c r="D801" s="36" t="n"/>
      <c r="E801" s="36" t="n"/>
      <c r="F801" s="36" t="n"/>
      <c r="G801" s="8" t="n"/>
    </row>
    <row r="802">
      <c r="A802" s="43" t="n"/>
      <c r="B802" s="34" t="n"/>
      <c r="C802" s="35" t="n"/>
      <c r="D802" s="36" t="n"/>
      <c r="E802" s="36" t="n"/>
      <c r="F802" s="36" t="n"/>
      <c r="G802" s="8" t="n"/>
    </row>
    <row r="803">
      <c r="A803" s="43" t="n"/>
      <c r="B803" s="34" t="n"/>
      <c r="C803" s="35" t="n"/>
      <c r="D803" s="36" t="n"/>
      <c r="E803" s="36" t="n"/>
      <c r="F803" s="36" t="n"/>
      <c r="G803" s="8" t="n"/>
    </row>
    <row r="804">
      <c r="A804" s="43" t="n"/>
      <c r="B804" s="34" t="n"/>
      <c r="C804" s="35" t="n"/>
      <c r="D804" s="36" t="n"/>
      <c r="E804" s="36" t="n"/>
      <c r="F804" s="36" t="n"/>
      <c r="G804" s="8" t="n"/>
    </row>
    <row r="805">
      <c r="A805" s="43" t="n"/>
      <c r="B805" s="34" t="n"/>
      <c r="C805" s="35" t="n"/>
      <c r="D805" s="36" t="n"/>
      <c r="E805" s="36" t="n"/>
      <c r="F805" s="36" t="n"/>
      <c r="G805" s="8" t="n"/>
    </row>
    <row r="806">
      <c r="A806" s="43" t="n"/>
      <c r="B806" s="34" t="n"/>
      <c r="C806" s="35" t="n"/>
      <c r="D806" s="36" t="n"/>
      <c r="E806" s="36" t="n"/>
      <c r="F806" s="36" t="n"/>
      <c r="G806" s="8" t="n"/>
    </row>
    <row r="807">
      <c r="A807" s="42" t="n"/>
      <c r="B807" s="15" t="n"/>
      <c r="C807" s="13" t="n"/>
      <c r="D807" s="11" t="n"/>
      <c r="E807" s="11" t="n"/>
      <c r="F807" s="11" t="n"/>
      <c r="G807" s="2" t="n"/>
    </row>
    <row r="808">
      <c r="A808" s="43" t="n"/>
      <c r="B808" s="34" t="n"/>
      <c r="C808" s="35" t="n"/>
      <c r="D808" s="36" t="n"/>
      <c r="E808" s="36" t="n"/>
      <c r="F808" s="36" t="n"/>
      <c r="G808" s="8" t="n"/>
    </row>
    <row r="809">
      <c r="A809" s="43" t="n"/>
      <c r="B809" s="34" t="n"/>
      <c r="C809" s="35" t="n"/>
      <c r="D809" s="36" t="n"/>
      <c r="E809" s="36" t="n"/>
      <c r="F809" s="36" t="n"/>
      <c r="G809" s="8" t="n"/>
    </row>
    <row r="810">
      <c r="A810" s="43" t="n"/>
      <c r="B810" s="34" t="n"/>
      <c r="C810" s="35" t="n"/>
      <c r="D810" s="36" t="n"/>
      <c r="E810" s="36" t="n"/>
      <c r="F810" s="36" t="n"/>
      <c r="G810" s="8" t="n"/>
    </row>
    <row r="811">
      <c r="A811" s="43" t="n"/>
      <c r="B811" s="34" t="n"/>
      <c r="C811" s="35" t="n"/>
      <c r="D811" s="36" t="n"/>
      <c r="E811" s="36" t="n"/>
      <c r="F811" s="36" t="n"/>
      <c r="G811" s="8" t="n"/>
    </row>
    <row r="812">
      <c r="A812" s="43" t="n"/>
      <c r="B812" s="34" t="n"/>
      <c r="C812" s="35" t="n"/>
      <c r="D812" s="36" t="n"/>
      <c r="E812" s="36" t="n"/>
      <c r="F812" s="36" t="n"/>
      <c r="G812" s="8" t="n"/>
    </row>
    <row r="813">
      <c r="A813" s="43" t="n"/>
      <c r="B813" s="34" t="n"/>
      <c r="C813" s="35" t="n"/>
      <c r="D813" s="36" t="n"/>
      <c r="E813" s="36" t="n"/>
      <c r="F813" s="36" t="n"/>
      <c r="G813" s="8" t="n"/>
    </row>
    <row r="814">
      <c r="A814" s="43" t="n"/>
      <c r="B814" s="34" t="n"/>
      <c r="C814" s="35" t="n"/>
      <c r="D814" s="36" t="n"/>
      <c r="E814" s="36" t="n"/>
      <c r="F814" s="36" t="n"/>
      <c r="G814" s="8" t="n"/>
    </row>
    <row r="815">
      <c r="A815" s="43" t="n"/>
      <c r="B815" s="34" t="n"/>
      <c r="C815" s="35" t="n"/>
      <c r="D815" s="36" t="n"/>
      <c r="E815" s="36" t="n"/>
      <c r="F815" s="36" t="n"/>
      <c r="G815" s="8" t="n"/>
    </row>
    <row r="816">
      <c r="A816" s="42" t="n"/>
      <c r="B816" s="15" t="n"/>
      <c r="C816" s="13" t="n"/>
      <c r="D816" s="11" t="n"/>
      <c r="E816" s="11" t="n"/>
      <c r="F816" s="11" t="n"/>
      <c r="G816" s="2" t="n"/>
    </row>
    <row r="817">
      <c r="A817" s="43" t="n"/>
      <c r="B817" s="34" t="n"/>
      <c r="C817" s="35" t="n"/>
      <c r="D817" s="36" t="n"/>
      <c r="E817" s="36" t="n"/>
      <c r="F817" s="36" t="n"/>
      <c r="G817" s="8" t="n"/>
    </row>
    <row r="818">
      <c r="A818" s="43" t="n"/>
      <c r="B818" s="34" t="n"/>
      <c r="C818" s="35" t="n"/>
      <c r="D818" s="36" t="n"/>
      <c r="E818" s="36" t="n"/>
      <c r="F818" s="36" t="n"/>
      <c r="G818" s="8" t="n"/>
    </row>
    <row r="819">
      <c r="A819" s="43" t="n"/>
      <c r="B819" s="34" t="n"/>
      <c r="C819" s="35" t="n"/>
      <c r="D819" s="36" t="n"/>
      <c r="E819" s="36" t="n"/>
      <c r="F819" s="36" t="n"/>
      <c r="G819" s="8" t="n"/>
    </row>
    <row r="820">
      <c r="A820" s="43" t="n"/>
      <c r="B820" s="34" t="n"/>
      <c r="C820" s="35" t="n"/>
      <c r="D820" s="36" t="n"/>
      <c r="E820" s="36" t="n"/>
      <c r="F820" s="36" t="n"/>
      <c r="G820" s="8" t="n"/>
    </row>
    <row r="821">
      <c r="A821" s="43" t="n"/>
      <c r="B821" s="34" t="n"/>
      <c r="C821" s="35" t="n"/>
      <c r="D821" s="36" t="n"/>
      <c r="E821" s="36" t="n"/>
      <c r="F821" s="36" t="n"/>
      <c r="G821" s="8" t="n"/>
    </row>
    <row r="822">
      <c r="A822" s="42" t="n"/>
      <c r="B822" s="15" t="n"/>
      <c r="C822" s="13" t="n"/>
      <c r="D822" s="11" t="n"/>
      <c r="E822" s="11" t="n"/>
      <c r="F822" s="11" t="n"/>
      <c r="G822" s="2" t="n"/>
    </row>
    <row r="823">
      <c r="A823" s="43" t="n"/>
      <c r="B823" s="34" t="n"/>
      <c r="C823" s="35" t="n"/>
      <c r="D823" s="36" t="n"/>
      <c r="E823" s="36" t="n"/>
      <c r="F823" s="36" t="n"/>
      <c r="G823" s="8" t="n"/>
    </row>
    <row r="824">
      <c r="A824" s="43" t="n"/>
      <c r="B824" s="34" t="n"/>
      <c r="C824" s="35" t="n"/>
      <c r="D824" s="36" t="n"/>
      <c r="E824" s="36" t="n"/>
      <c r="F824" s="36" t="n"/>
      <c r="G824" s="8" t="n"/>
    </row>
    <row r="825">
      <c r="A825" s="43" t="n"/>
      <c r="B825" s="34" t="n"/>
      <c r="C825" s="35" t="n"/>
      <c r="D825" s="36" t="n"/>
      <c r="E825" s="36" t="n"/>
      <c r="F825" s="36" t="n"/>
      <c r="G825" s="8" t="n"/>
    </row>
    <row r="826">
      <c r="A826" s="43" t="n"/>
      <c r="B826" s="34" t="n"/>
      <c r="C826" s="35" t="n"/>
      <c r="D826" s="36" t="n"/>
      <c r="E826" s="36" t="n"/>
      <c r="F826" s="36" t="n"/>
      <c r="G826" s="8" t="n"/>
    </row>
    <row r="827">
      <c r="A827" s="43" t="n"/>
      <c r="B827" s="34" t="n"/>
      <c r="C827" s="35" t="n"/>
      <c r="D827" s="36" t="n"/>
      <c r="E827" s="36" t="n"/>
      <c r="F827" s="36" t="n"/>
      <c r="G827" s="8" t="n"/>
    </row>
    <row r="828">
      <c r="A828" s="43" t="n"/>
      <c r="B828" s="34" t="n"/>
      <c r="C828" s="35" t="n"/>
      <c r="D828" s="36" t="n"/>
      <c r="E828" s="36" t="n"/>
      <c r="F828" s="36" t="n"/>
      <c r="G828" s="8" t="n"/>
    </row>
    <row r="829">
      <c r="A829" s="43" t="n"/>
      <c r="B829" s="34" t="n"/>
      <c r="C829" s="35" t="n"/>
      <c r="D829" s="36" t="n"/>
      <c r="E829" s="36" t="n"/>
      <c r="F829" s="36" t="n"/>
      <c r="G829" s="8" t="n"/>
    </row>
    <row r="830">
      <c r="A830" s="41" t="n"/>
      <c r="B830" s="31" t="n"/>
      <c r="C830" s="32" t="n"/>
      <c r="D830" s="33" t="n"/>
      <c r="E830" s="33" t="n"/>
      <c r="F830" s="33" t="n"/>
      <c r="G830" s="9" t="n"/>
    </row>
    <row r="831">
      <c r="A831" s="40" t="n"/>
      <c r="B831" s="27" t="n"/>
      <c r="C831" s="28" t="n"/>
      <c r="D831" s="29" t="n"/>
      <c r="E831" s="29" t="n"/>
      <c r="F831" s="29" t="n"/>
      <c r="G831" s="3" t="n"/>
    </row>
    <row r="832">
      <c r="A832" s="41" t="n"/>
      <c r="B832" s="31" t="n"/>
      <c r="C832" s="32" t="n"/>
      <c r="D832" s="33" t="n"/>
      <c r="E832" s="33" t="n"/>
      <c r="F832" s="33" t="n"/>
      <c r="G832" s="9" t="n"/>
    </row>
    <row r="833">
      <c r="A833" s="41" t="n"/>
      <c r="B833" s="31" t="n"/>
      <c r="C833" s="32" t="n"/>
      <c r="D833" s="33" t="n"/>
      <c r="E833" s="33" t="n"/>
      <c r="F833" s="33" t="n"/>
      <c r="G833" s="9" t="n"/>
    </row>
    <row r="834">
      <c r="A834" s="41" t="n"/>
      <c r="B834" s="31" t="n"/>
      <c r="C834" s="32" t="n"/>
      <c r="D834" s="33" t="n"/>
      <c r="E834" s="33" t="n"/>
      <c r="F834" s="33" t="n"/>
      <c r="G834" s="9" t="n"/>
    </row>
    <row r="835">
      <c r="A835" s="41" t="n"/>
      <c r="B835" s="31" t="n"/>
      <c r="C835" s="32" t="n"/>
      <c r="D835" s="33" t="n"/>
      <c r="E835" s="33" t="n"/>
      <c r="F835" s="33" t="n"/>
      <c r="G835" s="9" t="n"/>
    </row>
    <row r="836">
      <c r="A836" s="41" t="n"/>
      <c r="B836" s="31" t="n"/>
      <c r="C836" s="32" t="n"/>
      <c r="D836" s="33" t="n"/>
      <c r="E836" s="33" t="n"/>
      <c r="F836" s="33" t="n"/>
      <c r="G836" s="9" t="n"/>
    </row>
    <row r="837">
      <c r="A837" s="41" t="n"/>
      <c r="B837" s="31" t="n"/>
      <c r="C837" s="32" t="n"/>
      <c r="D837" s="33" t="n"/>
      <c r="E837" s="33" t="n"/>
      <c r="F837" s="33" t="n"/>
      <c r="G837" s="9" t="n"/>
    </row>
    <row r="838">
      <c r="A838" s="41" t="n"/>
      <c r="B838" s="31" t="n"/>
      <c r="C838" s="32" t="n"/>
      <c r="D838" s="33" t="n"/>
      <c r="E838" s="33" t="n"/>
      <c r="F838" s="33" t="n"/>
      <c r="G838" s="9" t="n"/>
    </row>
    <row r="839">
      <c r="A839" s="41" t="n"/>
      <c r="B839" s="31" t="n"/>
      <c r="C839" s="32" t="n"/>
      <c r="D839" s="33" t="n"/>
      <c r="E839" s="33" t="n"/>
      <c r="F839" s="33" t="n"/>
      <c r="G839" s="9" t="n"/>
    </row>
    <row r="840">
      <c r="A840" s="41" t="n"/>
      <c r="B840" s="31" t="n"/>
      <c r="C840" s="32" t="n"/>
      <c r="D840" s="33" t="n"/>
      <c r="E840" s="33" t="n"/>
      <c r="F840" s="33" t="n"/>
      <c r="G840" s="9" t="n"/>
    </row>
    <row r="841">
      <c r="A841" s="41" t="n"/>
      <c r="B841" s="31" t="n"/>
      <c r="C841" s="32" t="n"/>
      <c r="D841" s="33" t="n"/>
      <c r="E841" s="33" t="n"/>
      <c r="F841" s="33" t="n"/>
      <c r="G841" s="9" t="n"/>
    </row>
    <row r="842">
      <c r="A842" s="41" t="n"/>
      <c r="B842" s="31" t="n"/>
      <c r="C842" s="32" t="n"/>
      <c r="D842" s="33" t="n"/>
      <c r="E842" s="33" t="n"/>
      <c r="F842" s="33" t="n"/>
      <c r="G842" s="9" t="n"/>
    </row>
    <row r="843">
      <c r="A843" s="41" t="n"/>
      <c r="B843" s="31" t="n"/>
      <c r="C843" s="32" t="n"/>
      <c r="D843" s="33" t="n"/>
      <c r="E843" s="33" t="n"/>
      <c r="F843" s="33" t="n"/>
      <c r="G843" s="9" t="n"/>
    </row>
    <row r="844">
      <c r="A844" s="40" t="n"/>
      <c r="B844" s="27" t="n"/>
      <c r="C844" s="28" t="n"/>
      <c r="D844" s="29" t="n"/>
      <c r="E844" s="29" t="n"/>
      <c r="F844" s="29" t="n"/>
      <c r="G844" s="3" t="n"/>
    </row>
    <row r="845">
      <c r="A845" s="41" t="n"/>
      <c r="B845" s="31" t="n"/>
      <c r="C845" s="32" t="n"/>
      <c r="D845" s="33" t="n"/>
      <c r="E845" s="33" t="n"/>
      <c r="F845" s="33" t="n"/>
      <c r="G845" s="9" t="n"/>
    </row>
    <row r="846">
      <c r="A846" s="41" t="n"/>
      <c r="B846" s="31" t="n"/>
      <c r="C846" s="32" t="n"/>
      <c r="D846" s="33" t="n"/>
      <c r="E846" s="33" t="n"/>
      <c r="F846" s="33" t="n"/>
      <c r="G846" s="9" t="n"/>
    </row>
    <row r="847">
      <c r="A847" s="41" t="n"/>
      <c r="B847" s="31" t="n"/>
      <c r="C847" s="32" t="n"/>
      <c r="D847" s="33" t="n"/>
      <c r="E847" s="33" t="n"/>
      <c r="F847" s="33" t="n"/>
      <c r="G847" s="9" t="n"/>
    </row>
    <row r="848">
      <c r="A848" s="41" t="n"/>
      <c r="B848" s="31" t="n"/>
      <c r="C848" s="32" t="n"/>
      <c r="D848" s="33" t="n"/>
      <c r="E848" s="33" t="n"/>
      <c r="F848" s="33" t="n"/>
      <c r="G848" s="9" t="n"/>
    </row>
    <row r="849">
      <c r="A849" s="41" t="n"/>
      <c r="B849" s="31" t="n"/>
      <c r="C849" s="32" t="n"/>
      <c r="D849" s="33" t="n"/>
      <c r="E849" s="33" t="n"/>
      <c r="F849" s="33" t="n"/>
      <c r="G849" s="9" t="n"/>
    </row>
    <row r="850">
      <c r="A850" s="41" t="n"/>
      <c r="B850" s="31" t="n"/>
      <c r="C850" s="32" t="n"/>
      <c r="D850" s="33" t="n"/>
      <c r="E850" s="33" t="n"/>
      <c r="F850" s="33" t="n"/>
      <c r="G850" s="9" t="n"/>
    </row>
    <row r="851">
      <c r="A851" s="41" t="n"/>
      <c r="B851" s="31" t="n"/>
      <c r="C851" s="32" t="n"/>
      <c r="D851" s="33" t="n"/>
      <c r="E851" s="33" t="n"/>
      <c r="F851" s="33" t="n"/>
      <c r="G851" s="9" t="n"/>
    </row>
    <row r="852">
      <c r="A852" s="41" t="n"/>
      <c r="B852" s="31" t="n"/>
      <c r="C852" s="32" t="n"/>
      <c r="D852" s="33" t="n"/>
      <c r="E852" s="33" t="n"/>
      <c r="F852" s="33" t="n"/>
      <c r="G852" s="9" t="n"/>
    </row>
    <row r="853">
      <c r="A853" s="41" t="n"/>
      <c r="B853" s="31" t="n"/>
      <c r="C853" s="32" t="n"/>
      <c r="D853" s="33" t="n"/>
      <c r="E853" s="33" t="n"/>
      <c r="F853" s="33" t="n"/>
      <c r="G853" s="9" t="n"/>
    </row>
    <row r="854">
      <c r="A854" s="41" t="n"/>
      <c r="B854" s="31" t="n"/>
      <c r="C854" s="32" t="n"/>
      <c r="D854" s="33" t="n"/>
      <c r="E854" s="33" t="n"/>
      <c r="F854" s="33" t="n"/>
      <c r="G854" s="9" t="n"/>
    </row>
    <row r="855">
      <c r="A855" s="41" t="n"/>
      <c r="B855" s="31" t="n"/>
      <c r="C855" s="32" t="n"/>
      <c r="D855" s="33" t="n"/>
      <c r="E855" s="33" t="n"/>
      <c r="F855" s="33" t="n"/>
      <c r="G855" s="9" t="n"/>
    </row>
    <row r="856">
      <c r="A856" s="41" t="n"/>
      <c r="B856" s="31" t="n"/>
      <c r="C856" s="32" t="n"/>
      <c r="D856" s="33" t="n"/>
      <c r="E856" s="33" t="n"/>
      <c r="F856" s="33" t="n"/>
      <c r="G856" s="9" t="n"/>
    </row>
    <row r="857">
      <c r="A857" s="41" t="n"/>
      <c r="B857" s="31" t="n"/>
      <c r="C857" s="32" t="n"/>
      <c r="D857" s="33" t="n"/>
      <c r="E857" s="33" t="n"/>
      <c r="F857" s="33" t="n"/>
      <c r="G857" s="9" t="n"/>
    </row>
    <row r="858">
      <c r="A858" s="41" t="n"/>
      <c r="B858" s="31" t="n"/>
      <c r="C858" s="32" t="n"/>
      <c r="D858" s="33" t="n"/>
      <c r="E858" s="33" t="n"/>
      <c r="F858" s="33" t="n"/>
      <c r="G858" s="9" t="n"/>
    </row>
    <row r="859">
      <c r="A859" s="41" t="n"/>
      <c r="B859" s="31" t="n"/>
      <c r="C859" s="32" t="n"/>
      <c r="D859" s="33" t="n"/>
      <c r="E859" s="33" t="n"/>
      <c r="F859" s="33" t="n"/>
      <c r="G859" s="9" t="n"/>
    </row>
    <row r="860">
      <c r="A860" s="41" t="n"/>
      <c r="B860" s="31" t="n"/>
      <c r="C860" s="32" t="n"/>
      <c r="D860" s="33" t="n"/>
      <c r="E860" s="33" t="n"/>
      <c r="F860" s="33" t="n"/>
      <c r="G860" s="9" t="n"/>
    </row>
    <row r="861">
      <c r="A861" s="41" t="n"/>
      <c r="B861" s="31" t="n"/>
      <c r="C861" s="32" t="n"/>
      <c r="D861" s="33" t="n"/>
      <c r="E861" s="33" t="n"/>
      <c r="F861" s="33" t="n"/>
      <c r="G861" s="9" t="n"/>
    </row>
    <row r="862">
      <c r="A862" s="41" t="n"/>
      <c r="B862" s="31" t="n"/>
      <c r="C862" s="32" t="n"/>
      <c r="D862" s="33" t="n"/>
      <c r="E862" s="33" t="n"/>
      <c r="F862" s="33" t="n"/>
      <c r="G862" s="9" t="n"/>
    </row>
    <row r="863">
      <c r="A863" s="40" t="n"/>
      <c r="B863" s="27" t="n"/>
      <c r="C863" s="28" t="n"/>
      <c r="D863" s="29" t="n"/>
      <c r="E863" s="29" t="n"/>
      <c r="F863" s="29" t="n"/>
      <c r="G863" s="3" t="n"/>
    </row>
    <row r="864">
      <c r="A864" s="41" t="n"/>
      <c r="B864" s="31" t="n"/>
      <c r="C864" s="32" t="n"/>
      <c r="D864" s="33" t="n"/>
      <c r="E864" s="33" t="n"/>
      <c r="F864" s="33" t="n"/>
      <c r="G864" s="9" t="n"/>
    </row>
    <row r="865">
      <c r="A865" s="41" t="n"/>
      <c r="B865" s="31" t="n"/>
      <c r="C865" s="32" t="n"/>
      <c r="D865" s="33" t="n"/>
      <c r="E865" s="33" t="n"/>
      <c r="F865" s="33" t="n"/>
      <c r="G865" s="9" t="n"/>
    </row>
    <row r="866">
      <c r="A866" s="41" t="n"/>
      <c r="B866" s="31" t="n"/>
      <c r="C866" s="32" t="n"/>
      <c r="D866" s="33" t="n"/>
      <c r="E866" s="33" t="n"/>
      <c r="F866" s="33" t="n"/>
      <c r="G866" s="9" t="n"/>
    </row>
    <row r="867">
      <c r="A867" s="40" t="n"/>
      <c r="B867" s="27" t="n"/>
      <c r="C867" s="28" t="n"/>
      <c r="D867" s="29" t="n"/>
      <c r="E867" s="29" t="n"/>
      <c r="F867" s="29" t="n"/>
      <c r="G867" s="3" t="n"/>
    </row>
    <row r="868">
      <c r="A868" s="41" t="n"/>
      <c r="B868" s="31" t="n"/>
      <c r="C868" s="32" t="n"/>
      <c r="D868" s="33" t="n"/>
      <c r="E868" s="33" t="n"/>
      <c r="F868" s="33" t="n"/>
      <c r="G868" s="9" t="n"/>
    </row>
    <row r="869">
      <c r="A869" s="41" t="n"/>
      <c r="B869" s="31" t="n"/>
      <c r="C869" s="32" t="n"/>
      <c r="D869" s="33" t="n"/>
      <c r="E869" s="33" t="n"/>
      <c r="F869" s="33" t="n"/>
      <c r="G869" s="9" t="n"/>
    </row>
    <row r="870">
      <c r="A870" s="42" t="n"/>
      <c r="B870" s="15" t="n"/>
      <c r="C870" s="13" t="n"/>
      <c r="D870" s="11" t="n"/>
      <c r="E870" s="11" t="n"/>
      <c r="F870" s="11" t="n"/>
      <c r="G870" s="2" t="n"/>
    </row>
    <row r="871">
      <c r="A871" s="42" t="n"/>
      <c r="B871" s="15" t="n"/>
      <c r="C871" s="13" t="n"/>
      <c r="D871" s="11" t="n"/>
      <c r="E871" s="11" t="n"/>
      <c r="F871" s="11" t="n"/>
      <c r="G871" s="2" t="n"/>
    </row>
    <row r="872">
      <c r="A872" s="42" t="n"/>
      <c r="B872" s="15" t="n"/>
      <c r="C872" s="13" t="n"/>
      <c r="D872" s="11" t="n"/>
      <c r="E872" s="11" t="n"/>
      <c r="F872" s="11" t="n"/>
      <c r="G872" s="2" t="n"/>
    </row>
    <row r="873">
      <c r="A873" s="41" t="n"/>
      <c r="B873" s="31" t="n"/>
      <c r="C873" s="32" t="n"/>
      <c r="D873" s="33" t="n"/>
      <c r="E873" s="33" t="n"/>
      <c r="F873" s="33" t="n"/>
      <c r="G873" s="9" t="n"/>
    </row>
    <row r="874">
      <c r="A874" s="42" t="n"/>
      <c r="B874" s="15" t="n"/>
      <c r="C874" s="13" t="n"/>
      <c r="D874" s="11" t="n"/>
      <c r="E874" s="11" t="n"/>
      <c r="F874" s="11" t="n"/>
      <c r="G874" s="2" t="n"/>
    </row>
    <row r="875">
      <c r="A875" s="42" t="n"/>
      <c r="B875" s="15" t="n"/>
      <c r="C875" s="13" t="n"/>
      <c r="D875" s="11" t="n"/>
      <c r="E875" s="11" t="n"/>
      <c r="F875" s="11" t="n"/>
      <c r="G875" s="2" t="n"/>
    </row>
    <row r="876">
      <c r="A876" s="42" t="n"/>
      <c r="B876" s="15" t="n"/>
      <c r="C876" s="13" t="n"/>
      <c r="D876" s="11" t="n"/>
      <c r="E876" s="11" t="n"/>
      <c r="F876" s="11" t="n"/>
      <c r="G876" s="2" t="n"/>
    </row>
    <row r="877">
      <c r="A877" s="41" t="n"/>
      <c r="B877" s="31" t="n"/>
      <c r="C877" s="32" t="n"/>
      <c r="D877" s="33" t="n"/>
      <c r="E877" s="33" t="n"/>
      <c r="F877" s="33" t="n"/>
      <c r="G877" s="9" t="n"/>
    </row>
    <row r="878">
      <c r="A878" s="42" t="n"/>
      <c r="B878" s="15" t="n"/>
      <c r="C878" s="13" t="n"/>
      <c r="D878" s="11" t="n"/>
      <c r="E878" s="11" t="n"/>
      <c r="F878" s="11" t="n"/>
      <c r="G878" s="2" t="n"/>
    </row>
    <row r="879">
      <c r="A879" s="42" t="n"/>
      <c r="B879" s="15" t="n"/>
      <c r="C879" s="13" t="n"/>
      <c r="D879" s="11" t="n"/>
      <c r="E879" s="11" t="n"/>
      <c r="F879" s="11" t="n"/>
      <c r="G879" s="2" t="n"/>
    </row>
    <row r="880">
      <c r="A880" s="42" t="n"/>
      <c r="B880" s="15" t="n"/>
      <c r="C880" s="13" t="n"/>
      <c r="D880" s="11" t="n"/>
      <c r="E880" s="11" t="n"/>
      <c r="F880" s="11" t="n"/>
      <c r="G880" s="2" t="n"/>
    </row>
    <row r="881">
      <c r="A881" s="41" t="n"/>
      <c r="B881" s="31" t="n"/>
      <c r="C881" s="32" t="n"/>
      <c r="D881" s="33" t="n"/>
      <c r="E881" s="33" t="n"/>
      <c r="F881" s="33" t="n"/>
      <c r="G881" s="9" t="n"/>
    </row>
    <row r="882">
      <c r="A882" s="42" t="n"/>
      <c r="B882" s="15" t="n"/>
      <c r="C882" s="13" t="n"/>
      <c r="D882" s="11" t="n"/>
      <c r="E882" s="11" t="n"/>
      <c r="F882" s="11" t="n"/>
      <c r="G882" s="2" t="n"/>
    </row>
    <row r="883">
      <c r="A883" s="42" t="n"/>
      <c r="B883" s="15" t="n"/>
      <c r="C883" s="13" t="n"/>
      <c r="D883" s="11" t="n"/>
      <c r="E883" s="11" t="n"/>
      <c r="F883" s="11" t="n"/>
      <c r="G883" s="2" t="n"/>
    </row>
    <row r="884">
      <c r="A884" s="42" t="n"/>
      <c r="B884" s="15" t="n"/>
      <c r="C884" s="13" t="n"/>
      <c r="D884" s="11" t="n"/>
      <c r="E884" s="11" t="n"/>
      <c r="F884" s="11" t="n"/>
      <c r="G884" s="2" t="n"/>
    </row>
    <row r="885">
      <c r="A885" s="42" t="n"/>
      <c r="B885" s="15" t="n"/>
      <c r="C885" s="13" t="n"/>
      <c r="D885" s="11" t="n"/>
      <c r="E885" s="11" t="n"/>
      <c r="F885" s="11" t="n"/>
      <c r="G885" s="2" t="n"/>
    </row>
    <row r="886">
      <c r="A886" s="41" t="n"/>
      <c r="B886" s="31" t="n"/>
      <c r="C886" s="32" t="n"/>
      <c r="D886" s="33" t="n"/>
      <c r="E886" s="33" t="n"/>
      <c r="F886" s="33" t="n"/>
      <c r="G886" s="9" t="n"/>
    </row>
    <row r="887">
      <c r="A887" s="40" t="n"/>
      <c r="B887" s="27" t="n"/>
      <c r="C887" s="28" t="n"/>
      <c r="D887" s="29" t="n"/>
      <c r="E887" s="29" t="n"/>
      <c r="F887" s="29" t="n"/>
      <c r="G887" s="3" t="n"/>
    </row>
    <row r="888">
      <c r="A888" s="41" t="n"/>
      <c r="B888" s="31" t="n"/>
      <c r="C888" s="32" t="n"/>
      <c r="D888" s="33" t="n"/>
      <c r="E888" s="33" t="n"/>
      <c r="F888" s="33" t="n"/>
      <c r="G888" s="9" t="n"/>
    </row>
    <row r="889">
      <c r="A889" s="41" t="n"/>
      <c r="B889" s="31" t="n"/>
      <c r="C889" s="32" t="n"/>
      <c r="D889" s="33" t="n"/>
      <c r="E889" s="33" t="n"/>
      <c r="F889" s="33" t="n"/>
      <c r="G889" s="9" t="n"/>
    </row>
    <row r="890">
      <c r="A890" s="41" t="n"/>
      <c r="B890" s="31" t="n"/>
      <c r="C890" s="32" t="n"/>
      <c r="D890" s="33" t="n"/>
      <c r="E890" s="33" t="n"/>
      <c r="F890" s="33" t="n"/>
      <c r="G890" s="9" t="n"/>
    </row>
    <row r="891">
      <c r="A891" s="40" t="n"/>
      <c r="B891" s="27" t="n"/>
      <c r="C891" s="28" t="n"/>
      <c r="D891" s="29" t="n"/>
      <c r="E891" s="29" t="n"/>
      <c r="F891" s="29" t="n"/>
      <c r="G891" s="3" t="n"/>
    </row>
    <row r="892">
      <c r="A892" s="41" t="n"/>
      <c r="B892" s="31" t="n"/>
      <c r="C892" s="32" t="n"/>
      <c r="D892" s="33" t="n"/>
      <c r="E892" s="33" t="n"/>
      <c r="F892" s="33" t="n"/>
      <c r="G892" s="9" t="n"/>
    </row>
    <row r="893">
      <c r="A893" s="41" t="n"/>
      <c r="B893" s="31" t="n"/>
      <c r="C893" s="32" t="n"/>
      <c r="D893" s="33" t="n"/>
      <c r="E893" s="33" t="n"/>
      <c r="F893" s="33" t="n"/>
      <c r="G893" s="9" t="n"/>
    </row>
  </sheetData>
  <conditionalFormatting sqref="A503:M541 A542:J548 A549:G554 A555:M565 A568:M606 A607:J613 A614:G619 A620:M632 A635:M762 A765:M893 K542:M554 K607:M619">
    <cfRule dxfId="3" priority="9" type="expression">
      <formula>$D503&lt;&gt;""</formula>
    </cfRule>
    <cfRule dxfId="2" priority="10" type="expression">
      <formula>$C503&lt;&gt;""</formula>
    </cfRule>
    <cfRule dxfId="1" priority="11" type="expression">
      <formula>$B503&lt;&gt;""</formula>
    </cfRule>
    <cfRule dxfId="0" priority="12" type="expression">
      <formula>$A503&lt;&gt;""</formula>
    </cfRule>
  </conditionalFormatting>
  <conditionalFormatting sqref="H549:J549">
    <cfRule dxfId="3" priority="5" type="expression">
      <formula>$D549&lt;&gt;""</formula>
    </cfRule>
    <cfRule dxfId="2" priority="6" type="expression">
      <formula>$C549&lt;&gt;""</formula>
    </cfRule>
    <cfRule dxfId="1" priority="7" type="expression">
      <formula>$B549&lt;&gt;""</formula>
    </cfRule>
    <cfRule dxfId="0" priority="8" type="expression">
      <formula>$A549&lt;&gt;""</formula>
    </cfRule>
  </conditionalFormatting>
  <conditionalFormatting sqref="H550:J554 H615:J619">
    <cfRule dxfId="3" priority="13" type="expression">
      <formula>$D549&lt;&gt;""</formula>
    </cfRule>
    <cfRule dxfId="2" priority="14" type="expression">
      <formula>$C549&lt;&gt;""</formula>
    </cfRule>
    <cfRule dxfId="1" priority="15" type="expression">
      <formula>$B549&lt;&gt;""</formula>
    </cfRule>
    <cfRule dxfId="0" priority="16" type="expression">
      <formula>$A549&lt;&gt;""</formula>
    </cfRule>
  </conditionalFormatting>
  <conditionalFormatting sqref="H614:J614">
    <cfRule dxfId="3" priority="1" type="expression">
      <formula>$D614&lt;&gt;""</formula>
    </cfRule>
    <cfRule dxfId="2" priority="2" type="expression">
      <formula>$C614&lt;&gt;""</formula>
    </cfRule>
    <cfRule dxfId="1" priority="3" type="expression">
      <formula>$B614&lt;&gt;""</formula>
    </cfRule>
    <cfRule dxfId="0" priority="4" type="expression">
      <formula>$A614&lt;&gt;""</formula>
    </cfRule>
  </conditionalFormatting>
  <pageMargins bottom="0.75" footer="0.3" header="0.3" left="0.7" right="0.7" top="0.75"/>
  <pageSetup horizontalDpi="4294967293" orientation="portrait" paperSize="9" scale="15"/>
  <legacyDrawing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893"/>
  <sheetViews>
    <sheetView workbookViewId="0" zoomScale="80" zoomScaleNormal="80">
      <pane activePane="bottomLeft" state="frozen" topLeftCell="A501" ySplit="500"/>
      <selection activeCell="H1" pane="bottomLeft" sqref="H1"/>
    </sheetView>
  </sheetViews>
  <sheetFormatPr baseColWidth="10" defaultColWidth="9.1640625" defaultRowHeight="20"/>
  <cols>
    <col customWidth="1" max="1" min="1" style="44" width="33.6640625"/>
    <col customWidth="1" max="2" min="2" style="16" width="18.5"/>
    <col customWidth="1" max="3" min="3" style="14" width="10"/>
    <col customWidth="1" max="6" min="4" style="12" width="23.6640625"/>
    <col customWidth="1" max="7" min="7" style="1" width="14.83203125"/>
    <col customWidth="1" max="13" min="8" style="30" width="16.5"/>
    <col customWidth="1" max="16384" min="14" style="1" width="9.1640625"/>
  </cols>
  <sheetData>
    <row customFormat="1" customHeight="1" ht="16" r="1" s="14">
      <c r="A1" s="22" t="inlineStr">
        <is>
          <t>Asset Name</t>
        </is>
      </c>
      <c r="B1" s="22" t="n"/>
      <c r="C1" s="22" t="n"/>
      <c r="D1" s="22" t="n"/>
      <c r="E1" s="22" t="n"/>
      <c r="F1" s="22" t="n"/>
      <c r="G1" s="22" t="n"/>
      <c r="H1" s="22" t="inlineStr">
        <is>
          <t>Rip Road</t>
        </is>
      </c>
      <c r="I1" s="22" t="inlineStr">
        <is>
          <t>Rip Road</t>
        </is>
      </c>
      <c r="J1" s="22" t="inlineStr">
        <is>
          <t>Rip Road</t>
        </is>
      </c>
      <c r="K1" s="22" t="n"/>
      <c r="L1" s="22" t="n"/>
      <c r="M1" s="22" t="n"/>
    </row>
    <row customFormat="1" customHeight="1" ht="16" r="2" s="14">
      <c r="A2" s="22" t="inlineStr">
        <is>
          <t>Asset Type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</row>
    <row customFormat="1" customHeight="1" ht="16" r="3" s="14">
      <c r="A3" s="22" t="inlineStr">
        <is>
          <t>Strategy</t>
        </is>
      </c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</row>
    <row customFormat="1" customHeight="1" ht="16" r="4" s="14">
      <c r="A4" s="22" t="inlineStr">
        <is>
          <t>Sub-Strategy (exposure)</t>
        </is>
      </c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</row>
    <row customFormat="1" customHeight="1" ht="16" r="5" s="14">
      <c r="A5" s="22" t="inlineStr">
        <is>
          <t>Exposure Category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</row>
    <row customFormat="1" customHeight="1" ht="16" r="6" s="14">
      <c r="A6" s="22" t="inlineStr">
        <is>
          <t>Date</t>
        </is>
      </c>
      <c r="B6" s="22" t="n"/>
      <c r="C6" s="22" t="n"/>
      <c r="D6" s="22" t="n"/>
      <c r="E6" s="45" t="n">
        <v>44499</v>
      </c>
      <c r="F6" s="45" t="n">
        <v>44530</v>
      </c>
      <c r="G6" s="45" t="n">
        <v>44560</v>
      </c>
      <c r="H6" s="45" t="n">
        <v>44592</v>
      </c>
      <c r="I6" s="45" t="n">
        <v>44620</v>
      </c>
      <c r="J6" s="45" t="n">
        <v>44651</v>
      </c>
      <c r="K6" s="45" t="n">
        <v>44681</v>
      </c>
      <c r="L6" s="45" t="n">
        <v>44712</v>
      </c>
      <c r="M6" s="45" t="n">
        <v>44742</v>
      </c>
      <c r="N6" s="82" t="n">
        <v>45138</v>
      </c>
    </row>
    <row hidden="1" r="7">
      <c r="A7" s="37" t="n"/>
      <c r="B7" s="23" t="n"/>
      <c r="C7" s="24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</row>
    <row hidden="1" r="8">
      <c r="A8" s="38" t="inlineStr">
        <is>
          <t>Total Number of Holdings (L)</t>
        </is>
      </c>
      <c r="B8" s="1" t="n"/>
      <c r="H8" s="1" t="n"/>
      <c r="I8" s="1" t="n"/>
      <c r="J8" s="1" t="n"/>
      <c r="K8" s="1" t="n"/>
      <c r="L8" s="1" t="n"/>
      <c r="M8" s="1" t="n"/>
    </row>
    <row hidden="1" r="9">
      <c r="A9" s="38" t="inlineStr">
        <is>
          <t>Bond Holdings (L)</t>
        </is>
      </c>
      <c r="B9" s="1" t="n"/>
      <c r="H9" s="1" t="n"/>
      <c r="I9" s="1" t="n"/>
      <c r="J9" s="1" t="n"/>
      <c r="K9" s="1" t="n"/>
      <c r="L9" s="1" t="n"/>
      <c r="M9" s="1" t="n"/>
    </row>
    <row hidden="1" r="10">
      <c r="A10" s="38" t="inlineStr">
        <is>
          <t>Stock Holdings (L)</t>
        </is>
      </c>
      <c r="B10" s="1" t="n"/>
      <c r="H10" s="1" t="n"/>
      <c r="I10" s="1" t="n"/>
      <c r="J10" s="1" t="n"/>
      <c r="K10" s="1" t="n"/>
      <c r="L10" s="1" t="n"/>
      <c r="M10" s="1" t="n"/>
    </row>
    <row hidden="1" r="11">
      <c r="A11" s="38" t="inlineStr">
        <is>
          <t>Total Number of Holdings (S)</t>
        </is>
      </c>
      <c r="B11" s="1" t="n"/>
      <c r="H11" s="1" t="n"/>
      <c r="I11" s="1" t="n"/>
      <c r="J11" s="1" t="n"/>
      <c r="K11" s="1" t="n"/>
      <c r="L11" s="1" t="n"/>
      <c r="M11" s="1" t="n"/>
    </row>
    <row hidden="1" r="12">
      <c r="A12" s="38" t="inlineStr">
        <is>
          <t>Bond Holdings (S)</t>
        </is>
      </c>
      <c r="B12" s="1" t="n"/>
      <c r="H12" s="1" t="n"/>
      <c r="I12" s="1" t="n"/>
      <c r="J12" s="1" t="n"/>
      <c r="K12" s="1" t="n"/>
      <c r="L12" s="1" t="n"/>
      <c r="M12" s="1" t="n"/>
    </row>
    <row hidden="1" r="13">
      <c r="A13" s="38" t="inlineStr">
        <is>
          <t>Stock Holdings (S)</t>
        </is>
      </c>
      <c r="B13" s="1" t="n"/>
      <c r="H13" s="1" t="n"/>
      <c r="I13" s="1" t="n"/>
      <c r="J13" s="1" t="n"/>
      <c r="K13" s="1" t="n"/>
      <c r="L13" s="1" t="n"/>
      <c r="M13" s="1" t="n"/>
    </row>
    <row hidden="1" r="14">
      <c r="A14" s="38" t="n"/>
      <c r="B14" s="1" t="n"/>
      <c r="H14" s="1" t="n"/>
      <c r="I14" s="1" t="n"/>
      <c r="J14" s="1" t="n"/>
      <c r="K14" s="1" t="n"/>
      <c r="L14" s="1" t="n"/>
      <c r="M14" s="1" t="n"/>
    </row>
    <row hidden="1" r="15">
      <c r="A15" s="38" t="n"/>
      <c r="B15" s="1" t="n"/>
      <c r="H15" s="1" t="n"/>
      <c r="I15" s="1" t="n"/>
      <c r="J15" s="1" t="n"/>
      <c r="K15" s="1" t="n"/>
      <c r="L15" s="1" t="n"/>
      <c r="M15" s="1" t="n"/>
    </row>
    <row hidden="1" r="16">
      <c r="A16" s="38" t="n"/>
      <c r="B16" s="1" t="n"/>
      <c r="H16" s="1" t="n"/>
      <c r="I16" s="1" t="n"/>
      <c r="J16" s="1" t="n"/>
      <c r="K16" s="1" t="n"/>
      <c r="L16" s="1" t="n"/>
      <c r="M16" s="1" t="n"/>
    </row>
    <row hidden="1" r="17">
      <c r="A17" s="38" t="n"/>
      <c r="B17" s="1" t="n"/>
      <c r="H17" s="1" t="n"/>
      <c r="I17" s="1" t="n"/>
      <c r="J17" s="1" t="n"/>
      <c r="K17" s="1" t="n"/>
      <c r="L17" s="1" t="n"/>
      <c r="M17" s="1" t="n"/>
    </row>
    <row hidden="1" r="18">
      <c r="A18" s="38" t="n"/>
      <c r="B18" s="1" t="n"/>
      <c r="H18" s="1" t="n"/>
      <c r="I18" s="1" t="n"/>
      <c r="J18" s="1" t="n"/>
      <c r="K18" s="1" t="n"/>
      <c r="L18" s="1" t="n"/>
      <c r="M18" s="1" t="n"/>
    </row>
    <row hidden="1" r="19">
      <c r="A19" s="38" t="n"/>
      <c r="B19" s="1" t="n"/>
      <c r="H19" s="1" t="n"/>
      <c r="I19" s="1" t="n"/>
      <c r="J19" s="1" t="n"/>
      <c r="K19" s="1" t="n"/>
      <c r="L19" s="1" t="n"/>
      <c r="M19" s="1" t="n"/>
    </row>
    <row hidden="1" r="20">
      <c r="A20" s="38" t="n"/>
      <c r="B20" s="1" t="n"/>
      <c r="H20" s="1" t="n"/>
      <c r="I20" s="1" t="n"/>
      <c r="J20" s="1" t="n"/>
      <c r="K20" s="1" t="n"/>
      <c r="L20" s="1" t="n"/>
      <c r="M20" s="1" t="n"/>
    </row>
    <row hidden="1" r="21">
      <c r="A21" s="38" t="n"/>
      <c r="B21" s="1" t="n"/>
      <c r="H21" s="1" t="n"/>
      <c r="I21" s="1" t="n"/>
      <c r="J21" s="1" t="n"/>
      <c r="K21" s="1" t="n"/>
      <c r="L21" s="1" t="n"/>
      <c r="M21" s="1" t="n"/>
    </row>
    <row hidden="1" r="22">
      <c r="A22" s="38" t="n"/>
      <c r="B22" s="1" t="n"/>
      <c r="H22" s="1" t="n"/>
      <c r="I22" s="1" t="n"/>
      <c r="J22" s="1" t="n"/>
      <c r="K22" s="1" t="n"/>
      <c r="L22" s="1" t="n"/>
      <c r="M22" s="1" t="n"/>
    </row>
    <row hidden="1" r="23">
      <c r="A23" s="38" t="n"/>
      <c r="B23" s="1" t="n"/>
      <c r="H23" s="1" t="n"/>
      <c r="I23" s="1" t="n"/>
      <c r="J23" s="1" t="n"/>
      <c r="K23" s="1" t="n"/>
      <c r="L23" s="1" t="n"/>
      <c r="M23" s="1" t="n"/>
    </row>
    <row hidden="1" r="24">
      <c r="A24" s="38" t="n"/>
      <c r="B24" s="1" t="n"/>
      <c r="H24" s="1" t="n"/>
      <c r="I24" s="1" t="n"/>
      <c r="J24" s="1" t="n"/>
      <c r="K24" s="1" t="n"/>
      <c r="L24" s="1" t="n"/>
      <c r="M24" s="1" t="n"/>
    </row>
    <row hidden="1" r="25">
      <c r="A25" s="38" t="n"/>
      <c r="B25" s="1" t="n"/>
      <c r="H25" s="1" t="n"/>
      <c r="I25" s="1" t="n"/>
      <c r="J25" s="1" t="n"/>
      <c r="K25" s="1" t="n"/>
      <c r="L25" s="1" t="n"/>
      <c r="M25" s="1" t="n"/>
    </row>
    <row hidden="1" r="26">
      <c r="A26" s="38" t="n"/>
      <c r="B26" s="1" t="n"/>
      <c r="H26" s="1" t="n"/>
      <c r="I26" s="1" t="n"/>
      <c r="J26" s="1" t="n"/>
      <c r="K26" s="1" t="n"/>
      <c r="L26" s="1" t="n"/>
      <c r="M26" s="1" t="n"/>
    </row>
    <row hidden="1" r="27">
      <c r="A27" s="38" t="n"/>
      <c r="B27" s="1" t="n"/>
      <c r="H27" s="1" t="n"/>
      <c r="I27" s="1" t="n"/>
      <c r="J27" s="1" t="n"/>
      <c r="K27" s="1" t="n"/>
      <c r="L27" s="1" t="n"/>
      <c r="M27" s="1" t="n"/>
    </row>
    <row hidden="1" r="28">
      <c r="A28" s="38" t="n"/>
      <c r="B28" s="1" t="n"/>
      <c r="H28" s="1" t="n"/>
      <c r="I28" s="1" t="n"/>
      <c r="J28" s="1" t="n"/>
      <c r="K28" s="1" t="n"/>
      <c r="L28" s="1" t="n"/>
      <c r="M28" s="1" t="n"/>
    </row>
    <row hidden="1" r="29">
      <c r="A29" s="38" t="n"/>
      <c r="B29" s="1" t="n"/>
      <c r="H29" s="1" t="n"/>
      <c r="I29" s="1" t="n"/>
      <c r="J29" s="1" t="n"/>
      <c r="K29" s="1" t="n"/>
      <c r="L29" s="1" t="n"/>
      <c r="M29" s="1" t="n"/>
    </row>
    <row hidden="1" r="30">
      <c r="A30" s="38" t="n"/>
      <c r="B30" s="1" t="n"/>
      <c r="H30" s="1" t="n"/>
      <c r="I30" s="1" t="n"/>
      <c r="J30" s="1" t="n"/>
      <c r="K30" s="1" t="n"/>
      <c r="L30" s="1" t="n"/>
      <c r="M30" s="1" t="n"/>
    </row>
    <row hidden="1" r="31">
      <c r="A31" s="38" t="n"/>
      <c r="B31" s="1" t="n"/>
      <c r="H31" s="1" t="n"/>
      <c r="I31" s="1" t="n"/>
      <c r="J31" s="1" t="n"/>
      <c r="K31" s="1" t="n"/>
      <c r="L31" s="1" t="n"/>
      <c r="M31" s="1" t="n"/>
    </row>
    <row hidden="1" r="32">
      <c r="A32" s="38" t="n"/>
      <c r="B32" s="1" t="n"/>
      <c r="H32" s="1" t="n"/>
      <c r="I32" s="1" t="n"/>
      <c r="J32" s="1" t="n"/>
      <c r="K32" s="1" t="n"/>
      <c r="L32" s="1" t="n"/>
      <c r="M32" s="1" t="n"/>
    </row>
    <row hidden="1" r="33">
      <c r="A33" s="38" t="n"/>
      <c r="B33" s="1" t="n"/>
      <c r="H33" s="1" t="n"/>
      <c r="I33" s="1" t="n"/>
      <c r="J33" s="1" t="n"/>
      <c r="K33" s="1" t="n"/>
      <c r="L33" s="1" t="n"/>
      <c r="M33" s="1" t="n"/>
    </row>
    <row hidden="1" r="34">
      <c r="A34" s="38" t="n"/>
      <c r="B34" s="1" t="n"/>
      <c r="H34" s="1" t="n"/>
      <c r="I34" s="1" t="n"/>
      <c r="J34" s="1" t="n"/>
      <c r="K34" s="1" t="n"/>
      <c r="L34" s="1" t="n"/>
      <c r="M34" s="1" t="n"/>
    </row>
    <row hidden="1" r="35">
      <c r="A35" s="38" t="n"/>
      <c r="B35" s="1" t="n"/>
      <c r="H35" s="1" t="n"/>
      <c r="I35" s="1" t="n"/>
      <c r="J35" s="1" t="n"/>
      <c r="K35" s="1" t="n"/>
      <c r="L35" s="1" t="n"/>
      <c r="M35" s="1" t="n"/>
    </row>
    <row hidden="1" r="36">
      <c r="A36" s="38" t="n"/>
      <c r="B36" s="1" t="n"/>
      <c r="H36" s="1" t="n"/>
      <c r="I36" s="1" t="n"/>
      <c r="J36" s="1" t="n"/>
      <c r="K36" s="1" t="n"/>
      <c r="L36" s="1" t="n"/>
      <c r="M36" s="1" t="n"/>
    </row>
    <row hidden="1" r="37">
      <c r="A37" s="38" t="n"/>
      <c r="B37" s="1" t="n"/>
      <c r="H37" s="1" t="n"/>
      <c r="I37" s="1" t="n"/>
      <c r="J37" s="1" t="n"/>
      <c r="K37" s="1" t="n"/>
      <c r="L37" s="1" t="n"/>
      <c r="M37" s="1" t="n"/>
    </row>
    <row hidden="1" r="38">
      <c r="A38" s="38" t="n"/>
      <c r="B38" s="1" t="n"/>
      <c r="H38" s="1" t="n"/>
      <c r="I38" s="1" t="n"/>
      <c r="J38" s="1" t="n"/>
      <c r="K38" s="1" t="n"/>
      <c r="L38" s="1" t="n"/>
      <c r="M38" s="1" t="n"/>
    </row>
    <row hidden="1" r="39">
      <c r="A39" s="38" t="n"/>
      <c r="B39" s="1" t="n"/>
      <c r="H39" s="1" t="n"/>
      <c r="I39" s="1" t="n"/>
      <c r="J39" s="1" t="n"/>
      <c r="K39" s="1" t="n"/>
      <c r="L39" s="1" t="n"/>
      <c r="M39" s="1" t="n"/>
    </row>
    <row hidden="1" r="40">
      <c r="A40" s="38" t="n"/>
      <c r="B40" s="1" t="n"/>
      <c r="H40" s="1" t="n"/>
      <c r="I40" s="1" t="n"/>
      <c r="J40" s="1" t="n"/>
      <c r="K40" s="1" t="n"/>
      <c r="L40" s="1" t="n"/>
      <c r="M40" s="1" t="n"/>
    </row>
    <row hidden="1" r="41">
      <c r="A41" s="38" t="n"/>
      <c r="B41" s="1" t="n"/>
      <c r="H41" s="1" t="n"/>
      <c r="I41" s="1" t="n"/>
      <c r="J41" s="1" t="n"/>
      <c r="K41" s="1" t="n"/>
      <c r="L41" s="1" t="n"/>
      <c r="M41" s="1" t="n"/>
    </row>
    <row hidden="1" r="42">
      <c r="A42" s="38" t="n"/>
      <c r="B42" s="1" t="n"/>
      <c r="H42" s="1" t="n"/>
      <c r="I42" s="1" t="n"/>
      <c r="J42" s="1" t="n"/>
      <c r="K42" s="1" t="n"/>
      <c r="L42" s="1" t="n"/>
      <c r="M42" s="1" t="n"/>
    </row>
    <row hidden="1" r="43">
      <c r="A43" s="38" t="n"/>
      <c r="B43" s="1" t="n"/>
      <c r="H43" s="1" t="n"/>
      <c r="I43" s="1" t="n"/>
      <c r="J43" s="1" t="n"/>
      <c r="K43" s="1" t="n"/>
      <c r="L43" s="1" t="n"/>
      <c r="M43" s="1" t="n"/>
    </row>
    <row hidden="1" r="44">
      <c r="A44" s="38" t="n"/>
      <c r="B44" s="1" t="n"/>
      <c r="H44" s="1" t="n"/>
      <c r="I44" s="1" t="n"/>
      <c r="J44" s="1" t="n"/>
      <c r="K44" s="1" t="n"/>
      <c r="L44" s="1" t="n"/>
      <c r="M44" s="1" t="n"/>
    </row>
    <row hidden="1" r="45">
      <c r="A45" s="38" t="n"/>
      <c r="B45" s="1" t="n"/>
      <c r="H45" s="1" t="n"/>
      <c r="I45" s="1" t="n"/>
      <c r="J45" s="1" t="n"/>
      <c r="K45" s="1" t="n"/>
      <c r="L45" s="1" t="n"/>
      <c r="M45" s="1" t="n"/>
    </row>
    <row hidden="1" r="46">
      <c r="A46" s="38" t="n"/>
      <c r="B46" s="1" t="n"/>
      <c r="H46" s="1" t="n"/>
      <c r="I46" s="1" t="n"/>
      <c r="J46" s="1" t="n"/>
      <c r="K46" s="1" t="n"/>
      <c r="L46" s="1" t="n"/>
      <c r="M46" s="1" t="n"/>
    </row>
    <row hidden="1" r="47">
      <c r="A47" s="38" t="n"/>
      <c r="B47" s="1" t="n"/>
      <c r="H47" s="1" t="n"/>
      <c r="I47" s="1" t="n"/>
      <c r="J47" s="1" t="n"/>
      <c r="K47" s="1" t="n"/>
      <c r="L47" s="1" t="n"/>
      <c r="M47" s="1" t="n"/>
    </row>
    <row hidden="1" r="48">
      <c r="A48" s="38" t="n"/>
      <c r="B48" s="1" t="n"/>
      <c r="H48" s="1" t="n"/>
      <c r="I48" s="1" t="n"/>
      <c r="J48" s="1" t="n"/>
      <c r="K48" s="1" t="n"/>
      <c r="L48" s="1" t="n"/>
      <c r="M48" s="1" t="n"/>
    </row>
    <row hidden="1" r="49">
      <c r="A49" s="38" t="n"/>
      <c r="B49" s="1" t="n"/>
      <c r="H49" s="1" t="n"/>
      <c r="I49" s="1" t="n"/>
      <c r="J49" s="1" t="n"/>
      <c r="K49" s="1" t="n"/>
      <c r="L49" s="1" t="n"/>
      <c r="M49" s="1" t="n"/>
    </row>
    <row hidden="1" r="50">
      <c r="A50" s="38" t="n"/>
      <c r="B50" s="1" t="n"/>
      <c r="H50" s="1" t="n"/>
      <c r="I50" s="1" t="n"/>
      <c r="J50" s="1" t="n"/>
      <c r="K50" s="1" t="n"/>
      <c r="L50" s="1" t="n"/>
      <c r="M50" s="1" t="n"/>
    </row>
    <row hidden="1" r="51">
      <c r="A51" s="38" t="n"/>
      <c r="B51" s="1" t="n"/>
      <c r="H51" s="1" t="n"/>
      <c r="I51" s="1" t="n"/>
      <c r="J51" s="1" t="n"/>
      <c r="K51" s="1" t="n"/>
      <c r="L51" s="1" t="n"/>
      <c r="M51" s="1" t="n"/>
    </row>
    <row hidden="1" r="52">
      <c r="A52" s="38" t="n"/>
      <c r="B52" s="1" t="n"/>
      <c r="H52" s="1" t="n"/>
      <c r="I52" s="1" t="n"/>
      <c r="J52" s="1" t="n"/>
      <c r="K52" s="1" t="n"/>
      <c r="L52" s="1" t="n"/>
      <c r="M52" s="1" t="n"/>
    </row>
    <row hidden="1" r="53">
      <c r="A53" s="38" t="n"/>
      <c r="B53" s="1" t="n"/>
      <c r="H53" s="1" t="n"/>
      <c r="I53" s="1" t="n"/>
      <c r="J53" s="1" t="n"/>
      <c r="K53" s="1" t="n"/>
      <c r="L53" s="1" t="n"/>
      <c r="M53" s="1" t="n"/>
    </row>
    <row hidden="1" r="54">
      <c r="A54" s="38" t="n"/>
      <c r="B54" s="1" t="n"/>
      <c r="H54" s="1" t="n"/>
      <c r="I54" s="1" t="n"/>
      <c r="J54" s="1" t="n"/>
      <c r="K54" s="1" t="n"/>
      <c r="L54" s="1" t="n"/>
      <c r="M54" s="1" t="n"/>
    </row>
    <row hidden="1" r="55">
      <c r="A55" s="38" t="n"/>
      <c r="B55" s="1" t="n"/>
      <c r="H55" s="1" t="n"/>
      <c r="I55" s="1" t="n"/>
      <c r="J55" s="1" t="n"/>
      <c r="K55" s="1" t="n"/>
      <c r="L55" s="1" t="n"/>
      <c r="M55" s="1" t="n"/>
    </row>
    <row hidden="1" r="56">
      <c r="A56" s="38" t="n"/>
      <c r="B56" s="1" t="n"/>
      <c r="H56" s="1" t="n"/>
      <c r="I56" s="1" t="n"/>
      <c r="J56" s="1" t="n"/>
      <c r="K56" s="1" t="n"/>
      <c r="L56" s="1" t="n"/>
      <c r="M56" s="1" t="n"/>
    </row>
    <row hidden="1" r="57">
      <c r="A57" s="38" t="n"/>
      <c r="B57" s="1" t="n"/>
      <c r="H57" s="1" t="n"/>
      <c r="I57" s="1" t="n"/>
      <c r="J57" s="1" t="n"/>
      <c r="K57" s="1" t="n"/>
      <c r="L57" s="1" t="n"/>
      <c r="M57" s="1" t="n"/>
    </row>
    <row hidden="1" r="58">
      <c r="A58" s="38" t="n"/>
      <c r="B58" s="1" t="n"/>
      <c r="H58" s="1" t="n"/>
      <c r="I58" s="1" t="n"/>
      <c r="J58" s="1" t="n"/>
      <c r="K58" s="1" t="n"/>
      <c r="L58" s="1" t="n"/>
      <c r="M58" s="1" t="n"/>
    </row>
    <row hidden="1" r="59">
      <c r="A59" s="38" t="n"/>
      <c r="B59" s="1" t="n"/>
      <c r="H59" s="1" t="n"/>
      <c r="I59" s="1" t="n"/>
      <c r="J59" s="1" t="n"/>
      <c r="K59" s="1" t="n"/>
      <c r="L59" s="1" t="n"/>
      <c r="M59" s="1" t="n"/>
    </row>
    <row hidden="1" r="60">
      <c r="A60" s="38" t="n"/>
      <c r="B60" s="1" t="n"/>
      <c r="H60" s="1" t="n"/>
      <c r="I60" s="1" t="n"/>
      <c r="J60" s="1" t="n"/>
      <c r="K60" s="1" t="n"/>
      <c r="L60" s="1" t="n"/>
      <c r="M60" s="1" t="n"/>
    </row>
    <row hidden="1" r="61">
      <c r="A61" s="38" t="n"/>
      <c r="B61" s="1" t="n"/>
      <c r="H61" s="1" t="n"/>
      <c r="I61" s="1" t="n"/>
      <c r="J61" s="1" t="n"/>
      <c r="K61" s="1" t="n"/>
      <c r="L61" s="1" t="n"/>
      <c r="M61" s="1" t="n"/>
    </row>
    <row hidden="1" r="62">
      <c r="A62" s="38" t="n"/>
      <c r="B62" s="1" t="n"/>
      <c r="H62" s="1" t="n"/>
      <c r="I62" s="1" t="n"/>
      <c r="J62" s="1" t="n"/>
      <c r="K62" s="1" t="n"/>
      <c r="L62" s="1" t="n"/>
      <c r="M62" s="1" t="n"/>
    </row>
    <row hidden="1" r="63">
      <c r="A63" s="38" t="n"/>
      <c r="B63" s="1" t="n"/>
      <c r="H63" s="1" t="n"/>
      <c r="I63" s="1" t="n"/>
      <c r="J63" s="1" t="n"/>
      <c r="K63" s="1" t="n"/>
      <c r="L63" s="1" t="n"/>
      <c r="M63" s="1" t="n"/>
    </row>
    <row hidden="1" r="64">
      <c r="A64" s="38" t="n"/>
      <c r="B64" s="1" t="n"/>
      <c r="H64" s="1" t="n"/>
      <c r="I64" s="1" t="n"/>
      <c r="J64" s="1" t="n"/>
      <c r="K64" s="1" t="n"/>
      <c r="L64" s="1" t="n"/>
      <c r="M64" s="1" t="n"/>
    </row>
    <row hidden="1" r="65">
      <c r="A65" s="38" t="n"/>
      <c r="B65" s="1" t="n"/>
      <c r="H65" s="1" t="n"/>
      <c r="I65" s="1" t="n"/>
      <c r="J65" s="1" t="n"/>
      <c r="K65" s="1" t="n"/>
      <c r="L65" s="1" t="n"/>
      <c r="M65" s="1" t="n"/>
    </row>
    <row hidden="1" r="66">
      <c r="A66" s="38" t="n"/>
      <c r="B66" s="1" t="n"/>
      <c r="H66" s="1" t="n"/>
      <c r="I66" s="1" t="n"/>
      <c r="J66" s="1" t="n"/>
      <c r="K66" s="1" t="n"/>
      <c r="L66" s="1" t="n"/>
      <c r="M66" s="1" t="n"/>
    </row>
    <row hidden="1" r="67">
      <c r="A67" s="38" t="n"/>
      <c r="B67" s="1" t="n"/>
      <c r="H67" s="1" t="n"/>
      <c r="I67" s="1" t="n"/>
      <c r="J67" s="1" t="n"/>
      <c r="K67" s="1" t="n"/>
      <c r="L67" s="1" t="n"/>
      <c r="M67" s="1" t="n"/>
    </row>
    <row hidden="1" r="68">
      <c r="A68" s="38" t="n"/>
      <c r="B68" s="1" t="n"/>
      <c r="H68" s="1" t="n"/>
      <c r="I68" s="1" t="n"/>
      <c r="J68" s="1" t="n"/>
      <c r="K68" s="1" t="n"/>
      <c r="L68" s="1" t="n"/>
      <c r="M68" s="1" t="n"/>
    </row>
    <row hidden="1" r="69">
      <c r="A69" s="38" t="n"/>
      <c r="B69" s="1" t="n"/>
      <c r="H69" s="1" t="n"/>
      <c r="I69" s="1" t="n"/>
      <c r="J69" s="1" t="n"/>
      <c r="K69" s="1" t="n"/>
      <c r="L69" s="1" t="n"/>
      <c r="M69" s="1" t="n"/>
    </row>
    <row hidden="1" r="70">
      <c r="A70" s="38" t="n"/>
      <c r="B70" s="1" t="n"/>
      <c r="H70" s="1" t="n"/>
      <c r="I70" s="1" t="n"/>
      <c r="J70" s="1" t="n"/>
      <c r="K70" s="1" t="n"/>
      <c r="L70" s="1" t="n"/>
      <c r="M70" s="1" t="n"/>
    </row>
    <row hidden="1" r="71">
      <c r="A71" s="38" t="n"/>
      <c r="B71" s="1" t="n"/>
      <c r="H71" s="1" t="n"/>
      <c r="I71" s="1" t="n"/>
      <c r="J71" s="1" t="n"/>
      <c r="K71" s="1" t="n"/>
      <c r="L71" s="1" t="n"/>
      <c r="M71" s="1" t="n"/>
    </row>
    <row hidden="1" r="72">
      <c r="A72" s="38" t="n"/>
      <c r="B72" s="1" t="n"/>
      <c r="H72" s="1" t="n"/>
      <c r="I72" s="1" t="n"/>
      <c r="J72" s="1" t="n"/>
      <c r="K72" s="1" t="n"/>
      <c r="L72" s="1" t="n"/>
      <c r="M72" s="1" t="n"/>
    </row>
    <row hidden="1" r="73">
      <c r="A73" s="38" t="n"/>
      <c r="B73" s="1" t="n"/>
      <c r="H73" s="1" t="n"/>
      <c r="I73" s="1" t="n"/>
      <c r="J73" s="1" t="n"/>
      <c r="K73" s="1" t="n"/>
      <c r="L73" s="1" t="n"/>
      <c r="M73" s="1" t="n"/>
    </row>
    <row hidden="1" r="74">
      <c r="A74" s="38" t="n"/>
      <c r="B74" s="1" t="n"/>
      <c r="H74" s="1" t="n"/>
      <c r="I74" s="1" t="n"/>
      <c r="J74" s="1" t="n"/>
      <c r="K74" s="1" t="n"/>
      <c r="L74" s="1" t="n"/>
      <c r="M74" s="1" t="n"/>
    </row>
    <row hidden="1" r="75">
      <c r="A75" s="38" t="n"/>
      <c r="B75" s="1" t="n"/>
      <c r="H75" s="1" t="n"/>
      <c r="I75" s="1" t="n"/>
      <c r="J75" s="1" t="n"/>
      <c r="K75" s="1" t="n"/>
      <c r="L75" s="1" t="n"/>
      <c r="M75" s="1" t="n"/>
    </row>
    <row hidden="1" r="76">
      <c r="A76" s="38" t="n"/>
      <c r="B76" s="1" t="n"/>
      <c r="H76" s="1" t="n"/>
      <c r="I76" s="1" t="n"/>
      <c r="J76" s="1" t="n"/>
      <c r="K76" s="1" t="n"/>
      <c r="L76" s="1" t="n"/>
      <c r="M76" s="1" t="n"/>
    </row>
    <row hidden="1" r="77">
      <c r="A77" s="38" t="n"/>
      <c r="B77" s="1" t="n"/>
      <c r="H77" s="1" t="n"/>
      <c r="I77" s="1" t="n"/>
      <c r="J77" s="1" t="n"/>
      <c r="K77" s="1" t="n"/>
      <c r="L77" s="1" t="n"/>
      <c r="M77" s="1" t="n"/>
    </row>
    <row hidden="1" r="78">
      <c r="A78" s="38" t="n"/>
      <c r="B78" s="1" t="n"/>
      <c r="H78" s="1" t="n"/>
      <c r="I78" s="1" t="n"/>
      <c r="J78" s="1" t="n"/>
      <c r="K78" s="1" t="n"/>
      <c r="L78" s="1" t="n"/>
      <c r="M78" s="1" t="n"/>
    </row>
    <row hidden="1" r="79">
      <c r="A79" s="38" t="n"/>
      <c r="B79" s="1" t="n"/>
      <c r="H79" s="1" t="n"/>
      <c r="I79" s="1" t="n"/>
      <c r="J79" s="1" t="n"/>
      <c r="K79" s="1" t="n"/>
      <c r="L79" s="1" t="n"/>
      <c r="M79" s="1" t="n"/>
    </row>
    <row hidden="1" r="80">
      <c r="A80" s="38" t="n"/>
      <c r="B80" s="1" t="n"/>
      <c r="H80" s="1" t="n"/>
      <c r="I80" s="1" t="n"/>
      <c r="J80" s="1" t="n"/>
      <c r="K80" s="1" t="n"/>
      <c r="L80" s="1" t="n"/>
      <c r="M80" s="1" t="n"/>
    </row>
    <row hidden="1" r="81">
      <c r="A81" s="38" t="n"/>
      <c r="B81" s="1" t="n"/>
      <c r="H81" s="1" t="n"/>
      <c r="I81" s="1" t="n"/>
      <c r="J81" s="1" t="n"/>
      <c r="K81" s="1" t="n"/>
      <c r="L81" s="1" t="n"/>
      <c r="M81" s="1" t="n"/>
    </row>
    <row hidden="1" r="82">
      <c r="A82" s="38" t="n"/>
      <c r="B82" s="1" t="n"/>
      <c r="H82" s="1" t="n"/>
      <c r="I82" s="1" t="n"/>
      <c r="J82" s="1" t="n"/>
      <c r="K82" s="1" t="n"/>
      <c r="L82" s="1" t="n"/>
      <c r="M82" s="1" t="n"/>
    </row>
    <row hidden="1" r="83">
      <c r="A83" s="38" t="n"/>
      <c r="B83" s="1" t="n"/>
      <c r="H83" s="1" t="n"/>
      <c r="I83" s="1" t="n"/>
      <c r="J83" s="1" t="n"/>
      <c r="K83" s="1" t="n"/>
      <c r="L83" s="1" t="n"/>
      <c r="M83" s="1" t="n"/>
    </row>
    <row hidden="1" r="84">
      <c r="A84" s="38" t="n"/>
      <c r="B84" s="1" t="n"/>
      <c r="H84" s="1" t="n"/>
      <c r="I84" s="1" t="n"/>
      <c r="J84" s="1" t="n"/>
      <c r="K84" s="1" t="n"/>
      <c r="L84" s="1" t="n"/>
      <c r="M84" s="1" t="n"/>
    </row>
    <row hidden="1" r="85">
      <c r="A85" s="38" t="n"/>
      <c r="B85" s="1" t="n"/>
      <c r="H85" s="1" t="n"/>
      <c r="I85" s="1" t="n"/>
      <c r="J85" s="1" t="n"/>
      <c r="K85" s="1" t="n"/>
      <c r="L85" s="1" t="n"/>
      <c r="M85" s="1" t="n"/>
    </row>
    <row hidden="1" r="86">
      <c r="A86" s="38" t="n"/>
      <c r="B86" s="1" t="n"/>
      <c r="H86" s="1" t="n"/>
      <c r="I86" s="1" t="n"/>
      <c r="J86" s="1" t="n"/>
      <c r="K86" s="1" t="n"/>
      <c r="L86" s="1" t="n"/>
      <c r="M86" s="1" t="n"/>
    </row>
    <row hidden="1" r="87">
      <c r="A87" s="38" t="n"/>
      <c r="B87" s="1" t="n"/>
      <c r="H87" s="1" t="n"/>
      <c r="I87" s="1" t="n"/>
      <c r="J87" s="1" t="n"/>
      <c r="K87" s="1" t="n"/>
      <c r="L87" s="1" t="n"/>
      <c r="M87" s="1" t="n"/>
    </row>
    <row hidden="1" r="88">
      <c r="A88" s="38" t="n"/>
      <c r="B88" s="1" t="n"/>
      <c r="H88" s="1" t="n"/>
      <c r="I88" s="1" t="n"/>
      <c r="J88" s="1" t="n"/>
      <c r="K88" s="1" t="n"/>
      <c r="L88" s="1" t="n"/>
      <c r="M88" s="1" t="n"/>
    </row>
    <row hidden="1" r="89">
      <c r="A89" s="38" t="n"/>
      <c r="B89" s="1" t="n"/>
      <c r="H89" s="1" t="n"/>
      <c r="I89" s="1" t="n"/>
      <c r="J89" s="1" t="n"/>
      <c r="K89" s="1" t="n"/>
      <c r="L89" s="1" t="n"/>
      <c r="M89" s="1" t="n"/>
    </row>
    <row hidden="1" r="90">
      <c r="A90" s="38" t="n"/>
      <c r="B90" s="1" t="n"/>
      <c r="H90" s="1" t="n"/>
      <c r="I90" s="1" t="n"/>
      <c r="J90" s="1" t="n"/>
      <c r="K90" s="1" t="n"/>
      <c r="L90" s="1" t="n"/>
      <c r="M90" s="1" t="n"/>
    </row>
    <row hidden="1" r="91">
      <c r="A91" s="38" t="n"/>
      <c r="B91" s="1" t="n"/>
      <c r="H91" s="1" t="n"/>
      <c r="I91" s="1" t="n"/>
      <c r="J91" s="1" t="n"/>
      <c r="K91" s="1" t="n"/>
      <c r="L91" s="1" t="n"/>
      <c r="M91" s="1" t="n"/>
    </row>
    <row hidden="1" r="92">
      <c r="A92" s="38" t="n"/>
      <c r="B92" s="1" t="n"/>
      <c r="H92" s="1" t="n"/>
      <c r="I92" s="1" t="n"/>
      <c r="J92" s="1" t="n"/>
      <c r="K92" s="1" t="n"/>
      <c r="L92" s="1" t="n"/>
      <c r="M92" s="1" t="n"/>
    </row>
    <row hidden="1" r="93">
      <c r="A93" s="38" t="n"/>
      <c r="B93" s="1" t="n"/>
      <c r="H93" s="1" t="n"/>
      <c r="I93" s="1" t="n"/>
      <c r="J93" s="1" t="n"/>
      <c r="K93" s="1" t="n"/>
      <c r="L93" s="1" t="n"/>
      <c r="M93" s="1" t="n"/>
    </row>
    <row hidden="1" r="94">
      <c r="A94" s="38" t="n"/>
      <c r="B94" s="1" t="n"/>
      <c r="H94" s="1" t="n"/>
      <c r="I94" s="1" t="n"/>
      <c r="J94" s="1" t="n"/>
      <c r="K94" s="1" t="n"/>
      <c r="L94" s="1" t="n"/>
      <c r="M94" s="1" t="n"/>
    </row>
    <row hidden="1" r="95">
      <c r="A95" s="38" t="n"/>
      <c r="B95" s="1" t="n"/>
      <c r="H95" s="1" t="n"/>
      <c r="I95" s="1" t="n"/>
      <c r="J95" s="1" t="n"/>
      <c r="K95" s="1" t="n"/>
      <c r="L95" s="1" t="n"/>
      <c r="M95" s="1" t="n"/>
    </row>
    <row hidden="1" r="96">
      <c r="A96" s="38" t="n"/>
      <c r="B96" s="1" t="n"/>
      <c r="H96" s="1" t="n"/>
      <c r="I96" s="1" t="n"/>
      <c r="J96" s="1" t="n"/>
      <c r="K96" s="1" t="n"/>
      <c r="L96" s="1" t="n"/>
      <c r="M96" s="1" t="n"/>
    </row>
    <row hidden="1" r="97">
      <c r="A97" s="38" t="n"/>
      <c r="B97" s="1" t="n"/>
      <c r="H97" s="1" t="n"/>
      <c r="I97" s="1" t="n"/>
      <c r="J97" s="1" t="n"/>
      <c r="K97" s="1" t="n"/>
      <c r="L97" s="1" t="n"/>
      <c r="M97" s="1" t="n"/>
    </row>
    <row hidden="1" r="98">
      <c r="A98" s="38" t="n"/>
      <c r="B98" s="1" t="n"/>
      <c r="H98" s="1" t="n"/>
      <c r="I98" s="1" t="n"/>
      <c r="J98" s="1" t="n"/>
      <c r="K98" s="1" t="n"/>
      <c r="L98" s="1" t="n"/>
      <c r="M98" s="1" t="n"/>
    </row>
    <row hidden="1" r="99">
      <c r="A99" s="38" t="n"/>
      <c r="B99" s="1" t="n"/>
      <c r="H99" s="1" t="n"/>
      <c r="I99" s="1" t="n"/>
      <c r="J99" s="1" t="n"/>
      <c r="K99" s="1" t="n"/>
      <c r="L99" s="1" t="n"/>
      <c r="M99" s="1" t="n"/>
    </row>
    <row hidden="1" r="100">
      <c r="A100" s="38" t="n"/>
      <c r="B100" s="1" t="n"/>
      <c r="H100" s="1" t="n"/>
      <c r="I100" s="1" t="n"/>
      <c r="J100" s="1" t="n"/>
      <c r="K100" s="1" t="n"/>
      <c r="L100" s="1" t="n"/>
      <c r="M100" s="1" t="n"/>
    </row>
    <row hidden="1" r="101">
      <c r="A101" s="38" t="n"/>
      <c r="B101" s="1" t="n"/>
      <c r="H101" s="1" t="n"/>
      <c r="I101" s="1" t="n"/>
      <c r="J101" s="1" t="n"/>
      <c r="K101" s="1" t="n"/>
      <c r="L101" s="1" t="n"/>
      <c r="M101" s="1" t="n"/>
    </row>
    <row hidden="1" r="102">
      <c r="A102" s="38" t="n"/>
      <c r="B102" s="1" t="n"/>
      <c r="H102" s="1" t="n"/>
      <c r="I102" s="1" t="n"/>
      <c r="J102" s="1" t="n"/>
      <c r="K102" s="1" t="n"/>
      <c r="L102" s="1" t="n"/>
      <c r="M102" s="1" t="n"/>
    </row>
    <row hidden="1" r="103">
      <c r="A103" s="38" t="n"/>
      <c r="B103" s="1" t="n"/>
      <c r="H103" s="1" t="n"/>
      <c r="I103" s="1" t="n"/>
      <c r="J103" s="1" t="n"/>
      <c r="K103" s="1" t="n"/>
      <c r="L103" s="1" t="n"/>
      <c r="M103" s="1" t="n"/>
    </row>
    <row hidden="1" r="104">
      <c r="A104" s="38" t="n"/>
      <c r="B104" s="1" t="n"/>
      <c r="H104" s="1" t="n"/>
      <c r="I104" s="1" t="n"/>
      <c r="J104" s="1" t="n"/>
      <c r="K104" s="1" t="n"/>
      <c r="L104" s="1" t="n"/>
      <c r="M104" s="1" t="n"/>
    </row>
    <row hidden="1" r="105">
      <c r="A105" s="38" t="n"/>
      <c r="B105" s="1" t="n"/>
      <c r="H105" s="1" t="n"/>
      <c r="I105" s="1" t="n"/>
      <c r="J105" s="1" t="n"/>
      <c r="K105" s="1" t="n"/>
      <c r="L105" s="1" t="n"/>
      <c r="M105" s="1" t="n"/>
    </row>
    <row hidden="1" r="106">
      <c r="A106" s="38" t="n"/>
      <c r="B106" s="1" t="n"/>
      <c r="H106" s="1" t="n"/>
      <c r="I106" s="1" t="n"/>
      <c r="J106" s="1" t="n"/>
      <c r="K106" s="1" t="n"/>
      <c r="L106" s="1" t="n"/>
      <c r="M106" s="1" t="n"/>
    </row>
    <row hidden="1" r="107">
      <c r="A107" s="38" t="n"/>
      <c r="B107" s="1" t="n"/>
      <c r="H107" s="1" t="n"/>
      <c r="I107" s="1" t="n"/>
      <c r="J107" s="1" t="n"/>
      <c r="K107" s="1" t="n"/>
      <c r="L107" s="1" t="n"/>
      <c r="M107" s="1" t="n"/>
    </row>
    <row hidden="1" r="108">
      <c r="A108" s="38" t="n"/>
      <c r="B108" s="1" t="n"/>
      <c r="H108" s="1" t="n"/>
      <c r="I108" s="1" t="n"/>
      <c r="J108" s="1" t="n"/>
      <c r="K108" s="1" t="n"/>
      <c r="L108" s="1" t="n"/>
      <c r="M108" s="1" t="n"/>
    </row>
    <row hidden="1" r="109">
      <c r="A109" s="38" t="n"/>
      <c r="B109" s="1" t="n"/>
      <c r="H109" s="1" t="n"/>
      <c r="I109" s="1" t="n"/>
      <c r="J109" s="1" t="n"/>
      <c r="K109" s="1" t="n"/>
      <c r="L109" s="1" t="n"/>
      <c r="M109" s="1" t="n"/>
    </row>
    <row hidden="1" r="110">
      <c r="A110" s="38" t="n"/>
      <c r="B110" s="1" t="n"/>
      <c r="H110" s="1" t="n"/>
      <c r="I110" s="1" t="n"/>
      <c r="J110" s="1" t="n"/>
      <c r="K110" s="1" t="n"/>
      <c r="L110" s="1" t="n"/>
      <c r="M110" s="1" t="n"/>
    </row>
    <row hidden="1" r="111">
      <c r="A111" s="38" t="n"/>
      <c r="B111" s="1" t="n"/>
      <c r="H111" s="1" t="n"/>
      <c r="I111" s="1" t="n"/>
      <c r="J111" s="1" t="n"/>
      <c r="K111" s="1" t="n"/>
      <c r="L111" s="1" t="n"/>
      <c r="M111" s="1" t="n"/>
    </row>
    <row hidden="1" r="112">
      <c r="A112" s="38" t="n"/>
      <c r="B112" s="1" t="n"/>
      <c r="H112" s="1" t="n"/>
      <c r="I112" s="1" t="n"/>
      <c r="J112" s="1" t="n"/>
      <c r="K112" s="1" t="n"/>
      <c r="L112" s="1" t="n"/>
      <c r="M112" s="1" t="n"/>
    </row>
    <row hidden="1" r="113">
      <c r="A113" s="38" t="n"/>
      <c r="B113" s="1" t="n"/>
      <c r="H113" s="1" t="n"/>
      <c r="I113" s="1" t="n"/>
      <c r="J113" s="1" t="n"/>
      <c r="K113" s="1" t="n"/>
      <c r="L113" s="1" t="n"/>
      <c r="M113" s="1" t="n"/>
    </row>
    <row hidden="1" r="114">
      <c r="A114" s="38" t="n"/>
      <c r="B114" s="1" t="n"/>
      <c r="H114" s="1" t="n"/>
      <c r="I114" s="1" t="n"/>
      <c r="J114" s="1" t="n"/>
      <c r="K114" s="1" t="n"/>
      <c r="L114" s="1" t="n"/>
      <c r="M114" s="1" t="n"/>
    </row>
    <row hidden="1" r="115">
      <c r="A115" s="38" t="n"/>
      <c r="B115" s="1" t="n"/>
      <c r="H115" s="1" t="n"/>
      <c r="I115" s="1" t="n"/>
      <c r="J115" s="1" t="n"/>
      <c r="K115" s="1" t="n"/>
      <c r="L115" s="1" t="n"/>
      <c r="M115" s="1" t="n"/>
    </row>
    <row hidden="1" r="116">
      <c r="A116" s="38" t="n"/>
      <c r="B116" s="1" t="n"/>
      <c r="H116" s="1" t="n"/>
      <c r="I116" s="1" t="n"/>
      <c r="J116" s="1" t="n"/>
      <c r="K116" s="1" t="n"/>
      <c r="L116" s="1" t="n"/>
      <c r="M116" s="1" t="n"/>
    </row>
    <row hidden="1" r="117">
      <c r="A117" s="38" t="n"/>
      <c r="B117" s="1" t="n"/>
      <c r="H117" s="1" t="n"/>
      <c r="I117" s="1" t="n"/>
      <c r="J117" s="1" t="n"/>
      <c r="K117" s="1" t="n"/>
      <c r="L117" s="1" t="n"/>
      <c r="M117" s="1" t="n"/>
    </row>
    <row hidden="1" r="118">
      <c r="A118" s="38" t="n"/>
      <c r="B118" s="1" t="n"/>
      <c r="H118" s="1" t="n"/>
      <c r="I118" s="1" t="n"/>
      <c r="J118" s="1" t="n"/>
      <c r="K118" s="1" t="n"/>
      <c r="L118" s="1" t="n"/>
      <c r="M118" s="1" t="n"/>
    </row>
    <row hidden="1" r="119">
      <c r="A119" s="38" t="n"/>
      <c r="B119" s="1" t="n"/>
      <c r="H119" s="1" t="n"/>
      <c r="I119" s="1" t="n"/>
      <c r="J119" s="1" t="n"/>
      <c r="K119" s="1" t="n"/>
      <c r="L119" s="1" t="n"/>
      <c r="M119" s="1" t="n"/>
    </row>
    <row hidden="1" r="120">
      <c r="A120" s="38" t="n"/>
      <c r="B120" s="1" t="n"/>
      <c r="H120" s="1" t="n"/>
      <c r="I120" s="1" t="n"/>
      <c r="J120" s="1" t="n"/>
      <c r="K120" s="1" t="n"/>
      <c r="L120" s="1" t="n"/>
      <c r="M120" s="1" t="n"/>
    </row>
    <row hidden="1" r="121">
      <c r="A121" s="38" t="n"/>
      <c r="B121" s="1" t="n"/>
      <c r="H121" s="1" t="n"/>
      <c r="I121" s="1" t="n"/>
      <c r="J121" s="1" t="n"/>
      <c r="K121" s="1" t="n"/>
      <c r="L121" s="1" t="n"/>
      <c r="M121" s="1" t="n"/>
    </row>
    <row hidden="1" r="122">
      <c r="A122" s="38" t="n"/>
      <c r="B122" s="1" t="n"/>
      <c r="H122" s="1" t="n"/>
      <c r="I122" s="1" t="n"/>
      <c r="J122" s="1" t="n"/>
      <c r="K122" s="1" t="n"/>
      <c r="L122" s="1" t="n"/>
      <c r="M122" s="1" t="n"/>
    </row>
    <row hidden="1" r="123">
      <c r="A123" s="38" t="n"/>
      <c r="B123" s="1" t="n"/>
      <c r="H123" s="1" t="n"/>
      <c r="I123" s="1" t="n"/>
      <c r="J123" s="1" t="n"/>
      <c r="K123" s="1" t="n"/>
      <c r="L123" s="1" t="n"/>
      <c r="M123" s="1" t="n"/>
    </row>
    <row hidden="1" r="124">
      <c r="A124" s="38" t="n"/>
      <c r="B124" s="1" t="n"/>
      <c r="H124" s="1" t="n"/>
      <c r="I124" s="1" t="n"/>
      <c r="J124" s="1" t="n"/>
      <c r="K124" s="1" t="n"/>
      <c r="L124" s="1" t="n"/>
      <c r="M124" s="1" t="n"/>
    </row>
    <row hidden="1" r="125">
      <c r="A125" s="38" t="n"/>
      <c r="B125" s="1" t="n"/>
      <c r="H125" s="1" t="n"/>
      <c r="I125" s="1" t="n"/>
      <c r="J125" s="1" t="n"/>
      <c r="K125" s="1" t="n"/>
      <c r="L125" s="1" t="n"/>
      <c r="M125" s="1" t="n"/>
    </row>
    <row hidden="1" r="126">
      <c r="A126" s="38" t="n"/>
      <c r="B126" s="1" t="n"/>
      <c r="H126" s="1" t="n"/>
      <c r="I126" s="1" t="n"/>
      <c r="J126" s="1" t="n"/>
      <c r="K126" s="1" t="n"/>
      <c r="L126" s="1" t="n"/>
      <c r="M126" s="1" t="n"/>
    </row>
    <row hidden="1" r="127">
      <c r="A127" s="38" t="n"/>
      <c r="B127" s="1" t="n"/>
      <c r="H127" s="1" t="n"/>
      <c r="I127" s="1" t="n"/>
      <c r="J127" s="1" t="n"/>
      <c r="K127" s="1" t="n"/>
      <c r="L127" s="1" t="n"/>
      <c r="M127" s="1" t="n"/>
    </row>
    <row hidden="1" r="128">
      <c r="A128" s="38" t="n"/>
      <c r="B128" s="1" t="n"/>
      <c r="H128" s="1" t="n"/>
      <c r="I128" s="1" t="n"/>
      <c r="J128" s="1" t="n"/>
      <c r="K128" s="1" t="n"/>
      <c r="L128" s="1" t="n"/>
      <c r="M128" s="1" t="n"/>
    </row>
    <row hidden="1" r="129">
      <c r="A129" s="38" t="n"/>
      <c r="B129" s="1" t="n"/>
      <c r="H129" s="1" t="n"/>
      <c r="I129" s="1" t="n"/>
      <c r="J129" s="1" t="n"/>
      <c r="K129" s="1" t="n"/>
      <c r="L129" s="1" t="n"/>
      <c r="M129" s="1" t="n"/>
    </row>
    <row hidden="1" r="130">
      <c r="A130" s="38" t="n"/>
      <c r="B130" s="1" t="n"/>
      <c r="H130" s="1" t="n"/>
      <c r="I130" s="1" t="n"/>
      <c r="J130" s="1" t="n"/>
      <c r="K130" s="1" t="n"/>
      <c r="L130" s="1" t="n"/>
      <c r="M130" s="1" t="n"/>
    </row>
    <row hidden="1" r="131">
      <c r="A131" s="38" t="n"/>
      <c r="B131" s="1" t="n"/>
      <c r="H131" s="1" t="n"/>
      <c r="I131" s="1" t="n"/>
      <c r="J131" s="1" t="n"/>
      <c r="K131" s="1" t="n"/>
      <c r="L131" s="1" t="n"/>
      <c r="M131" s="1" t="n"/>
    </row>
    <row hidden="1" r="132">
      <c r="A132" s="38" t="n"/>
      <c r="B132" s="1" t="n"/>
      <c r="H132" s="1" t="n"/>
      <c r="I132" s="1" t="n"/>
      <c r="J132" s="1" t="n"/>
      <c r="K132" s="1" t="n"/>
      <c r="L132" s="1" t="n"/>
      <c r="M132" s="1" t="n"/>
    </row>
    <row hidden="1" r="133">
      <c r="A133" s="38" t="n"/>
      <c r="B133" s="1" t="n"/>
      <c r="H133" s="1" t="n"/>
      <c r="I133" s="1" t="n"/>
      <c r="J133" s="1" t="n"/>
      <c r="K133" s="1" t="n"/>
      <c r="L133" s="1" t="n"/>
      <c r="M133" s="1" t="n"/>
    </row>
    <row hidden="1" r="134">
      <c r="A134" s="38" t="n"/>
      <c r="B134" s="1" t="n"/>
      <c r="H134" s="1" t="n"/>
      <c r="I134" s="1" t="n"/>
      <c r="J134" s="1" t="n"/>
      <c r="K134" s="1" t="n"/>
      <c r="L134" s="1" t="n"/>
      <c r="M134" s="1" t="n"/>
    </row>
    <row hidden="1" r="135">
      <c r="A135" s="38" t="n"/>
      <c r="B135" s="1" t="n"/>
      <c r="H135" s="1" t="n"/>
      <c r="I135" s="1" t="n"/>
      <c r="J135" s="1" t="n"/>
      <c r="K135" s="1" t="n"/>
      <c r="L135" s="1" t="n"/>
      <c r="M135" s="1" t="n"/>
    </row>
    <row hidden="1" r="136">
      <c r="A136" s="38" t="n"/>
      <c r="B136" s="1" t="n"/>
      <c r="H136" s="1" t="n"/>
      <c r="I136" s="1" t="n"/>
      <c r="J136" s="1" t="n"/>
      <c r="K136" s="1" t="n"/>
      <c r="L136" s="1" t="n"/>
      <c r="M136" s="1" t="n"/>
    </row>
    <row hidden="1" r="137">
      <c r="A137" s="38" t="n"/>
      <c r="B137" s="1" t="n"/>
      <c r="H137" s="1" t="n"/>
      <c r="I137" s="1" t="n"/>
      <c r="J137" s="1" t="n"/>
      <c r="K137" s="1" t="n"/>
      <c r="L137" s="1" t="n"/>
      <c r="M137" s="1" t="n"/>
    </row>
    <row hidden="1" r="138">
      <c r="A138" s="38" t="n"/>
      <c r="B138" s="1" t="n"/>
      <c r="H138" s="1" t="n"/>
      <c r="I138" s="1" t="n"/>
      <c r="J138" s="1" t="n"/>
      <c r="K138" s="1" t="n"/>
      <c r="L138" s="1" t="n"/>
      <c r="M138" s="1" t="n"/>
    </row>
    <row hidden="1" r="139">
      <c r="A139" s="38" t="n"/>
      <c r="B139" s="1" t="n"/>
      <c r="H139" s="1" t="n"/>
      <c r="I139" s="1" t="n"/>
      <c r="J139" s="1" t="n"/>
      <c r="K139" s="1" t="n"/>
      <c r="L139" s="1" t="n"/>
      <c r="M139" s="1" t="n"/>
    </row>
    <row hidden="1" r="140">
      <c r="A140" s="38" t="n"/>
      <c r="B140" s="1" t="n"/>
      <c r="H140" s="1" t="n"/>
      <c r="I140" s="1" t="n"/>
      <c r="J140" s="1" t="n"/>
      <c r="K140" s="1" t="n"/>
      <c r="L140" s="1" t="n"/>
      <c r="M140" s="1" t="n"/>
    </row>
    <row hidden="1" r="141">
      <c r="A141" s="38" t="n"/>
      <c r="B141" s="1" t="n"/>
      <c r="H141" s="1" t="n"/>
      <c r="I141" s="1" t="n"/>
      <c r="J141" s="1" t="n"/>
      <c r="K141" s="1" t="n"/>
      <c r="L141" s="1" t="n"/>
      <c r="M141" s="1" t="n"/>
    </row>
    <row hidden="1" r="142">
      <c r="A142" s="38" t="n"/>
      <c r="B142" s="1" t="n"/>
      <c r="H142" s="1" t="n"/>
      <c r="I142" s="1" t="n"/>
      <c r="J142" s="1" t="n"/>
      <c r="K142" s="1" t="n"/>
      <c r="L142" s="1" t="n"/>
      <c r="M142" s="1" t="n"/>
    </row>
    <row hidden="1" r="143">
      <c r="A143" s="38" t="n"/>
      <c r="B143" s="1" t="n"/>
      <c r="H143" s="1" t="n"/>
      <c r="I143" s="1" t="n"/>
      <c r="J143" s="1" t="n"/>
      <c r="K143" s="1" t="n"/>
      <c r="L143" s="1" t="n"/>
      <c r="M143" s="1" t="n"/>
    </row>
    <row hidden="1" r="144">
      <c r="A144" s="38" t="n"/>
      <c r="B144" s="1" t="n"/>
      <c r="H144" s="1" t="n"/>
      <c r="I144" s="1" t="n"/>
      <c r="J144" s="1" t="n"/>
      <c r="K144" s="1" t="n"/>
      <c r="L144" s="1" t="n"/>
      <c r="M144" s="1" t="n"/>
    </row>
    <row hidden="1" r="145">
      <c r="A145" s="38" t="n"/>
      <c r="B145" s="1" t="n"/>
      <c r="H145" s="1" t="n"/>
      <c r="I145" s="1" t="n"/>
      <c r="J145" s="1" t="n"/>
      <c r="K145" s="1" t="n"/>
      <c r="L145" s="1" t="n"/>
      <c r="M145" s="1" t="n"/>
    </row>
    <row hidden="1" r="146">
      <c r="A146" s="38" t="n"/>
      <c r="B146" s="1" t="n"/>
      <c r="H146" s="1" t="n"/>
      <c r="I146" s="1" t="n"/>
      <c r="J146" s="1" t="n"/>
      <c r="K146" s="1" t="n"/>
      <c r="L146" s="1" t="n"/>
      <c r="M146" s="1" t="n"/>
    </row>
    <row hidden="1" r="147">
      <c r="A147" s="38" t="n"/>
      <c r="B147" s="1" t="n"/>
      <c r="H147" s="1" t="n"/>
      <c r="I147" s="1" t="n"/>
      <c r="J147" s="1" t="n"/>
      <c r="K147" s="1" t="n"/>
      <c r="L147" s="1" t="n"/>
      <c r="M147" s="1" t="n"/>
    </row>
    <row hidden="1" r="148">
      <c r="A148" s="38" t="n"/>
      <c r="B148" s="1" t="n"/>
      <c r="H148" s="1" t="n"/>
      <c r="I148" s="1" t="n"/>
      <c r="J148" s="1" t="n"/>
      <c r="K148" s="1" t="n"/>
      <c r="L148" s="1" t="n"/>
      <c r="M148" s="1" t="n"/>
    </row>
    <row hidden="1" r="149">
      <c r="A149" s="38" t="n"/>
      <c r="B149" s="1" t="n"/>
      <c r="H149" s="1" t="n"/>
      <c r="I149" s="1" t="n"/>
      <c r="J149" s="1" t="n"/>
      <c r="K149" s="1" t="n"/>
      <c r="L149" s="1" t="n"/>
      <c r="M149" s="1" t="n"/>
    </row>
    <row hidden="1" r="150">
      <c r="A150" s="38" t="n"/>
      <c r="B150" s="1" t="n"/>
      <c r="H150" s="1" t="n"/>
      <c r="I150" s="1" t="n"/>
      <c r="J150" s="1" t="n"/>
      <c r="K150" s="1" t="n"/>
      <c r="L150" s="1" t="n"/>
      <c r="M150" s="1" t="n"/>
    </row>
    <row hidden="1" r="151">
      <c r="A151" s="38" t="n"/>
      <c r="B151" s="1" t="n"/>
      <c r="H151" s="1" t="n"/>
      <c r="I151" s="1" t="n"/>
      <c r="J151" s="1" t="n"/>
      <c r="K151" s="1" t="n"/>
      <c r="L151" s="1" t="n"/>
      <c r="M151" s="1" t="n"/>
    </row>
    <row hidden="1" r="152">
      <c r="A152" s="38" t="n"/>
      <c r="B152" s="1" t="n"/>
      <c r="H152" s="1" t="n"/>
      <c r="I152" s="1" t="n"/>
      <c r="J152" s="1" t="n"/>
      <c r="K152" s="1" t="n"/>
      <c r="L152" s="1" t="n"/>
      <c r="M152" s="1" t="n"/>
    </row>
    <row hidden="1" r="153">
      <c r="A153" s="38" t="n"/>
      <c r="B153" s="1" t="n"/>
      <c r="H153" s="1" t="n"/>
      <c r="I153" s="1" t="n"/>
      <c r="J153" s="1" t="n"/>
      <c r="K153" s="1" t="n"/>
      <c r="L153" s="1" t="n"/>
      <c r="M153" s="1" t="n"/>
    </row>
    <row hidden="1" r="154">
      <c r="A154" s="38" t="n"/>
      <c r="B154" s="1" t="n"/>
      <c r="H154" s="1" t="n"/>
      <c r="I154" s="1" t="n"/>
      <c r="J154" s="1" t="n"/>
      <c r="K154" s="1" t="n"/>
      <c r="L154" s="1" t="n"/>
      <c r="M154" s="1" t="n"/>
    </row>
    <row hidden="1" r="155">
      <c r="A155" s="38" t="n"/>
      <c r="B155" s="1" t="n"/>
      <c r="H155" s="1" t="n"/>
      <c r="I155" s="1" t="n"/>
      <c r="J155" s="1" t="n"/>
      <c r="K155" s="1" t="n"/>
      <c r="L155" s="1" t="n"/>
      <c r="M155" s="1" t="n"/>
    </row>
    <row hidden="1" r="156">
      <c r="A156" s="38" t="n"/>
      <c r="B156" s="1" t="n"/>
      <c r="H156" s="1" t="n"/>
      <c r="I156" s="1" t="n"/>
      <c r="J156" s="1" t="n"/>
      <c r="K156" s="1" t="n"/>
      <c r="L156" s="1" t="n"/>
      <c r="M156" s="1" t="n"/>
    </row>
    <row hidden="1" r="157">
      <c r="A157" s="38" t="n"/>
      <c r="B157" s="1" t="n"/>
      <c r="H157" s="1" t="n"/>
      <c r="I157" s="1" t="n"/>
      <c r="J157" s="1" t="n"/>
      <c r="K157" s="1" t="n"/>
      <c r="L157" s="1" t="n"/>
      <c r="M157" s="1" t="n"/>
    </row>
    <row hidden="1" r="158">
      <c r="A158" s="38" t="n"/>
      <c r="B158" s="1" t="n"/>
      <c r="H158" s="1" t="n"/>
      <c r="I158" s="1" t="n"/>
      <c r="J158" s="1" t="n"/>
      <c r="K158" s="1" t="n"/>
      <c r="L158" s="1" t="n"/>
      <c r="M158" s="1" t="n"/>
    </row>
    <row hidden="1" r="159">
      <c r="A159" s="38" t="n"/>
      <c r="B159" s="1" t="n"/>
      <c r="H159" s="1" t="n"/>
      <c r="I159" s="1" t="n"/>
      <c r="J159" s="1" t="n"/>
      <c r="K159" s="1" t="n"/>
      <c r="L159" s="1" t="n"/>
      <c r="M159" s="1" t="n"/>
    </row>
    <row hidden="1" r="160">
      <c r="A160" s="38" t="n"/>
      <c r="B160" s="1" t="n"/>
      <c r="H160" s="1" t="n"/>
      <c r="I160" s="1" t="n"/>
      <c r="J160" s="1" t="n"/>
      <c r="K160" s="1" t="n"/>
      <c r="L160" s="1" t="n"/>
      <c r="M160" s="1" t="n"/>
    </row>
    <row hidden="1" r="161">
      <c r="A161" s="38" t="n"/>
      <c r="B161" s="1" t="n"/>
      <c r="H161" s="1" t="n"/>
      <c r="I161" s="1" t="n"/>
      <c r="J161" s="1" t="n"/>
      <c r="K161" s="1" t="n"/>
      <c r="L161" s="1" t="n"/>
      <c r="M161" s="1" t="n"/>
    </row>
    <row hidden="1" r="162">
      <c r="A162" s="38" t="n"/>
      <c r="B162" s="1" t="n"/>
      <c r="H162" s="1" t="n"/>
      <c r="I162" s="1" t="n"/>
      <c r="J162" s="1" t="n"/>
      <c r="K162" s="1" t="n"/>
      <c r="L162" s="1" t="n"/>
      <c r="M162" s="1" t="n"/>
    </row>
    <row hidden="1" r="163">
      <c r="A163" s="38" t="n"/>
      <c r="B163" s="1" t="n"/>
      <c r="H163" s="1" t="n"/>
      <c r="I163" s="1" t="n"/>
      <c r="J163" s="1" t="n"/>
      <c r="K163" s="1" t="n"/>
      <c r="L163" s="1" t="n"/>
      <c r="M163" s="1" t="n"/>
    </row>
    <row hidden="1" r="164">
      <c r="A164" s="38" t="n"/>
      <c r="B164" s="1" t="n"/>
      <c r="H164" s="1" t="n"/>
      <c r="I164" s="1" t="n"/>
      <c r="J164" s="1" t="n"/>
      <c r="K164" s="1" t="n"/>
      <c r="L164" s="1" t="n"/>
      <c r="M164" s="1" t="n"/>
    </row>
    <row hidden="1" r="165">
      <c r="A165" s="38" t="n"/>
      <c r="B165" s="1" t="n"/>
      <c r="H165" s="1" t="n"/>
      <c r="I165" s="1" t="n"/>
      <c r="J165" s="1" t="n"/>
      <c r="K165" s="1" t="n"/>
      <c r="L165" s="1" t="n"/>
      <c r="M165" s="1" t="n"/>
    </row>
    <row hidden="1" r="166">
      <c r="A166" s="38" t="n"/>
      <c r="B166" s="1" t="n"/>
      <c r="H166" s="1" t="n"/>
      <c r="I166" s="1" t="n"/>
      <c r="J166" s="1" t="n"/>
      <c r="K166" s="1" t="n"/>
      <c r="L166" s="1" t="n"/>
      <c r="M166" s="1" t="n"/>
    </row>
    <row hidden="1" r="167">
      <c r="A167" s="38" t="n"/>
      <c r="B167" s="1" t="n"/>
      <c r="H167" s="1" t="n"/>
      <c r="I167" s="1" t="n"/>
      <c r="J167" s="1" t="n"/>
      <c r="K167" s="1" t="n"/>
      <c r="L167" s="1" t="n"/>
      <c r="M167" s="1" t="n"/>
    </row>
    <row hidden="1" r="168">
      <c r="A168" s="38" t="n"/>
      <c r="B168" s="1" t="n"/>
      <c r="H168" s="1" t="n"/>
      <c r="I168" s="1" t="n"/>
      <c r="J168" s="1" t="n"/>
      <c r="K168" s="1" t="n"/>
      <c r="L168" s="1" t="n"/>
      <c r="M168" s="1" t="n"/>
    </row>
    <row hidden="1" r="169">
      <c r="A169" s="38" t="n"/>
      <c r="B169" s="1" t="n"/>
      <c r="H169" s="1" t="n"/>
      <c r="I169" s="1" t="n"/>
      <c r="J169" s="1" t="n"/>
      <c r="K169" s="1" t="n"/>
      <c r="L169" s="1" t="n"/>
      <c r="M169" s="1" t="n"/>
    </row>
    <row hidden="1" r="170">
      <c r="A170" s="38" t="n"/>
      <c r="B170" s="1" t="n"/>
      <c r="H170" s="1" t="n"/>
      <c r="I170" s="1" t="n"/>
      <c r="J170" s="1" t="n"/>
      <c r="K170" s="1" t="n"/>
      <c r="L170" s="1" t="n"/>
      <c r="M170" s="1" t="n"/>
    </row>
    <row hidden="1" r="171">
      <c r="A171" s="38" t="n"/>
      <c r="B171" s="1" t="n"/>
      <c r="H171" s="1" t="n"/>
      <c r="I171" s="1" t="n"/>
      <c r="J171" s="1" t="n"/>
      <c r="K171" s="1" t="n"/>
      <c r="L171" s="1" t="n"/>
      <c r="M171" s="1" t="n"/>
    </row>
    <row hidden="1" r="172">
      <c r="A172" s="38" t="n"/>
      <c r="B172" s="1" t="n"/>
      <c r="H172" s="1" t="n"/>
      <c r="I172" s="1" t="n"/>
      <c r="J172" s="1" t="n"/>
      <c r="K172" s="1" t="n"/>
      <c r="L172" s="1" t="n"/>
      <c r="M172" s="1" t="n"/>
    </row>
    <row hidden="1" r="173">
      <c r="A173" s="38" t="n"/>
      <c r="B173" s="1" t="n"/>
      <c r="H173" s="1" t="n"/>
      <c r="I173" s="1" t="n"/>
      <c r="J173" s="1" t="n"/>
      <c r="K173" s="1" t="n"/>
      <c r="L173" s="1" t="n"/>
      <c r="M173" s="1" t="n"/>
    </row>
    <row hidden="1" r="174">
      <c r="A174" s="38" t="n"/>
      <c r="B174" s="1" t="n"/>
      <c r="H174" s="1" t="n"/>
      <c r="I174" s="1" t="n"/>
      <c r="J174" s="1" t="n"/>
      <c r="K174" s="1" t="n"/>
      <c r="L174" s="1" t="n"/>
      <c r="M174" s="1" t="n"/>
    </row>
    <row hidden="1" r="175">
      <c r="A175" s="38" t="n"/>
      <c r="B175" s="1" t="n"/>
      <c r="H175" s="1" t="n"/>
      <c r="I175" s="1" t="n"/>
      <c r="J175" s="1" t="n"/>
      <c r="K175" s="1" t="n"/>
      <c r="L175" s="1" t="n"/>
      <c r="M175" s="1" t="n"/>
    </row>
    <row hidden="1" r="176">
      <c r="A176" s="38" t="n"/>
      <c r="B176" s="1" t="n"/>
      <c r="H176" s="1" t="n"/>
      <c r="I176" s="1" t="n"/>
      <c r="J176" s="1" t="n"/>
      <c r="K176" s="1" t="n"/>
      <c r="L176" s="1" t="n"/>
      <c r="M176" s="1" t="n"/>
    </row>
    <row hidden="1" r="177">
      <c r="A177" s="38" t="n"/>
      <c r="B177" s="1" t="n"/>
      <c r="H177" s="1" t="n"/>
      <c r="I177" s="1" t="n"/>
      <c r="J177" s="1" t="n"/>
      <c r="K177" s="1" t="n"/>
      <c r="L177" s="1" t="n"/>
      <c r="M177" s="1" t="n"/>
    </row>
    <row hidden="1" r="178">
      <c r="A178" s="38" t="n"/>
      <c r="B178" s="1" t="n"/>
      <c r="H178" s="1" t="n"/>
      <c r="I178" s="1" t="n"/>
      <c r="J178" s="1" t="n"/>
      <c r="K178" s="1" t="n"/>
      <c r="L178" s="1" t="n"/>
      <c r="M178" s="1" t="n"/>
    </row>
    <row hidden="1" r="179">
      <c r="A179" s="38" t="n"/>
      <c r="B179" s="1" t="n"/>
      <c r="H179" s="1" t="n"/>
      <c r="I179" s="1" t="n"/>
      <c r="J179" s="1" t="n"/>
      <c r="K179" s="1" t="n"/>
      <c r="L179" s="1" t="n"/>
      <c r="M179" s="1" t="n"/>
    </row>
    <row hidden="1" r="180">
      <c r="A180" s="38" t="n"/>
      <c r="B180" s="1" t="n"/>
      <c r="H180" s="1" t="n"/>
      <c r="I180" s="1" t="n"/>
      <c r="J180" s="1" t="n"/>
      <c r="K180" s="1" t="n"/>
      <c r="L180" s="1" t="n"/>
      <c r="M180" s="1" t="n"/>
    </row>
    <row hidden="1" r="181">
      <c r="A181" s="38" t="n"/>
      <c r="B181" s="1" t="n"/>
      <c r="H181" s="1" t="n"/>
      <c r="I181" s="1" t="n"/>
      <c r="J181" s="1" t="n"/>
      <c r="K181" s="1" t="n"/>
      <c r="L181" s="1" t="n"/>
      <c r="M181" s="1" t="n"/>
    </row>
    <row hidden="1" r="182">
      <c r="A182" s="38" t="n"/>
      <c r="B182" s="1" t="n"/>
      <c r="H182" s="1" t="n"/>
      <c r="I182" s="1" t="n"/>
      <c r="J182" s="1" t="n"/>
      <c r="K182" s="1" t="n"/>
      <c r="L182" s="1" t="n"/>
      <c r="M182" s="1" t="n"/>
    </row>
    <row hidden="1" r="183">
      <c r="A183" s="38" t="n"/>
      <c r="B183" s="1" t="n"/>
      <c r="H183" s="1" t="n"/>
      <c r="I183" s="1" t="n"/>
      <c r="J183" s="1" t="n"/>
      <c r="K183" s="1" t="n"/>
      <c r="L183" s="1" t="n"/>
      <c r="M183" s="1" t="n"/>
    </row>
    <row hidden="1" r="184">
      <c r="A184" s="38" t="n"/>
      <c r="B184" s="1" t="n"/>
      <c r="H184" s="1" t="n"/>
      <c r="I184" s="1" t="n"/>
      <c r="J184" s="1" t="n"/>
      <c r="K184" s="1" t="n"/>
      <c r="L184" s="1" t="n"/>
      <c r="M184" s="1" t="n"/>
    </row>
    <row hidden="1" r="185">
      <c r="A185" s="38" t="n"/>
      <c r="B185" s="1" t="n"/>
      <c r="H185" s="1" t="n"/>
      <c r="I185" s="1" t="n"/>
      <c r="J185" s="1" t="n"/>
      <c r="K185" s="1" t="n"/>
      <c r="L185" s="1" t="n"/>
      <c r="M185" s="1" t="n"/>
    </row>
    <row hidden="1" r="186">
      <c r="A186" s="38" t="n"/>
      <c r="B186" s="1" t="n"/>
      <c r="H186" s="1" t="n"/>
      <c r="I186" s="1" t="n"/>
      <c r="J186" s="1" t="n"/>
      <c r="K186" s="1" t="n"/>
      <c r="L186" s="1" t="n"/>
      <c r="M186" s="1" t="n"/>
    </row>
    <row hidden="1" r="187">
      <c r="A187" s="38" t="n"/>
      <c r="B187" s="1" t="n"/>
      <c r="H187" s="1" t="n"/>
      <c r="I187" s="1" t="n"/>
      <c r="J187" s="1" t="n"/>
      <c r="K187" s="1" t="n"/>
      <c r="L187" s="1" t="n"/>
      <c r="M187" s="1" t="n"/>
    </row>
    <row hidden="1" r="188">
      <c r="A188" s="38" t="n"/>
      <c r="B188" s="1" t="n"/>
      <c r="H188" s="1" t="n"/>
      <c r="I188" s="1" t="n"/>
      <c r="J188" s="1" t="n"/>
      <c r="K188" s="1" t="n"/>
      <c r="L188" s="1" t="n"/>
      <c r="M188" s="1" t="n"/>
    </row>
    <row hidden="1" r="189">
      <c r="A189" s="38" t="n"/>
      <c r="B189" s="1" t="n"/>
      <c r="H189" s="1" t="n"/>
      <c r="I189" s="1" t="n"/>
      <c r="J189" s="1" t="n"/>
      <c r="K189" s="1" t="n"/>
      <c r="L189" s="1" t="n"/>
      <c r="M189" s="1" t="n"/>
    </row>
    <row hidden="1" r="190">
      <c r="A190" s="38" t="n"/>
      <c r="B190" s="1" t="n"/>
      <c r="H190" s="1" t="n"/>
      <c r="I190" s="1" t="n"/>
      <c r="J190" s="1" t="n"/>
      <c r="K190" s="1" t="n"/>
      <c r="L190" s="1" t="n"/>
      <c r="M190" s="1" t="n"/>
    </row>
    <row hidden="1" r="191">
      <c r="A191" s="38" t="n"/>
      <c r="B191" s="1" t="n"/>
      <c r="H191" s="1" t="n"/>
      <c r="I191" s="1" t="n"/>
      <c r="J191" s="1" t="n"/>
      <c r="K191" s="1" t="n"/>
      <c r="L191" s="1" t="n"/>
      <c r="M191" s="1" t="n"/>
    </row>
    <row hidden="1" r="192">
      <c r="A192" s="38" t="n"/>
      <c r="B192" s="1" t="n"/>
      <c r="H192" s="1" t="n"/>
      <c r="I192" s="1" t="n"/>
      <c r="J192" s="1" t="n"/>
      <c r="K192" s="1" t="n"/>
      <c r="L192" s="1" t="n"/>
      <c r="M192" s="1" t="n"/>
    </row>
    <row hidden="1" r="193">
      <c r="A193" s="38" t="n"/>
      <c r="B193" s="1" t="n"/>
      <c r="H193" s="1" t="n"/>
      <c r="I193" s="1" t="n"/>
      <c r="J193" s="1" t="n"/>
      <c r="K193" s="1" t="n"/>
      <c r="L193" s="1" t="n"/>
      <c r="M193" s="1" t="n"/>
    </row>
    <row hidden="1" r="194">
      <c r="A194" s="38" t="n"/>
      <c r="B194" s="1" t="n"/>
      <c r="H194" s="1" t="n"/>
      <c r="I194" s="1" t="n"/>
      <c r="J194" s="1" t="n"/>
      <c r="K194" s="1" t="n"/>
      <c r="L194" s="1" t="n"/>
      <c r="M194" s="1" t="n"/>
    </row>
    <row hidden="1" r="195">
      <c r="A195" s="38" t="n"/>
      <c r="B195" s="1" t="n"/>
      <c r="H195" s="1" t="n"/>
      <c r="I195" s="1" t="n"/>
      <c r="J195" s="1" t="n"/>
      <c r="K195" s="1" t="n"/>
      <c r="L195" s="1" t="n"/>
      <c r="M195" s="1" t="n"/>
    </row>
    <row hidden="1" r="196">
      <c r="A196" s="38" t="n"/>
      <c r="B196" s="1" t="n"/>
      <c r="H196" s="1" t="n"/>
      <c r="I196" s="1" t="n"/>
      <c r="J196" s="1" t="n"/>
      <c r="K196" s="1" t="n"/>
      <c r="L196" s="1" t="n"/>
      <c r="M196" s="1" t="n"/>
    </row>
    <row hidden="1" r="197">
      <c r="A197" s="38" t="n"/>
      <c r="B197" s="1" t="n"/>
      <c r="H197" s="1" t="n"/>
      <c r="I197" s="1" t="n"/>
      <c r="J197" s="1" t="n"/>
      <c r="K197" s="1" t="n"/>
      <c r="L197" s="1" t="n"/>
      <c r="M197" s="1" t="n"/>
    </row>
    <row hidden="1" r="198">
      <c r="A198" s="38" t="n"/>
      <c r="B198" s="1" t="n"/>
      <c r="H198" s="1" t="n"/>
      <c r="I198" s="1" t="n"/>
      <c r="J198" s="1" t="n"/>
      <c r="K198" s="1" t="n"/>
      <c r="L198" s="1" t="n"/>
      <c r="M198" s="1" t="n"/>
    </row>
    <row hidden="1" r="199">
      <c r="A199" s="38" t="n"/>
      <c r="B199" s="1" t="n"/>
      <c r="H199" s="1" t="n"/>
      <c r="I199" s="1" t="n"/>
      <c r="J199" s="1" t="n"/>
      <c r="K199" s="1" t="n"/>
      <c r="L199" s="1" t="n"/>
      <c r="M199" s="1" t="n"/>
    </row>
    <row hidden="1" r="200">
      <c r="A200" s="38" t="n"/>
      <c r="B200" s="1" t="n"/>
      <c r="H200" s="1" t="n"/>
      <c r="I200" s="1" t="n"/>
      <c r="J200" s="1" t="n"/>
      <c r="K200" s="1" t="n"/>
      <c r="L200" s="1" t="n"/>
      <c r="M200" s="1" t="n"/>
    </row>
    <row hidden="1" r="201">
      <c r="A201" s="38" t="n"/>
      <c r="B201" s="1" t="n"/>
      <c r="H201" s="1" t="n"/>
      <c r="I201" s="1" t="n"/>
      <c r="J201" s="1" t="n"/>
      <c r="K201" s="1" t="n"/>
      <c r="L201" s="1" t="n"/>
      <c r="M201" s="1" t="n"/>
    </row>
    <row hidden="1" r="202">
      <c r="A202" s="38" t="n"/>
      <c r="B202" s="1" t="n"/>
      <c r="H202" s="1" t="n"/>
      <c r="I202" s="1" t="n"/>
      <c r="J202" s="1" t="n"/>
      <c r="K202" s="1" t="n"/>
      <c r="L202" s="1" t="n"/>
      <c r="M202" s="1" t="n"/>
    </row>
    <row hidden="1" r="203">
      <c r="A203" s="38" t="n"/>
      <c r="B203" s="1" t="n"/>
      <c r="H203" s="1" t="n"/>
      <c r="I203" s="1" t="n"/>
      <c r="J203" s="1" t="n"/>
      <c r="K203" s="1" t="n"/>
      <c r="L203" s="1" t="n"/>
      <c r="M203" s="1" t="n"/>
    </row>
    <row hidden="1" r="204">
      <c r="A204" s="38" t="n"/>
      <c r="B204" s="1" t="n"/>
      <c r="H204" s="1" t="n"/>
      <c r="I204" s="1" t="n"/>
      <c r="J204" s="1" t="n"/>
      <c r="K204" s="1" t="n"/>
      <c r="L204" s="1" t="n"/>
      <c r="M204" s="1" t="n"/>
    </row>
    <row hidden="1" r="205">
      <c r="A205" s="38" t="n"/>
      <c r="B205" s="1" t="n"/>
      <c r="H205" s="1" t="n"/>
      <c r="I205" s="1" t="n"/>
      <c r="J205" s="1" t="n"/>
      <c r="K205" s="1" t="n"/>
      <c r="L205" s="1" t="n"/>
      <c r="M205" s="1" t="n"/>
    </row>
    <row hidden="1" r="206">
      <c r="A206" s="38" t="n"/>
      <c r="B206" s="1" t="n"/>
      <c r="H206" s="1" t="n"/>
      <c r="I206" s="1" t="n"/>
      <c r="J206" s="1" t="n"/>
      <c r="K206" s="1" t="n"/>
      <c r="L206" s="1" t="n"/>
      <c r="M206" s="1" t="n"/>
    </row>
    <row hidden="1" r="207">
      <c r="A207" s="38" t="n"/>
      <c r="B207" s="1" t="n"/>
      <c r="H207" s="1" t="n"/>
      <c r="I207" s="1" t="n"/>
      <c r="J207" s="1" t="n"/>
      <c r="K207" s="1" t="n"/>
      <c r="L207" s="1" t="n"/>
      <c r="M207" s="1" t="n"/>
    </row>
    <row hidden="1" r="208">
      <c r="A208" s="38" t="n"/>
      <c r="B208" s="1" t="n"/>
      <c r="H208" s="1" t="n"/>
      <c r="I208" s="1" t="n"/>
      <c r="J208" s="1" t="n"/>
      <c r="K208" s="1" t="n"/>
      <c r="L208" s="1" t="n"/>
      <c r="M208" s="1" t="n"/>
    </row>
    <row hidden="1" r="209">
      <c r="A209" s="38" t="n"/>
      <c r="B209" s="1" t="n"/>
      <c r="H209" s="1" t="n"/>
      <c r="I209" s="1" t="n"/>
      <c r="J209" s="1" t="n"/>
      <c r="K209" s="1" t="n"/>
      <c r="L209" s="1" t="n"/>
      <c r="M209" s="1" t="n"/>
    </row>
    <row hidden="1" r="210">
      <c r="A210" s="38" t="n"/>
      <c r="B210" s="1" t="n"/>
      <c r="H210" s="1" t="n"/>
      <c r="I210" s="1" t="n"/>
      <c r="J210" s="1" t="n"/>
      <c r="K210" s="1" t="n"/>
      <c r="L210" s="1" t="n"/>
      <c r="M210" s="1" t="n"/>
    </row>
    <row hidden="1" r="211">
      <c r="A211" s="38" t="n"/>
      <c r="B211" s="1" t="n"/>
      <c r="H211" s="1" t="n"/>
      <c r="I211" s="1" t="n"/>
      <c r="J211" s="1" t="n"/>
      <c r="K211" s="1" t="n"/>
      <c r="L211" s="1" t="n"/>
      <c r="M211" s="1" t="n"/>
    </row>
    <row hidden="1" r="212">
      <c r="A212" s="38" t="n"/>
      <c r="B212" s="1" t="n"/>
      <c r="H212" s="1" t="n"/>
      <c r="I212" s="1" t="n"/>
      <c r="J212" s="1" t="n"/>
      <c r="K212" s="1" t="n"/>
      <c r="L212" s="1" t="n"/>
      <c r="M212" s="1" t="n"/>
    </row>
    <row hidden="1" r="213">
      <c r="A213" s="38" t="n"/>
      <c r="B213" s="1" t="n"/>
      <c r="H213" s="1" t="n"/>
      <c r="I213" s="1" t="n"/>
      <c r="J213" s="1" t="n"/>
      <c r="K213" s="1" t="n"/>
      <c r="L213" s="1" t="n"/>
      <c r="M213" s="1" t="n"/>
    </row>
    <row hidden="1" r="214">
      <c r="A214" s="38" t="n"/>
      <c r="B214" s="1" t="n"/>
      <c r="H214" s="1" t="n"/>
      <c r="I214" s="1" t="n"/>
      <c r="J214" s="1" t="n"/>
      <c r="K214" s="1" t="n"/>
      <c r="L214" s="1" t="n"/>
      <c r="M214" s="1" t="n"/>
    </row>
    <row hidden="1" r="215">
      <c r="A215" s="38" t="n"/>
      <c r="B215" s="1" t="n"/>
      <c r="H215" s="1" t="n"/>
      <c r="I215" s="1" t="n"/>
      <c r="J215" s="1" t="n"/>
      <c r="K215" s="1" t="n"/>
      <c r="L215" s="1" t="n"/>
      <c r="M215" s="1" t="n"/>
    </row>
    <row hidden="1" r="216">
      <c r="A216" s="38" t="n"/>
      <c r="B216" s="1" t="n"/>
      <c r="H216" s="1" t="n"/>
      <c r="I216" s="1" t="n"/>
      <c r="J216" s="1" t="n"/>
      <c r="K216" s="1" t="n"/>
      <c r="L216" s="1" t="n"/>
      <c r="M216" s="1" t="n"/>
    </row>
    <row hidden="1" r="217">
      <c r="A217" s="38" t="n"/>
      <c r="B217" s="1" t="n"/>
      <c r="H217" s="1" t="n"/>
      <c r="I217" s="1" t="n"/>
      <c r="J217" s="1" t="n"/>
      <c r="K217" s="1" t="n"/>
      <c r="L217" s="1" t="n"/>
      <c r="M217" s="1" t="n"/>
    </row>
    <row hidden="1" r="218">
      <c r="A218" s="38" t="n"/>
      <c r="B218" s="1" t="n"/>
      <c r="H218" s="1" t="n"/>
      <c r="I218" s="1" t="n"/>
      <c r="J218" s="1" t="n"/>
      <c r="K218" s="1" t="n"/>
      <c r="L218" s="1" t="n"/>
      <c r="M218" s="1" t="n"/>
    </row>
    <row hidden="1" r="219">
      <c r="A219" s="38" t="n"/>
      <c r="B219" s="1" t="n"/>
      <c r="H219" s="1" t="n"/>
      <c r="I219" s="1" t="n"/>
      <c r="J219" s="1" t="n"/>
      <c r="K219" s="1" t="n"/>
      <c r="L219" s="1" t="n"/>
      <c r="M219" s="1" t="n"/>
    </row>
    <row hidden="1" r="220">
      <c r="A220" s="38" t="n"/>
      <c r="B220" s="1" t="n"/>
      <c r="H220" s="1" t="n"/>
      <c r="I220" s="1" t="n"/>
      <c r="J220" s="1" t="n"/>
      <c r="K220" s="1" t="n"/>
      <c r="L220" s="1" t="n"/>
      <c r="M220" s="1" t="n"/>
    </row>
    <row hidden="1" r="221">
      <c r="A221" s="38" t="n"/>
      <c r="B221" s="1" t="n"/>
      <c r="H221" s="1" t="n"/>
      <c r="I221" s="1" t="n"/>
      <c r="J221" s="1" t="n"/>
      <c r="K221" s="1" t="n"/>
      <c r="L221" s="1" t="n"/>
      <c r="M221" s="1" t="n"/>
    </row>
    <row hidden="1" r="222">
      <c r="A222" s="38" t="n"/>
      <c r="B222" s="1" t="n"/>
      <c r="H222" s="1" t="n"/>
      <c r="I222" s="1" t="n"/>
      <c r="J222" s="1" t="n"/>
      <c r="K222" s="1" t="n"/>
      <c r="L222" s="1" t="n"/>
      <c r="M222" s="1" t="n"/>
    </row>
    <row hidden="1" r="223">
      <c r="A223" s="38" t="n"/>
      <c r="B223" s="1" t="n"/>
      <c r="H223" s="1" t="n"/>
      <c r="I223" s="1" t="n"/>
      <c r="J223" s="1" t="n"/>
      <c r="K223" s="1" t="n"/>
      <c r="L223" s="1" t="n"/>
      <c r="M223" s="1" t="n"/>
    </row>
    <row hidden="1" r="224">
      <c r="A224" s="38" t="n"/>
      <c r="B224" s="1" t="n"/>
      <c r="H224" s="1" t="n"/>
      <c r="I224" s="1" t="n"/>
      <c r="J224" s="1" t="n"/>
      <c r="K224" s="1" t="n"/>
      <c r="L224" s="1" t="n"/>
      <c r="M224" s="1" t="n"/>
    </row>
    <row hidden="1" r="225">
      <c r="A225" s="38" t="n"/>
      <c r="B225" s="1" t="n"/>
      <c r="H225" s="1" t="n"/>
      <c r="I225" s="1" t="n"/>
      <c r="J225" s="1" t="n"/>
      <c r="K225" s="1" t="n"/>
      <c r="L225" s="1" t="n"/>
      <c r="M225" s="1" t="n"/>
    </row>
    <row hidden="1" r="226">
      <c r="A226" s="38" t="n"/>
      <c r="B226" s="1" t="n"/>
      <c r="H226" s="1" t="n"/>
      <c r="I226" s="1" t="n"/>
      <c r="J226" s="1" t="n"/>
      <c r="K226" s="1" t="n"/>
      <c r="L226" s="1" t="n"/>
      <c r="M226" s="1" t="n"/>
    </row>
    <row hidden="1" r="227">
      <c r="A227" s="38" t="n"/>
      <c r="B227" s="1" t="n"/>
      <c r="H227" s="1" t="n"/>
      <c r="I227" s="1" t="n"/>
      <c r="J227" s="1" t="n"/>
      <c r="K227" s="1" t="n"/>
      <c r="L227" s="1" t="n"/>
      <c r="M227" s="1" t="n"/>
    </row>
    <row hidden="1" r="228">
      <c r="A228" s="38" t="n"/>
      <c r="B228" s="1" t="n"/>
      <c r="H228" s="1" t="n"/>
      <c r="I228" s="1" t="n"/>
      <c r="J228" s="1" t="n"/>
      <c r="K228" s="1" t="n"/>
      <c r="L228" s="1" t="n"/>
      <c r="M228" s="1" t="n"/>
    </row>
    <row hidden="1" r="229">
      <c r="A229" s="38" t="n"/>
      <c r="B229" s="1" t="n"/>
      <c r="H229" s="1" t="n"/>
      <c r="I229" s="1" t="n"/>
      <c r="J229" s="1" t="n"/>
      <c r="K229" s="1" t="n"/>
      <c r="L229" s="1" t="n"/>
      <c r="M229" s="1" t="n"/>
    </row>
    <row hidden="1" r="230">
      <c r="A230" s="38" t="n"/>
      <c r="B230" s="1" t="n"/>
      <c r="H230" s="1" t="n"/>
      <c r="I230" s="1" t="n"/>
      <c r="J230" s="1" t="n"/>
      <c r="K230" s="1" t="n"/>
      <c r="L230" s="1" t="n"/>
      <c r="M230" s="1" t="n"/>
    </row>
    <row hidden="1" r="231">
      <c r="A231" s="38" t="n"/>
      <c r="B231" s="1" t="n"/>
      <c r="H231" s="1" t="n"/>
      <c r="I231" s="1" t="n"/>
      <c r="J231" s="1" t="n"/>
      <c r="K231" s="1" t="n"/>
      <c r="L231" s="1" t="n"/>
      <c r="M231" s="1" t="n"/>
    </row>
    <row hidden="1" r="232">
      <c r="A232" s="38" t="n"/>
      <c r="B232" s="1" t="n"/>
      <c r="H232" s="1" t="n"/>
      <c r="I232" s="1" t="n"/>
      <c r="J232" s="1" t="n"/>
      <c r="K232" s="1" t="n"/>
      <c r="L232" s="1" t="n"/>
      <c r="M232" s="1" t="n"/>
    </row>
    <row hidden="1" r="233">
      <c r="A233" s="38" t="n"/>
      <c r="B233" s="1" t="n"/>
      <c r="H233" s="1" t="n"/>
      <c r="I233" s="1" t="n"/>
      <c r="J233" s="1" t="n"/>
      <c r="K233" s="1" t="n"/>
      <c r="L233" s="1" t="n"/>
      <c r="M233" s="1" t="n"/>
    </row>
    <row hidden="1" r="234">
      <c r="A234" s="38" t="n"/>
      <c r="B234" s="1" t="n"/>
      <c r="H234" s="1" t="n"/>
      <c r="I234" s="1" t="n"/>
      <c r="J234" s="1" t="n"/>
      <c r="K234" s="1" t="n"/>
      <c r="L234" s="1" t="n"/>
      <c r="M234" s="1" t="n"/>
    </row>
    <row hidden="1" r="235">
      <c r="A235" s="38" t="n"/>
      <c r="B235" s="1" t="n"/>
      <c r="H235" s="1" t="n"/>
      <c r="I235" s="1" t="n"/>
      <c r="J235" s="1" t="n"/>
      <c r="K235" s="1" t="n"/>
      <c r="L235" s="1" t="n"/>
      <c r="M235" s="1" t="n"/>
    </row>
    <row hidden="1" r="236">
      <c r="A236" s="38" t="n"/>
      <c r="B236" s="1" t="n"/>
      <c r="H236" s="1" t="n"/>
      <c r="I236" s="1" t="n"/>
      <c r="J236" s="1" t="n"/>
      <c r="K236" s="1" t="n"/>
      <c r="L236" s="1" t="n"/>
      <c r="M236" s="1" t="n"/>
    </row>
    <row hidden="1" r="237">
      <c r="A237" s="38" t="n"/>
      <c r="B237" s="1" t="n"/>
      <c r="H237" s="1" t="n"/>
      <c r="I237" s="1" t="n"/>
      <c r="J237" s="1" t="n"/>
      <c r="K237" s="1" t="n"/>
      <c r="L237" s="1" t="n"/>
      <c r="M237" s="1" t="n"/>
    </row>
    <row hidden="1" r="238">
      <c r="A238" s="38" t="n"/>
      <c r="B238" s="1" t="n"/>
      <c r="H238" s="1" t="n"/>
      <c r="I238" s="1" t="n"/>
      <c r="J238" s="1" t="n"/>
      <c r="K238" s="1" t="n"/>
      <c r="L238" s="1" t="n"/>
      <c r="M238" s="1" t="n"/>
    </row>
    <row hidden="1" r="239">
      <c r="A239" s="38" t="n"/>
      <c r="B239" s="1" t="n"/>
      <c r="H239" s="1" t="n"/>
      <c r="I239" s="1" t="n"/>
      <c r="J239" s="1" t="n"/>
      <c r="K239" s="1" t="n"/>
      <c r="L239" s="1" t="n"/>
      <c r="M239" s="1" t="n"/>
    </row>
    <row hidden="1" r="240">
      <c r="A240" s="38" t="n"/>
      <c r="B240" s="1" t="n"/>
      <c r="H240" s="1" t="n"/>
      <c r="I240" s="1" t="n"/>
      <c r="J240" s="1" t="n"/>
      <c r="K240" s="1" t="n"/>
      <c r="L240" s="1" t="n"/>
      <c r="M240" s="1" t="n"/>
    </row>
    <row hidden="1" r="241">
      <c r="A241" s="38" t="n"/>
      <c r="B241" s="1" t="n"/>
      <c r="H241" s="1" t="n"/>
      <c r="I241" s="1" t="n"/>
      <c r="J241" s="1" t="n"/>
      <c r="K241" s="1" t="n"/>
      <c r="L241" s="1" t="n"/>
      <c r="M241" s="1" t="n"/>
    </row>
    <row hidden="1" r="242">
      <c r="A242" s="38" t="n"/>
      <c r="B242" s="1" t="n"/>
      <c r="H242" s="1" t="n"/>
      <c r="I242" s="1" t="n"/>
      <c r="J242" s="1" t="n"/>
      <c r="K242" s="1" t="n"/>
      <c r="L242" s="1" t="n"/>
      <c r="M242" s="1" t="n"/>
    </row>
    <row hidden="1" r="243">
      <c r="A243" s="38" t="n"/>
      <c r="B243" s="1" t="n"/>
      <c r="H243" s="1" t="n"/>
      <c r="I243" s="1" t="n"/>
      <c r="J243" s="1" t="n"/>
      <c r="K243" s="1" t="n"/>
      <c r="L243" s="1" t="n"/>
      <c r="M243" s="1" t="n"/>
    </row>
    <row hidden="1" r="244">
      <c r="A244" s="38" t="n"/>
      <c r="B244" s="1" t="n"/>
      <c r="H244" s="1" t="n"/>
      <c r="I244" s="1" t="n"/>
      <c r="J244" s="1" t="n"/>
      <c r="K244" s="1" t="n"/>
      <c r="L244" s="1" t="n"/>
      <c r="M244" s="1" t="n"/>
    </row>
    <row hidden="1" r="245">
      <c r="A245" s="38" t="n"/>
      <c r="B245" s="1" t="n"/>
      <c r="H245" s="1" t="n"/>
      <c r="I245" s="1" t="n"/>
      <c r="J245" s="1" t="n"/>
      <c r="K245" s="1" t="n"/>
      <c r="L245" s="1" t="n"/>
      <c r="M245" s="1" t="n"/>
    </row>
    <row hidden="1" r="246">
      <c r="A246" s="38" t="n"/>
      <c r="B246" s="1" t="n"/>
      <c r="H246" s="1" t="n"/>
      <c r="I246" s="1" t="n"/>
      <c r="J246" s="1" t="n"/>
      <c r="K246" s="1" t="n"/>
      <c r="L246" s="1" t="n"/>
      <c r="M246" s="1" t="n"/>
    </row>
    <row hidden="1" r="247">
      <c r="A247" s="38" t="n"/>
      <c r="B247" s="1" t="n"/>
      <c r="H247" s="1" t="n"/>
      <c r="I247" s="1" t="n"/>
      <c r="J247" s="1" t="n"/>
      <c r="K247" s="1" t="n"/>
      <c r="L247" s="1" t="n"/>
      <c r="M247" s="1" t="n"/>
    </row>
    <row hidden="1" r="248">
      <c r="A248" s="38" t="n"/>
      <c r="B248" s="1" t="n"/>
      <c r="H248" s="1" t="n"/>
      <c r="I248" s="1" t="n"/>
      <c r="J248" s="1" t="n"/>
      <c r="K248" s="1" t="n"/>
      <c r="L248" s="1" t="n"/>
      <c r="M248" s="1" t="n"/>
    </row>
    <row hidden="1" r="249">
      <c r="A249" s="38" t="n"/>
      <c r="B249" s="1" t="n"/>
      <c r="H249" s="1" t="n"/>
      <c r="I249" s="1" t="n"/>
      <c r="J249" s="1" t="n"/>
      <c r="K249" s="1" t="n"/>
      <c r="L249" s="1" t="n"/>
      <c r="M249" s="1" t="n"/>
    </row>
    <row hidden="1" r="250">
      <c r="A250" s="38" t="n"/>
      <c r="B250" s="1" t="n"/>
      <c r="H250" s="1" t="n"/>
      <c r="I250" s="1" t="n"/>
      <c r="J250" s="1" t="n"/>
      <c r="K250" s="1" t="n"/>
      <c r="L250" s="1" t="n"/>
      <c r="M250" s="1" t="n"/>
    </row>
    <row hidden="1" r="251">
      <c r="A251" s="38" t="n"/>
      <c r="B251" s="1" t="n"/>
      <c r="H251" s="1" t="n"/>
      <c r="I251" s="1" t="n"/>
      <c r="J251" s="1" t="n"/>
      <c r="K251" s="1" t="n"/>
      <c r="L251" s="1" t="n"/>
      <c r="M251" s="1" t="n"/>
    </row>
    <row hidden="1" r="252">
      <c r="A252" s="38" t="n"/>
      <c r="B252" s="1" t="n"/>
      <c r="H252" s="1" t="n"/>
      <c r="I252" s="1" t="n"/>
      <c r="J252" s="1" t="n"/>
      <c r="K252" s="1" t="n"/>
      <c r="L252" s="1" t="n"/>
      <c r="M252" s="1" t="n"/>
    </row>
    <row hidden="1" r="253">
      <c r="A253" s="38" t="n"/>
      <c r="B253" s="1" t="n"/>
      <c r="H253" s="1" t="n"/>
      <c r="I253" s="1" t="n"/>
      <c r="J253" s="1" t="n"/>
      <c r="K253" s="1" t="n"/>
      <c r="L253" s="1" t="n"/>
      <c r="M253" s="1" t="n"/>
    </row>
    <row hidden="1" r="254">
      <c r="A254" s="38" t="n"/>
      <c r="B254" s="1" t="n"/>
      <c r="H254" s="1" t="n"/>
      <c r="I254" s="1" t="n"/>
      <c r="J254" s="1" t="n"/>
      <c r="K254" s="1" t="n"/>
      <c r="L254" s="1" t="n"/>
      <c r="M254" s="1" t="n"/>
    </row>
    <row hidden="1" r="255">
      <c r="A255" s="38" t="n"/>
      <c r="B255" s="1" t="n"/>
      <c r="H255" s="1" t="n"/>
      <c r="I255" s="1" t="n"/>
      <c r="J255" s="1" t="n"/>
      <c r="K255" s="1" t="n"/>
      <c r="L255" s="1" t="n"/>
      <c r="M255" s="1" t="n"/>
    </row>
    <row hidden="1" r="256">
      <c r="A256" s="38" t="n"/>
      <c r="B256" s="1" t="n"/>
      <c r="H256" s="1" t="n"/>
      <c r="I256" s="1" t="n"/>
      <c r="J256" s="1" t="n"/>
      <c r="K256" s="1" t="n"/>
      <c r="L256" s="1" t="n"/>
      <c r="M256" s="1" t="n"/>
    </row>
    <row hidden="1" r="257">
      <c r="A257" s="38" t="n"/>
      <c r="B257" s="1" t="n"/>
      <c r="H257" s="1" t="n"/>
      <c r="I257" s="1" t="n"/>
      <c r="J257" s="1" t="n"/>
      <c r="K257" s="1" t="n"/>
      <c r="L257" s="1" t="n"/>
      <c r="M257" s="1" t="n"/>
    </row>
    <row hidden="1" r="258">
      <c r="A258" s="38" t="n"/>
      <c r="B258" s="1" t="n"/>
      <c r="H258" s="1" t="n"/>
      <c r="I258" s="1" t="n"/>
      <c r="J258" s="1" t="n"/>
      <c r="K258" s="1" t="n"/>
      <c r="L258" s="1" t="n"/>
      <c r="M258" s="1" t="n"/>
    </row>
    <row hidden="1" r="259">
      <c r="A259" s="38" t="n"/>
      <c r="B259" s="1" t="n"/>
      <c r="H259" s="1" t="n"/>
      <c r="I259" s="1" t="n"/>
      <c r="J259" s="1" t="n"/>
      <c r="K259" s="1" t="n"/>
      <c r="L259" s="1" t="n"/>
      <c r="M259" s="1" t="n"/>
    </row>
    <row hidden="1" r="260">
      <c r="A260" s="38" t="n"/>
      <c r="B260" s="1" t="n"/>
      <c r="H260" s="1" t="n"/>
      <c r="I260" s="1" t="n"/>
      <c r="J260" s="1" t="n"/>
      <c r="K260" s="1" t="n"/>
      <c r="L260" s="1" t="n"/>
      <c r="M260" s="1" t="n"/>
    </row>
    <row hidden="1" r="261">
      <c r="A261" s="38" t="n"/>
      <c r="B261" s="1" t="n"/>
      <c r="H261" s="1" t="n"/>
      <c r="I261" s="1" t="n"/>
      <c r="J261" s="1" t="n"/>
      <c r="K261" s="1" t="n"/>
      <c r="L261" s="1" t="n"/>
      <c r="M261" s="1" t="n"/>
    </row>
    <row hidden="1" r="262">
      <c r="A262" s="38" t="n"/>
      <c r="B262" s="1" t="n"/>
      <c r="H262" s="1" t="n"/>
      <c r="I262" s="1" t="n"/>
      <c r="J262" s="1" t="n"/>
      <c r="K262" s="1" t="n"/>
      <c r="L262" s="1" t="n"/>
      <c r="M262" s="1" t="n"/>
    </row>
    <row hidden="1" r="263">
      <c r="A263" s="38" t="n"/>
      <c r="B263" s="1" t="n"/>
      <c r="H263" s="1" t="n"/>
      <c r="I263" s="1" t="n"/>
      <c r="J263" s="1" t="n"/>
      <c r="K263" s="1" t="n"/>
      <c r="L263" s="1" t="n"/>
      <c r="M263" s="1" t="n"/>
    </row>
    <row hidden="1" r="264">
      <c r="A264" s="38" t="n"/>
      <c r="B264" s="1" t="n"/>
      <c r="H264" s="1" t="n"/>
      <c r="I264" s="1" t="n"/>
      <c r="J264" s="1" t="n"/>
      <c r="K264" s="1" t="n"/>
      <c r="L264" s="1" t="n"/>
      <c r="M264" s="1" t="n"/>
    </row>
    <row hidden="1" r="265">
      <c r="A265" s="38" t="n"/>
      <c r="B265" s="1" t="n"/>
      <c r="H265" s="1" t="n"/>
      <c r="I265" s="1" t="n"/>
      <c r="J265" s="1" t="n"/>
      <c r="K265" s="1" t="n"/>
      <c r="L265" s="1" t="n"/>
      <c r="M265" s="1" t="n"/>
    </row>
    <row hidden="1" r="266">
      <c r="A266" s="38" t="n"/>
      <c r="B266" s="1" t="n"/>
      <c r="H266" s="1" t="n"/>
      <c r="I266" s="1" t="n"/>
      <c r="J266" s="1" t="n"/>
      <c r="K266" s="1" t="n"/>
      <c r="L266" s="1" t="n"/>
      <c r="M266" s="1" t="n"/>
    </row>
    <row hidden="1" r="267">
      <c r="A267" s="38" t="n"/>
      <c r="B267" s="1" t="n"/>
      <c r="H267" s="1" t="n"/>
      <c r="I267" s="1" t="n"/>
      <c r="J267" s="1" t="n"/>
      <c r="K267" s="1" t="n"/>
      <c r="L267" s="1" t="n"/>
      <c r="M267" s="1" t="n"/>
    </row>
    <row hidden="1" r="268">
      <c r="A268" s="38" t="n"/>
      <c r="B268" s="1" t="n"/>
      <c r="H268" s="1" t="n"/>
      <c r="I268" s="1" t="n"/>
      <c r="J268" s="1" t="n"/>
      <c r="K268" s="1" t="n"/>
      <c r="L268" s="1" t="n"/>
      <c r="M268" s="1" t="n"/>
    </row>
    <row hidden="1" r="269">
      <c r="A269" s="38" t="n"/>
      <c r="B269" s="1" t="n"/>
      <c r="H269" s="1" t="n"/>
      <c r="I269" s="1" t="n"/>
      <c r="J269" s="1" t="n"/>
      <c r="K269" s="1" t="n"/>
      <c r="L269" s="1" t="n"/>
      <c r="M269" s="1" t="n"/>
    </row>
    <row hidden="1" r="270">
      <c r="A270" s="38" t="n"/>
      <c r="B270" s="1" t="n"/>
      <c r="H270" s="1" t="n"/>
      <c r="I270" s="1" t="n"/>
      <c r="J270" s="1" t="n"/>
      <c r="K270" s="1" t="n"/>
      <c r="L270" s="1" t="n"/>
      <c r="M270" s="1" t="n"/>
    </row>
    <row hidden="1" r="271">
      <c r="A271" s="38" t="n"/>
      <c r="B271" s="1" t="n"/>
      <c r="H271" s="1" t="n"/>
      <c r="I271" s="1" t="n"/>
      <c r="J271" s="1" t="n"/>
      <c r="K271" s="1" t="n"/>
      <c r="L271" s="1" t="n"/>
      <c r="M271" s="1" t="n"/>
    </row>
    <row hidden="1" r="272">
      <c r="A272" s="38" t="n"/>
      <c r="B272" s="1" t="n"/>
      <c r="H272" s="1" t="n"/>
      <c r="I272" s="1" t="n"/>
      <c r="J272" s="1" t="n"/>
      <c r="K272" s="1" t="n"/>
      <c r="L272" s="1" t="n"/>
      <c r="M272" s="1" t="n"/>
    </row>
    <row hidden="1" r="273">
      <c r="A273" s="38" t="n"/>
      <c r="B273" s="1" t="n"/>
      <c r="H273" s="1" t="n"/>
      <c r="I273" s="1" t="n"/>
      <c r="J273" s="1" t="n"/>
      <c r="K273" s="1" t="n"/>
      <c r="L273" s="1" t="n"/>
      <c r="M273" s="1" t="n"/>
    </row>
    <row hidden="1" r="274">
      <c r="A274" s="38" t="n"/>
      <c r="B274" s="1" t="n"/>
      <c r="H274" s="1" t="n"/>
      <c r="I274" s="1" t="n"/>
      <c r="J274" s="1" t="n"/>
      <c r="K274" s="1" t="n"/>
      <c r="L274" s="1" t="n"/>
      <c r="M274" s="1" t="n"/>
    </row>
    <row hidden="1" r="275">
      <c r="A275" s="38" t="n"/>
      <c r="B275" s="1" t="n"/>
      <c r="H275" s="1" t="n"/>
      <c r="I275" s="1" t="n"/>
      <c r="J275" s="1" t="n"/>
      <c r="K275" s="1" t="n"/>
      <c r="L275" s="1" t="n"/>
      <c r="M275" s="1" t="n"/>
    </row>
    <row hidden="1" r="276">
      <c r="A276" s="38" t="n"/>
      <c r="B276" s="1" t="n"/>
      <c r="H276" s="1" t="n"/>
      <c r="I276" s="1" t="n"/>
      <c r="J276" s="1" t="n"/>
      <c r="K276" s="1" t="n"/>
      <c r="L276" s="1" t="n"/>
      <c r="M276" s="1" t="n"/>
    </row>
    <row hidden="1" r="277">
      <c r="A277" s="38" t="n"/>
      <c r="B277" s="1" t="n"/>
      <c r="H277" s="1" t="n"/>
      <c r="I277" s="1" t="n"/>
      <c r="J277" s="1" t="n"/>
      <c r="K277" s="1" t="n"/>
      <c r="L277" s="1" t="n"/>
      <c r="M277" s="1" t="n"/>
    </row>
    <row hidden="1" r="278">
      <c r="A278" s="38" t="n"/>
      <c r="B278" s="1" t="n"/>
      <c r="H278" s="1" t="n"/>
      <c r="I278" s="1" t="n"/>
      <c r="J278" s="1" t="n"/>
      <c r="K278" s="1" t="n"/>
      <c r="L278" s="1" t="n"/>
      <c r="M278" s="1" t="n"/>
    </row>
    <row hidden="1" r="279">
      <c r="A279" s="38" t="n"/>
      <c r="B279" s="1" t="n"/>
      <c r="H279" s="1" t="n"/>
      <c r="I279" s="1" t="n"/>
      <c r="J279" s="1" t="n"/>
      <c r="K279" s="1" t="n"/>
      <c r="L279" s="1" t="n"/>
      <c r="M279" s="1" t="n"/>
    </row>
    <row hidden="1" r="280">
      <c r="A280" s="38" t="n"/>
      <c r="B280" s="1" t="n"/>
      <c r="H280" s="1" t="n"/>
      <c r="I280" s="1" t="n"/>
      <c r="J280" s="1" t="n"/>
      <c r="K280" s="1" t="n"/>
      <c r="L280" s="1" t="n"/>
      <c r="M280" s="1" t="n"/>
    </row>
    <row hidden="1" r="281">
      <c r="A281" s="38" t="n"/>
      <c r="B281" s="1" t="n"/>
      <c r="H281" s="1" t="n"/>
      <c r="I281" s="1" t="n"/>
      <c r="J281" s="1" t="n"/>
      <c r="K281" s="1" t="n"/>
      <c r="L281" s="1" t="n"/>
      <c r="M281" s="1" t="n"/>
    </row>
    <row hidden="1" r="282">
      <c r="A282" s="38" t="n"/>
      <c r="B282" s="1" t="n"/>
      <c r="H282" s="1" t="n"/>
      <c r="I282" s="1" t="n"/>
      <c r="J282" s="1" t="n"/>
      <c r="K282" s="1" t="n"/>
      <c r="L282" s="1" t="n"/>
      <c r="M282" s="1" t="n"/>
    </row>
    <row hidden="1" r="283">
      <c r="A283" s="38" t="n"/>
      <c r="B283" s="1" t="n"/>
      <c r="H283" s="1" t="n"/>
      <c r="I283" s="1" t="n"/>
      <c r="J283" s="1" t="n"/>
      <c r="K283" s="1" t="n"/>
      <c r="L283" s="1" t="n"/>
      <c r="M283" s="1" t="n"/>
    </row>
    <row hidden="1" r="284">
      <c r="A284" s="38" t="n"/>
      <c r="B284" s="1" t="n"/>
      <c r="H284" s="1" t="n"/>
      <c r="I284" s="1" t="n"/>
      <c r="J284" s="1" t="n"/>
      <c r="K284" s="1" t="n"/>
      <c r="L284" s="1" t="n"/>
      <c r="M284" s="1" t="n"/>
    </row>
    <row hidden="1" r="285">
      <c r="A285" s="38" t="n"/>
      <c r="B285" s="1" t="n"/>
      <c r="H285" s="1" t="n"/>
      <c r="I285" s="1" t="n"/>
      <c r="J285" s="1" t="n"/>
      <c r="K285" s="1" t="n"/>
      <c r="L285" s="1" t="n"/>
      <c r="M285" s="1" t="n"/>
    </row>
    <row hidden="1" r="286">
      <c r="A286" s="38" t="n"/>
      <c r="B286" s="1" t="n"/>
      <c r="H286" s="1" t="n"/>
      <c r="I286" s="1" t="n"/>
      <c r="J286" s="1" t="n"/>
      <c r="K286" s="1" t="n"/>
      <c r="L286" s="1" t="n"/>
      <c r="M286" s="1" t="n"/>
    </row>
    <row hidden="1" r="287">
      <c r="A287" s="38" t="n"/>
      <c r="B287" s="1" t="n"/>
      <c r="H287" s="1" t="n"/>
      <c r="I287" s="1" t="n"/>
      <c r="J287" s="1" t="n"/>
      <c r="K287" s="1" t="n"/>
      <c r="L287" s="1" t="n"/>
      <c r="M287" s="1" t="n"/>
    </row>
    <row hidden="1" r="288">
      <c r="A288" s="38" t="n"/>
      <c r="B288" s="1" t="n"/>
      <c r="H288" s="1" t="n"/>
      <c r="I288" s="1" t="n"/>
      <c r="J288" s="1" t="n"/>
      <c r="K288" s="1" t="n"/>
      <c r="L288" s="1" t="n"/>
      <c r="M288" s="1" t="n"/>
    </row>
    <row hidden="1" r="289">
      <c r="A289" s="38" t="n"/>
      <c r="B289" s="1" t="n"/>
      <c r="H289" s="1" t="n"/>
      <c r="I289" s="1" t="n"/>
      <c r="J289" s="1" t="n"/>
      <c r="K289" s="1" t="n"/>
      <c r="L289" s="1" t="n"/>
      <c r="M289" s="1" t="n"/>
    </row>
    <row hidden="1" r="290">
      <c r="A290" s="38" t="n"/>
      <c r="B290" s="1" t="n"/>
      <c r="H290" s="1" t="n"/>
      <c r="I290" s="1" t="n"/>
      <c r="J290" s="1" t="n"/>
      <c r="K290" s="1" t="n"/>
      <c r="L290" s="1" t="n"/>
      <c r="M290" s="1" t="n"/>
    </row>
    <row hidden="1" r="291">
      <c r="A291" s="38" t="n"/>
      <c r="B291" s="1" t="n"/>
      <c r="H291" s="1" t="n"/>
      <c r="I291" s="1" t="n"/>
      <c r="J291" s="1" t="n"/>
      <c r="K291" s="1" t="n"/>
      <c r="L291" s="1" t="n"/>
      <c r="M291" s="1" t="n"/>
    </row>
    <row hidden="1" r="292">
      <c r="A292" s="38" t="n"/>
      <c r="B292" s="1" t="n"/>
      <c r="H292" s="1" t="n"/>
      <c r="I292" s="1" t="n"/>
      <c r="J292" s="1" t="n"/>
      <c r="K292" s="1" t="n"/>
      <c r="L292" s="1" t="n"/>
      <c r="M292" s="1" t="n"/>
    </row>
    <row hidden="1" r="293">
      <c r="A293" s="38" t="n"/>
      <c r="B293" s="1" t="n"/>
      <c r="H293" s="1" t="n"/>
      <c r="I293" s="1" t="n"/>
      <c r="J293" s="1" t="n"/>
      <c r="K293" s="1" t="n"/>
      <c r="L293" s="1" t="n"/>
      <c r="M293" s="1" t="n"/>
    </row>
    <row hidden="1" r="294">
      <c r="A294" s="38" t="n"/>
      <c r="B294" s="1" t="n"/>
      <c r="H294" s="1" t="n"/>
      <c r="I294" s="1" t="n"/>
      <c r="J294" s="1" t="n"/>
      <c r="K294" s="1" t="n"/>
      <c r="L294" s="1" t="n"/>
      <c r="M294" s="1" t="n"/>
    </row>
    <row hidden="1" r="295">
      <c r="A295" s="38" t="n"/>
      <c r="B295" s="1" t="n"/>
      <c r="H295" s="1" t="n"/>
      <c r="I295" s="1" t="n"/>
      <c r="J295" s="1" t="n"/>
      <c r="K295" s="1" t="n"/>
      <c r="L295" s="1" t="n"/>
      <c r="M295" s="1" t="n"/>
    </row>
    <row hidden="1" r="296">
      <c r="A296" s="38" t="n"/>
      <c r="B296" s="1" t="n"/>
      <c r="H296" s="1" t="n"/>
      <c r="I296" s="1" t="n"/>
      <c r="J296" s="1" t="n"/>
      <c r="K296" s="1" t="n"/>
      <c r="L296" s="1" t="n"/>
      <c r="M296" s="1" t="n"/>
    </row>
    <row hidden="1" r="297">
      <c r="A297" s="38" t="n"/>
      <c r="B297" s="1" t="n"/>
      <c r="H297" s="1" t="n"/>
      <c r="I297" s="1" t="n"/>
      <c r="J297" s="1" t="n"/>
      <c r="K297" s="1" t="n"/>
      <c r="L297" s="1" t="n"/>
      <c r="M297" s="1" t="n"/>
    </row>
    <row hidden="1" r="298">
      <c r="A298" s="38" t="n"/>
      <c r="B298" s="1" t="n"/>
      <c r="H298" s="1" t="n"/>
      <c r="I298" s="1" t="n"/>
      <c r="J298" s="1" t="n"/>
      <c r="K298" s="1" t="n"/>
      <c r="L298" s="1" t="n"/>
      <c r="M298" s="1" t="n"/>
    </row>
    <row hidden="1" r="299">
      <c r="A299" s="38" t="n"/>
      <c r="B299" s="1" t="n"/>
      <c r="H299" s="1" t="n"/>
      <c r="I299" s="1" t="n"/>
      <c r="J299" s="1" t="n"/>
      <c r="K299" s="1" t="n"/>
      <c r="L299" s="1" t="n"/>
      <c r="M299" s="1" t="n"/>
    </row>
    <row hidden="1" r="300">
      <c r="A300" s="38" t="n"/>
      <c r="B300" s="1" t="n"/>
      <c r="H300" s="1" t="n"/>
      <c r="I300" s="1" t="n"/>
      <c r="J300" s="1" t="n"/>
      <c r="K300" s="1" t="n"/>
      <c r="L300" s="1" t="n"/>
      <c r="M300" s="1" t="n"/>
    </row>
    <row hidden="1" r="301">
      <c r="A301" s="38" t="n"/>
      <c r="B301" s="1" t="n"/>
      <c r="H301" s="1" t="n"/>
      <c r="I301" s="1" t="n"/>
      <c r="J301" s="1" t="n"/>
      <c r="K301" s="1" t="n"/>
      <c r="L301" s="1" t="n"/>
      <c r="M301" s="1" t="n"/>
    </row>
    <row hidden="1" r="302">
      <c r="A302" s="38" t="n"/>
      <c r="B302" s="1" t="n"/>
      <c r="H302" s="1" t="n"/>
      <c r="I302" s="1" t="n"/>
      <c r="J302" s="1" t="n"/>
      <c r="K302" s="1" t="n"/>
      <c r="L302" s="1" t="n"/>
      <c r="M302" s="1" t="n"/>
    </row>
    <row hidden="1" r="303">
      <c r="A303" s="38" t="n"/>
      <c r="B303" s="1" t="n"/>
      <c r="H303" s="1" t="n"/>
      <c r="I303" s="1" t="n"/>
      <c r="J303" s="1" t="n"/>
      <c r="K303" s="1" t="n"/>
      <c r="L303" s="1" t="n"/>
      <c r="M303" s="1" t="n"/>
    </row>
    <row hidden="1" r="304">
      <c r="A304" s="38" t="n"/>
      <c r="B304" s="1" t="n"/>
      <c r="H304" s="1" t="n"/>
      <c r="I304" s="1" t="n"/>
      <c r="J304" s="1" t="n"/>
      <c r="K304" s="1" t="n"/>
      <c r="L304" s="1" t="n"/>
      <c r="M304" s="1" t="n"/>
    </row>
    <row hidden="1" r="305">
      <c r="A305" s="38" t="n"/>
      <c r="B305" s="1" t="n"/>
      <c r="H305" s="1" t="n"/>
      <c r="I305" s="1" t="n"/>
      <c r="J305" s="1" t="n"/>
      <c r="K305" s="1" t="n"/>
      <c r="L305" s="1" t="n"/>
      <c r="M305" s="1" t="n"/>
    </row>
    <row hidden="1" r="306">
      <c r="A306" s="38" t="n"/>
      <c r="B306" s="1" t="n"/>
      <c r="H306" s="1" t="n"/>
      <c r="I306" s="1" t="n"/>
      <c r="J306" s="1" t="n"/>
      <c r="K306" s="1" t="n"/>
      <c r="L306" s="1" t="n"/>
      <c r="M306" s="1" t="n"/>
    </row>
    <row hidden="1" r="307">
      <c r="A307" s="38" t="n"/>
      <c r="B307" s="1" t="n"/>
      <c r="H307" s="1" t="n"/>
      <c r="I307" s="1" t="n"/>
      <c r="J307" s="1" t="n"/>
      <c r="K307" s="1" t="n"/>
      <c r="L307" s="1" t="n"/>
      <c r="M307" s="1" t="n"/>
    </row>
    <row hidden="1" r="308">
      <c r="A308" s="38" t="n"/>
      <c r="B308" s="1" t="n"/>
      <c r="H308" s="1" t="n"/>
      <c r="I308" s="1" t="n"/>
      <c r="J308" s="1" t="n"/>
      <c r="K308" s="1" t="n"/>
      <c r="L308" s="1" t="n"/>
      <c r="M308" s="1" t="n"/>
    </row>
    <row hidden="1" r="309">
      <c r="A309" s="38" t="n"/>
      <c r="B309" s="1" t="n"/>
      <c r="H309" s="1" t="n"/>
      <c r="I309" s="1" t="n"/>
      <c r="J309" s="1" t="n"/>
      <c r="K309" s="1" t="n"/>
      <c r="L309" s="1" t="n"/>
      <c r="M309" s="1" t="n"/>
    </row>
    <row hidden="1" r="310">
      <c r="A310" s="38" t="n"/>
      <c r="B310" s="1" t="n"/>
      <c r="H310" s="1" t="n"/>
      <c r="I310" s="1" t="n"/>
      <c r="J310" s="1" t="n"/>
      <c r="K310" s="1" t="n"/>
      <c r="L310" s="1" t="n"/>
      <c r="M310" s="1" t="n"/>
    </row>
    <row hidden="1" r="311">
      <c r="A311" s="38" t="n"/>
      <c r="B311" s="1" t="n"/>
      <c r="H311" s="1" t="n"/>
      <c r="I311" s="1" t="n"/>
      <c r="J311" s="1" t="n"/>
      <c r="K311" s="1" t="n"/>
      <c r="L311" s="1" t="n"/>
      <c r="M311" s="1" t="n"/>
    </row>
    <row hidden="1" r="312">
      <c r="A312" s="38" t="n"/>
      <c r="B312" s="1" t="n"/>
      <c r="H312" s="1" t="n"/>
      <c r="I312" s="1" t="n"/>
      <c r="J312" s="1" t="n"/>
      <c r="K312" s="1" t="n"/>
      <c r="L312" s="1" t="n"/>
      <c r="M312" s="1" t="n"/>
    </row>
    <row hidden="1" r="313">
      <c r="A313" s="38" t="n"/>
      <c r="B313" s="1" t="n"/>
      <c r="H313" s="1" t="n"/>
      <c r="I313" s="1" t="n"/>
      <c r="J313" s="1" t="n"/>
      <c r="K313" s="1" t="n"/>
      <c r="L313" s="1" t="n"/>
      <c r="M313" s="1" t="n"/>
    </row>
    <row hidden="1" r="314">
      <c r="A314" s="38" t="n"/>
      <c r="B314" s="1" t="n"/>
      <c r="H314" s="1" t="n"/>
      <c r="I314" s="1" t="n"/>
      <c r="J314" s="1" t="n"/>
      <c r="K314" s="1" t="n"/>
      <c r="L314" s="1" t="n"/>
      <c r="M314" s="1" t="n"/>
    </row>
    <row hidden="1" r="315">
      <c r="A315" s="38" t="n"/>
      <c r="B315" s="1" t="n"/>
      <c r="H315" s="1" t="n"/>
      <c r="I315" s="1" t="n"/>
      <c r="J315" s="1" t="n"/>
      <c r="K315" s="1" t="n"/>
      <c r="L315" s="1" t="n"/>
      <c r="M315" s="1" t="n"/>
    </row>
    <row hidden="1" r="316">
      <c r="A316" s="38" t="n"/>
      <c r="B316" s="1" t="n"/>
      <c r="H316" s="1" t="n"/>
      <c r="I316" s="1" t="n"/>
      <c r="J316" s="1" t="n"/>
      <c r="K316" s="1" t="n"/>
      <c r="L316" s="1" t="n"/>
      <c r="M316" s="1" t="n"/>
    </row>
    <row hidden="1" r="317">
      <c r="A317" s="38" t="n"/>
      <c r="B317" s="1" t="n"/>
      <c r="H317" s="1" t="n"/>
      <c r="I317" s="1" t="n"/>
      <c r="J317" s="1" t="n"/>
      <c r="K317" s="1" t="n"/>
      <c r="L317" s="1" t="n"/>
      <c r="M317" s="1" t="n"/>
    </row>
    <row hidden="1" r="318">
      <c r="A318" s="38" t="n"/>
      <c r="B318" s="1" t="n"/>
      <c r="H318" s="1" t="n"/>
      <c r="I318" s="1" t="n"/>
      <c r="J318" s="1" t="n"/>
      <c r="K318" s="1" t="n"/>
      <c r="L318" s="1" t="n"/>
      <c r="M318" s="1" t="n"/>
    </row>
    <row hidden="1" r="319">
      <c r="A319" s="38" t="n"/>
      <c r="B319" s="1" t="n"/>
      <c r="H319" s="1" t="n"/>
      <c r="I319" s="1" t="n"/>
      <c r="J319" s="1" t="n"/>
      <c r="K319" s="1" t="n"/>
      <c r="L319" s="1" t="n"/>
      <c r="M319" s="1" t="n"/>
    </row>
    <row hidden="1" r="320">
      <c r="A320" s="38" t="n"/>
      <c r="B320" s="1" t="n"/>
      <c r="H320" s="1" t="n"/>
      <c r="I320" s="1" t="n"/>
      <c r="J320" s="1" t="n"/>
      <c r="K320" s="1" t="n"/>
      <c r="L320" s="1" t="n"/>
      <c r="M320" s="1" t="n"/>
    </row>
    <row hidden="1" r="321">
      <c r="A321" s="38" t="n"/>
      <c r="B321" s="1" t="n"/>
      <c r="H321" s="1" t="n"/>
      <c r="I321" s="1" t="n"/>
      <c r="J321" s="1" t="n"/>
      <c r="K321" s="1" t="n"/>
      <c r="L321" s="1" t="n"/>
      <c r="M321" s="1" t="n"/>
    </row>
    <row hidden="1" r="322">
      <c r="A322" s="38" t="n"/>
      <c r="B322" s="1" t="n"/>
      <c r="H322" s="1" t="n"/>
      <c r="I322" s="1" t="n"/>
      <c r="J322" s="1" t="n"/>
      <c r="K322" s="1" t="n"/>
      <c r="L322" s="1" t="n"/>
      <c r="M322" s="1" t="n"/>
    </row>
    <row hidden="1" r="323">
      <c r="A323" s="38" t="n"/>
      <c r="B323" s="1" t="n"/>
      <c r="H323" s="1" t="n"/>
      <c r="I323" s="1" t="n"/>
      <c r="J323" s="1" t="n"/>
      <c r="K323" s="1" t="n"/>
      <c r="L323" s="1" t="n"/>
      <c r="M323" s="1" t="n"/>
    </row>
    <row hidden="1" r="324">
      <c r="A324" s="38" t="n"/>
      <c r="B324" s="1" t="n"/>
      <c r="H324" s="1" t="n"/>
      <c r="I324" s="1" t="n"/>
      <c r="J324" s="1" t="n"/>
      <c r="K324" s="1" t="n"/>
      <c r="L324" s="1" t="n"/>
      <c r="M324" s="1" t="n"/>
    </row>
    <row hidden="1" r="325">
      <c r="A325" s="38" t="n"/>
      <c r="B325" s="1" t="n"/>
      <c r="H325" s="1" t="n"/>
      <c r="I325" s="1" t="n"/>
      <c r="J325" s="1" t="n"/>
      <c r="K325" s="1" t="n"/>
      <c r="L325" s="1" t="n"/>
      <c r="M325" s="1" t="n"/>
    </row>
    <row hidden="1" r="326">
      <c r="A326" s="38" t="n"/>
      <c r="B326" s="1" t="n"/>
      <c r="H326" s="1" t="n"/>
      <c r="I326" s="1" t="n"/>
      <c r="J326" s="1" t="n"/>
      <c r="K326" s="1" t="n"/>
      <c r="L326" s="1" t="n"/>
      <c r="M326" s="1" t="n"/>
    </row>
    <row hidden="1" r="327">
      <c r="A327" s="38" t="n"/>
      <c r="B327" s="1" t="n"/>
      <c r="H327" s="1" t="n"/>
      <c r="I327" s="1" t="n"/>
      <c r="J327" s="1" t="n"/>
      <c r="K327" s="1" t="n"/>
      <c r="L327" s="1" t="n"/>
      <c r="M327" s="1" t="n"/>
    </row>
    <row hidden="1" r="328">
      <c r="A328" s="38" t="n"/>
      <c r="B328" s="1" t="n"/>
      <c r="H328" s="1" t="n"/>
      <c r="I328" s="1" t="n"/>
      <c r="J328" s="1" t="n"/>
      <c r="K328" s="1" t="n"/>
      <c r="L328" s="1" t="n"/>
      <c r="M328" s="1" t="n"/>
    </row>
    <row hidden="1" r="329">
      <c r="A329" s="38" t="n"/>
      <c r="B329" s="1" t="n"/>
      <c r="H329" s="1" t="n"/>
      <c r="I329" s="1" t="n"/>
      <c r="J329" s="1" t="n"/>
      <c r="K329" s="1" t="n"/>
      <c r="L329" s="1" t="n"/>
      <c r="M329" s="1" t="n"/>
    </row>
    <row hidden="1" r="330">
      <c r="A330" s="38" t="n"/>
      <c r="B330" s="1" t="n"/>
      <c r="H330" s="1" t="n"/>
      <c r="I330" s="1" t="n"/>
      <c r="J330" s="1" t="n"/>
      <c r="K330" s="1" t="n"/>
      <c r="L330" s="1" t="n"/>
      <c r="M330" s="1" t="n"/>
    </row>
    <row hidden="1" r="331">
      <c r="A331" s="38" t="n"/>
      <c r="B331" s="1" t="n"/>
      <c r="H331" s="1" t="n"/>
      <c r="I331" s="1" t="n"/>
      <c r="J331" s="1" t="n"/>
      <c r="K331" s="1" t="n"/>
      <c r="L331" s="1" t="n"/>
      <c r="M331" s="1" t="n"/>
    </row>
    <row hidden="1" r="332">
      <c r="A332" s="38" t="n"/>
      <c r="B332" s="1" t="n"/>
      <c r="H332" s="1" t="n"/>
      <c r="I332" s="1" t="n"/>
      <c r="J332" s="1" t="n"/>
      <c r="K332" s="1" t="n"/>
      <c r="L332" s="1" t="n"/>
      <c r="M332" s="1" t="n"/>
    </row>
    <row hidden="1" r="333">
      <c r="A333" s="38" t="n"/>
      <c r="B333" s="1" t="n"/>
      <c r="H333" s="1" t="n"/>
      <c r="I333" s="1" t="n"/>
      <c r="J333" s="1" t="n"/>
      <c r="K333" s="1" t="n"/>
      <c r="L333" s="1" t="n"/>
      <c r="M333" s="1" t="n"/>
    </row>
    <row hidden="1" r="334">
      <c r="A334" s="38" t="n"/>
      <c r="B334" s="1" t="n"/>
      <c r="H334" s="1" t="n"/>
      <c r="I334" s="1" t="n"/>
      <c r="J334" s="1" t="n"/>
      <c r="K334" s="1" t="n"/>
      <c r="L334" s="1" t="n"/>
      <c r="M334" s="1" t="n"/>
    </row>
    <row hidden="1" r="335">
      <c r="A335" s="38" t="n"/>
      <c r="B335" s="1" t="n"/>
      <c r="H335" s="1" t="n"/>
      <c r="I335" s="1" t="n"/>
      <c r="J335" s="1" t="n"/>
      <c r="K335" s="1" t="n"/>
      <c r="L335" s="1" t="n"/>
      <c r="M335" s="1" t="n"/>
    </row>
    <row hidden="1" r="336">
      <c r="A336" s="38" t="n"/>
      <c r="B336" s="1" t="n"/>
      <c r="H336" s="1" t="n"/>
      <c r="I336" s="1" t="n"/>
      <c r="J336" s="1" t="n"/>
      <c r="K336" s="1" t="n"/>
      <c r="L336" s="1" t="n"/>
      <c r="M336" s="1" t="n"/>
    </row>
    <row hidden="1" r="337">
      <c r="A337" s="38" t="n"/>
      <c r="B337" s="1" t="n"/>
      <c r="H337" s="1" t="n"/>
      <c r="I337" s="1" t="n"/>
      <c r="J337" s="1" t="n"/>
      <c r="K337" s="1" t="n"/>
      <c r="L337" s="1" t="n"/>
      <c r="M337" s="1" t="n"/>
    </row>
    <row hidden="1" r="338">
      <c r="A338" s="38" t="n"/>
      <c r="B338" s="1" t="n"/>
      <c r="H338" s="1" t="n"/>
      <c r="I338" s="1" t="n"/>
      <c r="J338" s="1" t="n"/>
      <c r="K338" s="1" t="n"/>
      <c r="L338" s="1" t="n"/>
      <c r="M338" s="1" t="n"/>
    </row>
    <row hidden="1" r="339">
      <c r="A339" s="38" t="n"/>
      <c r="B339" s="1" t="n"/>
      <c r="H339" s="1" t="n"/>
      <c r="I339" s="1" t="n"/>
      <c r="J339" s="1" t="n"/>
      <c r="K339" s="1" t="n"/>
      <c r="L339" s="1" t="n"/>
      <c r="M339" s="1" t="n"/>
    </row>
    <row hidden="1" r="340">
      <c r="A340" s="38" t="n"/>
      <c r="B340" s="1" t="n"/>
      <c r="H340" s="1" t="n"/>
      <c r="I340" s="1" t="n"/>
      <c r="J340" s="1" t="n"/>
      <c r="K340" s="1" t="n"/>
      <c r="L340" s="1" t="n"/>
      <c r="M340" s="1" t="n"/>
    </row>
    <row hidden="1" r="341">
      <c r="A341" s="38" t="n"/>
      <c r="B341" s="1" t="n"/>
      <c r="H341" s="1" t="n"/>
      <c r="I341" s="1" t="n"/>
      <c r="J341" s="1" t="n"/>
      <c r="K341" s="1" t="n"/>
      <c r="L341" s="1" t="n"/>
      <c r="M341" s="1" t="n"/>
    </row>
    <row hidden="1" r="342">
      <c r="A342" s="38" t="n"/>
      <c r="B342" s="1" t="n"/>
      <c r="H342" s="1" t="n"/>
      <c r="I342" s="1" t="n"/>
      <c r="J342" s="1" t="n"/>
      <c r="K342" s="1" t="n"/>
      <c r="L342" s="1" t="n"/>
      <c r="M342" s="1" t="n"/>
    </row>
    <row hidden="1" r="343">
      <c r="A343" s="38" t="n"/>
      <c r="B343" s="1" t="n"/>
      <c r="H343" s="1" t="n"/>
      <c r="I343" s="1" t="n"/>
      <c r="J343" s="1" t="n"/>
      <c r="K343" s="1" t="n"/>
      <c r="L343" s="1" t="n"/>
      <c r="M343" s="1" t="n"/>
    </row>
    <row hidden="1" r="344">
      <c r="A344" s="38" t="n"/>
      <c r="B344" s="1" t="n"/>
      <c r="H344" s="1" t="n"/>
      <c r="I344" s="1" t="n"/>
      <c r="J344" s="1" t="n"/>
      <c r="K344" s="1" t="n"/>
      <c r="L344" s="1" t="n"/>
      <c r="M344" s="1" t="n"/>
    </row>
    <row hidden="1" r="345">
      <c r="A345" s="38" t="n"/>
      <c r="B345" s="1" t="n"/>
      <c r="H345" s="1" t="n"/>
      <c r="I345" s="1" t="n"/>
      <c r="J345" s="1" t="n"/>
      <c r="K345" s="1" t="n"/>
      <c r="L345" s="1" t="n"/>
      <c r="M345" s="1" t="n"/>
    </row>
    <row hidden="1" r="346">
      <c r="A346" s="38" t="n"/>
      <c r="B346" s="1" t="n"/>
      <c r="H346" s="1" t="n"/>
      <c r="I346" s="1" t="n"/>
      <c r="J346" s="1" t="n"/>
      <c r="K346" s="1" t="n"/>
      <c r="L346" s="1" t="n"/>
      <c r="M346" s="1" t="n"/>
    </row>
    <row hidden="1" r="347">
      <c r="A347" s="38" t="n"/>
      <c r="B347" s="1" t="n"/>
      <c r="H347" s="1" t="n"/>
      <c r="I347" s="1" t="n"/>
      <c r="J347" s="1" t="n"/>
      <c r="K347" s="1" t="n"/>
      <c r="L347" s="1" t="n"/>
      <c r="M347" s="1" t="n"/>
    </row>
    <row hidden="1" r="348">
      <c r="A348" s="38" t="n"/>
      <c r="B348" s="1" t="n"/>
      <c r="H348" s="1" t="n"/>
      <c r="I348" s="1" t="n"/>
      <c r="J348" s="1" t="n"/>
      <c r="K348" s="1" t="n"/>
      <c r="L348" s="1" t="n"/>
      <c r="M348" s="1" t="n"/>
    </row>
    <row hidden="1" r="349">
      <c r="A349" s="38" t="n"/>
      <c r="B349" s="1" t="n"/>
      <c r="H349" s="1" t="n"/>
      <c r="I349" s="1" t="n"/>
      <c r="J349" s="1" t="n"/>
      <c r="K349" s="1" t="n"/>
      <c r="L349" s="1" t="n"/>
      <c r="M349" s="1" t="n"/>
    </row>
    <row hidden="1" r="350">
      <c r="A350" s="38" t="n"/>
      <c r="B350" s="1" t="n"/>
      <c r="H350" s="1" t="n"/>
      <c r="I350" s="1" t="n"/>
      <c r="J350" s="1" t="n"/>
      <c r="K350" s="1" t="n"/>
      <c r="L350" s="1" t="n"/>
      <c r="M350" s="1" t="n"/>
    </row>
    <row hidden="1" r="351">
      <c r="A351" s="38" t="n"/>
      <c r="B351" s="1" t="n"/>
      <c r="H351" s="1" t="n"/>
      <c r="I351" s="1" t="n"/>
      <c r="J351" s="1" t="n"/>
      <c r="K351" s="1" t="n"/>
      <c r="L351" s="1" t="n"/>
      <c r="M351" s="1" t="n"/>
    </row>
    <row hidden="1" r="352">
      <c r="A352" s="38" t="n"/>
      <c r="B352" s="1" t="n"/>
      <c r="H352" s="1" t="n"/>
      <c r="I352" s="1" t="n"/>
      <c r="J352" s="1" t="n"/>
      <c r="K352" s="1" t="n"/>
      <c r="L352" s="1" t="n"/>
      <c r="M352" s="1" t="n"/>
    </row>
    <row hidden="1" r="353">
      <c r="A353" s="38" t="n"/>
      <c r="B353" s="1" t="n"/>
      <c r="H353" s="1" t="n"/>
      <c r="I353" s="1" t="n"/>
      <c r="J353" s="1" t="n"/>
      <c r="K353" s="1" t="n"/>
      <c r="L353" s="1" t="n"/>
      <c r="M353" s="1" t="n"/>
    </row>
    <row hidden="1" r="354">
      <c r="A354" s="38" t="n"/>
      <c r="B354" s="1" t="n"/>
      <c r="H354" s="1" t="n"/>
      <c r="I354" s="1" t="n"/>
      <c r="J354" s="1" t="n"/>
      <c r="K354" s="1" t="n"/>
      <c r="L354" s="1" t="n"/>
      <c r="M354" s="1" t="n"/>
    </row>
    <row hidden="1" r="355">
      <c r="A355" s="38" t="n"/>
      <c r="B355" s="1" t="n"/>
      <c r="H355" s="1" t="n"/>
      <c r="I355" s="1" t="n"/>
      <c r="J355" s="1" t="n"/>
      <c r="K355" s="1" t="n"/>
      <c r="L355" s="1" t="n"/>
      <c r="M355" s="1" t="n"/>
    </row>
    <row hidden="1" r="356">
      <c r="A356" s="38" t="n"/>
      <c r="B356" s="1" t="n"/>
      <c r="H356" s="1" t="n"/>
      <c r="I356" s="1" t="n"/>
      <c r="J356" s="1" t="n"/>
      <c r="K356" s="1" t="n"/>
      <c r="L356" s="1" t="n"/>
      <c r="M356" s="1" t="n"/>
    </row>
    <row hidden="1" r="357">
      <c r="A357" s="38" t="n"/>
      <c r="B357" s="1" t="n"/>
      <c r="H357" s="1" t="n"/>
      <c r="I357" s="1" t="n"/>
      <c r="J357" s="1" t="n"/>
      <c r="K357" s="1" t="n"/>
      <c r="L357" s="1" t="n"/>
      <c r="M357" s="1" t="n"/>
    </row>
    <row hidden="1" r="358">
      <c r="A358" s="38" t="n"/>
      <c r="B358" s="1" t="n"/>
      <c r="H358" s="1" t="n"/>
      <c r="I358" s="1" t="n"/>
      <c r="J358" s="1" t="n"/>
      <c r="K358" s="1" t="n"/>
      <c r="L358" s="1" t="n"/>
      <c r="M358" s="1" t="n"/>
    </row>
    <row hidden="1" r="359">
      <c r="A359" s="38" t="n"/>
      <c r="B359" s="1" t="n"/>
      <c r="H359" s="1" t="n"/>
      <c r="I359" s="1" t="n"/>
      <c r="J359" s="1" t="n"/>
      <c r="K359" s="1" t="n"/>
      <c r="L359" s="1" t="n"/>
      <c r="M359" s="1" t="n"/>
    </row>
    <row hidden="1" r="360">
      <c r="A360" s="38" t="n"/>
      <c r="B360" s="1" t="n"/>
      <c r="H360" s="1" t="n"/>
      <c r="I360" s="1" t="n"/>
      <c r="J360" s="1" t="n"/>
      <c r="K360" s="1" t="n"/>
      <c r="L360" s="1" t="n"/>
      <c r="M360" s="1" t="n"/>
    </row>
    <row hidden="1" r="361">
      <c r="A361" s="38" t="n"/>
      <c r="B361" s="1" t="n"/>
      <c r="H361" s="1" t="n"/>
      <c r="I361" s="1" t="n"/>
      <c r="J361" s="1" t="n"/>
      <c r="K361" s="1" t="n"/>
      <c r="L361" s="1" t="n"/>
      <c r="M361" s="1" t="n"/>
    </row>
    <row hidden="1" r="362">
      <c r="A362" s="38" t="n"/>
      <c r="B362" s="1" t="n"/>
      <c r="H362" s="1" t="n"/>
      <c r="I362" s="1" t="n"/>
      <c r="J362" s="1" t="n"/>
      <c r="K362" s="1" t="n"/>
      <c r="L362" s="1" t="n"/>
      <c r="M362" s="1" t="n"/>
    </row>
    <row hidden="1" r="363">
      <c r="A363" s="38" t="n"/>
      <c r="B363" s="1" t="n"/>
      <c r="H363" s="1" t="n"/>
      <c r="I363" s="1" t="n"/>
      <c r="J363" s="1" t="n"/>
      <c r="K363" s="1" t="n"/>
      <c r="L363" s="1" t="n"/>
      <c r="M363" s="1" t="n"/>
    </row>
    <row hidden="1" r="364">
      <c r="A364" s="38" t="n"/>
      <c r="B364" s="1" t="n"/>
      <c r="H364" s="1" t="n"/>
      <c r="I364" s="1" t="n"/>
      <c r="J364" s="1" t="n"/>
      <c r="K364" s="1" t="n"/>
      <c r="L364" s="1" t="n"/>
      <c r="M364" s="1" t="n"/>
    </row>
    <row hidden="1" r="365">
      <c r="A365" s="38" t="n"/>
      <c r="B365" s="1" t="n"/>
      <c r="H365" s="1" t="n"/>
      <c r="I365" s="1" t="n"/>
      <c r="J365" s="1" t="n"/>
      <c r="K365" s="1" t="n"/>
      <c r="L365" s="1" t="n"/>
      <c r="M365" s="1" t="n"/>
    </row>
    <row hidden="1" r="366">
      <c r="A366" s="38" t="n"/>
      <c r="B366" s="1" t="n"/>
      <c r="H366" s="1" t="n"/>
      <c r="I366" s="1" t="n"/>
      <c r="J366" s="1" t="n"/>
      <c r="K366" s="1" t="n"/>
      <c r="L366" s="1" t="n"/>
      <c r="M366" s="1" t="n"/>
    </row>
    <row hidden="1" r="367">
      <c r="A367" s="38" t="n"/>
      <c r="B367" s="1" t="n"/>
      <c r="H367" s="1" t="n"/>
      <c r="I367" s="1" t="n"/>
      <c r="J367" s="1" t="n"/>
      <c r="K367" s="1" t="n"/>
      <c r="L367" s="1" t="n"/>
      <c r="M367" s="1" t="n"/>
    </row>
    <row hidden="1" r="368">
      <c r="A368" s="38" t="n"/>
      <c r="B368" s="1" t="n"/>
      <c r="H368" s="1" t="n"/>
      <c r="I368" s="1" t="n"/>
      <c r="J368" s="1" t="n"/>
      <c r="K368" s="1" t="n"/>
      <c r="L368" s="1" t="n"/>
      <c r="M368" s="1" t="n"/>
    </row>
    <row hidden="1" r="369">
      <c r="A369" s="38" t="n"/>
      <c r="B369" s="1" t="n"/>
      <c r="H369" s="1" t="n"/>
      <c r="I369" s="1" t="n"/>
      <c r="J369" s="1" t="n"/>
      <c r="K369" s="1" t="n"/>
      <c r="L369" s="1" t="n"/>
      <c r="M369" s="1" t="n"/>
    </row>
    <row hidden="1" r="370">
      <c r="A370" s="38" t="n"/>
      <c r="B370" s="1" t="n"/>
      <c r="H370" s="1" t="n"/>
      <c r="I370" s="1" t="n"/>
      <c r="J370" s="1" t="n"/>
      <c r="K370" s="1" t="n"/>
      <c r="L370" s="1" t="n"/>
      <c r="M370" s="1" t="n"/>
    </row>
    <row hidden="1" r="371">
      <c r="A371" s="38" t="n"/>
      <c r="B371" s="1" t="n"/>
      <c r="H371" s="1" t="n"/>
      <c r="I371" s="1" t="n"/>
      <c r="J371" s="1" t="n"/>
      <c r="K371" s="1" t="n"/>
      <c r="L371" s="1" t="n"/>
      <c r="M371" s="1" t="n"/>
    </row>
    <row hidden="1" r="372">
      <c r="A372" s="38" t="n"/>
      <c r="B372" s="1" t="n"/>
      <c r="H372" s="1" t="n"/>
      <c r="I372" s="1" t="n"/>
      <c r="J372" s="1" t="n"/>
      <c r="K372" s="1" t="n"/>
      <c r="L372" s="1" t="n"/>
      <c r="M372" s="1" t="n"/>
    </row>
    <row hidden="1" r="373">
      <c r="A373" s="38" t="n"/>
      <c r="B373" s="1" t="n"/>
      <c r="H373" s="1" t="n"/>
      <c r="I373" s="1" t="n"/>
      <c r="J373" s="1" t="n"/>
      <c r="K373" s="1" t="n"/>
      <c r="L373" s="1" t="n"/>
      <c r="M373" s="1" t="n"/>
    </row>
    <row hidden="1" r="374">
      <c r="A374" s="38" t="n"/>
      <c r="B374" s="1" t="n"/>
      <c r="H374" s="1" t="n"/>
      <c r="I374" s="1" t="n"/>
      <c r="J374" s="1" t="n"/>
      <c r="K374" s="1" t="n"/>
      <c r="L374" s="1" t="n"/>
      <c r="M374" s="1" t="n"/>
    </row>
    <row hidden="1" r="375">
      <c r="A375" s="38" t="n"/>
      <c r="B375" s="1" t="n"/>
      <c r="H375" s="1" t="n"/>
      <c r="I375" s="1" t="n"/>
      <c r="J375" s="1" t="n"/>
      <c r="K375" s="1" t="n"/>
      <c r="L375" s="1" t="n"/>
      <c r="M375" s="1" t="n"/>
    </row>
    <row hidden="1" r="376">
      <c r="A376" s="38" t="n"/>
      <c r="B376" s="1" t="n"/>
      <c r="H376" s="1" t="n"/>
      <c r="I376" s="1" t="n"/>
      <c r="J376" s="1" t="n"/>
      <c r="K376" s="1" t="n"/>
      <c r="L376" s="1" t="n"/>
      <c r="M376" s="1" t="n"/>
    </row>
    <row hidden="1" r="377">
      <c r="A377" s="38" t="n"/>
      <c r="B377" s="1" t="n"/>
      <c r="H377" s="1" t="n"/>
      <c r="I377" s="1" t="n"/>
      <c r="J377" s="1" t="n"/>
      <c r="K377" s="1" t="n"/>
      <c r="L377" s="1" t="n"/>
      <c r="M377" s="1" t="n"/>
    </row>
    <row hidden="1" r="378">
      <c r="A378" s="38" t="n"/>
      <c r="B378" s="1" t="n"/>
      <c r="H378" s="1" t="n"/>
      <c r="I378" s="1" t="n"/>
      <c r="J378" s="1" t="n"/>
      <c r="K378" s="1" t="n"/>
      <c r="L378" s="1" t="n"/>
      <c r="M378" s="1" t="n"/>
    </row>
    <row hidden="1" r="379">
      <c r="A379" s="38" t="n"/>
      <c r="B379" s="1" t="n"/>
      <c r="H379" s="1" t="n"/>
      <c r="I379" s="1" t="n"/>
      <c r="J379" s="1" t="n"/>
      <c r="K379" s="1" t="n"/>
      <c r="L379" s="1" t="n"/>
      <c r="M379" s="1" t="n"/>
    </row>
    <row hidden="1" r="380">
      <c r="A380" s="38" t="n"/>
      <c r="B380" s="1" t="n"/>
      <c r="H380" s="1" t="n"/>
      <c r="I380" s="1" t="n"/>
      <c r="J380" s="1" t="n"/>
      <c r="K380" s="1" t="n"/>
      <c r="L380" s="1" t="n"/>
      <c r="M380" s="1" t="n"/>
    </row>
    <row hidden="1" r="381">
      <c r="A381" s="38" t="n"/>
      <c r="B381" s="1" t="n"/>
      <c r="H381" s="1" t="n"/>
      <c r="I381" s="1" t="n"/>
      <c r="J381" s="1" t="n"/>
      <c r="K381" s="1" t="n"/>
      <c r="L381" s="1" t="n"/>
      <c r="M381" s="1" t="n"/>
    </row>
    <row hidden="1" r="382">
      <c r="A382" s="38" t="n"/>
      <c r="B382" s="1" t="n"/>
      <c r="H382" s="1" t="n"/>
      <c r="I382" s="1" t="n"/>
      <c r="J382" s="1" t="n"/>
      <c r="K382" s="1" t="n"/>
      <c r="L382" s="1" t="n"/>
      <c r="M382" s="1" t="n"/>
    </row>
    <row hidden="1" r="383">
      <c r="A383" s="38" t="n"/>
      <c r="B383" s="1" t="n"/>
      <c r="H383" s="1" t="n"/>
      <c r="I383" s="1" t="n"/>
      <c r="J383" s="1" t="n"/>
      <c r="K383" s="1" t="n"/>
      <c r="L383" s="1" t="n"/>
      <c r="M383" s="1" t="n"/>
    </row>
    <row hidden="1" r="384">
      <c r="A384" s="38" t="n"/>
      <c r="B384" s="1" t="n"/>
      <c r="H384" s="1" t="n"/>
      <c r="I384" s="1" t="n"/>
      <c r="J384" s="1" t="n"/>
      <c r="K384" s="1" t="n"/>
      <c r="L384" s="1" t="n"/>
      <c r="M384" s="1" t="n"/>
    </row>
    <row hidden="1" r="385">
      <c r="A385" s="38" t="n"/>
      <c r="B385" s="1" t="n"/>
      <c r="H385" s="1" t="n"/>
      <c r="I385" s="1" t="n"/>
      <c r="J385" s="1" t="n"/>
      <c r="K385" s="1" t="n"/>
      <c r="L385" s="1" t="n"/>
      <c r="M385" s="1" t="n"/>
    </row>
    <row hidden="1" r="386">
      <c r="A386" s="38" t="n"/>
      <c r="B386" s="1" t="n"/>
      <c r="H386" s="1" t="n"/>
      <c r="I386" s="1" t="n"/>
      <c r="J386" s="1" t="n"/>
      <c r="K386" s="1" t="n"/>
      <c r="L386" s="1" t="n"/>
      <c r="M386" s="1" t="n"/>
    </row>
    <row hidden="1" r="387">
      <c r="A387" s="38" t="n"/>
      <c r="B387" s="1" t="n"/>
      <c r="H387" s="1" t="n"/>
      <c r="I387" s="1" t="n"/>
      <c r="J387" s="1" t="n"/>
      <c r="K387" s="1" t="n"/>
      <c r="L387" s="1" t="n"/>
      <c r="M387" s="1" t="n"/>
    </row>
    <row hidden="1" r="388">
      <c r="A388" s="38" t="n"/>
      <c r="B388" s="1" t="n"/>
      <c r="H388" s="1" t="n"/>
      <c r="I388" s="1" t="n"/>
      <c r="J388" s="1" t="n"/>
      <c r="K388" s="1" t="n"/>
      <c r="L388" s="1" t="n"/>
      <c r="M388" s="1" t="n"/>
    </row>
    <row hidden="1" r="389">
      <c r="A389" s="38" t="n"/>
      <c r="B389" s="1" t="n"/>
      <c r="H389" s="1" t="n"/>
      <c r="I389" s="1" t="n"/>
      <c r="J389" s="1" t="n"/>
      <c r="K389" s="1" t="n"/>
      <c r="L389" s="1" t="n"/>
      <c r="M389" s="1" t="n"/>
    </row>
    <row hidden="1" r="390">
      <c r="A390" s="38" t="n"/>
      <c r="B390" s="1" t="n"/>
      <c r="H390" s="1" t="n"/>
      <c r="I390" s="1" t="n"/>
      <c r="J390" s="1" t="n"/>
      <c r="K390" s="1" t="n"/>
      <c r="L390" s="1" t="n"/>
      <c r="M390" s="1" t="n"/>
    </row>
    <row hidden="1" r="391">
      <c r="A391" s="38" t="n"/>
      <c r="B391" s="1" t="n"/>
      <c r="H391" s="1" t="n"/>
      <c r="I391" s="1" t="n"/>
      <c r="J391" s="1" t="n"/>
      <c r="K391" s="1" t="n"/>
      <c r="L391" s="1" t="n"/>
      <c r="M391" s="1" t="n"/>
    </row>
    <row hidden="1" r="392">
      <c r="A392" s="38" t="n"/>
      <c r="B392" s="1" t="n"/>
      <c r="H392" s="1" t="n"/>
      <c r="I392" s="1" t="n"/>
      <c r="J392" s="1" t="n"/>
      <c r="K392" s="1" t="n"/>
      <c r="L392" s="1" t="n"/>
      <c r="M392" s="1" t="n"/>
    </row>
    <row hidden="1" r="393">
      <c r="A393" s="38" t="n"/>
      <c r="B393" s="1" t="n"/>
      <c r="H393" s="1" t="n"/>
      <c r="I393" s="1" t="n"/>
      <c r="J393" s="1" t="n"/>
      <c r="K393" s="1" t="n"/>
      <c r="L393" s="1" t="n"/>
      <c r="M393" s="1" t="n"/>
    </row>
    <row hidden="1" r="394">
      <c r="A394" s="38" t="n"/>
      <c r="B394" s="1" t="n"/>
      <c r="H394" s="1" t="n"/>
      <c r="I394" s="1" t="n"/>
      <c r="J394" s="1" t="n"/>
      <c r="K394" s="1" t="n"/>
      <c r="L394" s="1" t="n"/>
      <c r="M394" s="1" t="n"/>
    </row>
    <row hidden="1" r="395">
      <c r="A395" s="38" t="n"/>
      <c r="B395" s="1" t="n"/>
      <c r="H395" s="1" t="n"/>
      <c r="I395" s="1" t="n"/>
      <c r="J395" s="1" t="n"/>
      <c r="K395" s="1" t="n"/>
      <c r="L395" s="1" t="n"/>
      <c r="M395" s="1" t="n"/>
    </row>
    <row hidden="1" r="396">
      <c r="A396" s="38" t="n"/>
      <c r="B396" s="1" t="n"/>
      <c r="H396" s="1" t="n"/>
      <c r="I396" s="1" t="n"/>
      <c r="J396" s="1" t="n"/>
      <c r="K396" s="1" t="n"/>
      <c r="L396" s="1" t="n"/>
      <c r="M396" s="1" t="n"/>
    </row>
    <row hidden="1" r="397">
      <c r="A397" s="38" t="n"/>
      <c r="B397" s="1" t="n"/>
      <c r="H397" s="1" t="n"/>
      <c r="I397" s="1" t="n"/>
      <c r="J397" s="1" t="n"/>
      <c r="K397" s="1" t="n"/>
      <c r="L397" s="1" t="n"/>
      <c r="M397" s="1" t="n"/>
    </row>
    <row hidden="1" r="398">
      <c r="A398" s="38" t="n"/>
      <c r="B398" s="1" t="n"/>
      <c r="H398" s="1" t="n"/>
      <c r="I398" s="1" t="n"/>
      <c r="J398" s="1" t="n"/>
      <c r="K398" s="1" t="n"/>
      <c r="L398" s="1" t="n"/>
      <c r="M398" s="1" t="n"/>
    </row>
    <row hidden="1" r="399">
      <c r="A399" s="38" t="n"/>
      <c r="B399" s="1" t="n"/>
      <c r="H399" s="1" t="n"/>
      <c r="I399" s="1" t="n"/>
      <c r="J399" s="1" t="n"/>
      <c r="K399" s="1" t="n"/>
      <c r="L399" s="1" t="n"/>
      <c r="M399" s="1" t="n"/>
    </row>
    <row hidden="1" r="400">
      <c r="A400" s="38" t="n"/>
      <c r="B400" s="1" t="n"/>
      <c r="H400" s="1" t="n"/>
      <c r="I400" s="1" t="n"/>
      <c r="J400" s="1" t="n"/>
      <c r="K400" s="1" t="n"/>
      <c r="L400" s="1" t="n"/>
      <c r="M400" s="1" t="n"/>
    </row>
    <row hidden="1" r="401">
      <c r="A401" s="38" t="n"/>
      <c r="B401" s="1" t="n"/>
      <c r="H401" s="1" t="n"/>
      <c r="I401" s="1" t="n"/>
      <c r="J401" s="1" t="n"/>
      <c r="K401" s="1" t="n"/>
      <c r="L401" s="1" t="n"/>
      <c r="M401" s="1" t="n"/>
    </row>
    <row hidden="1" r="402">
      <c r="A402" s="38" t="n"/>
      <c r="B402" s="1" t="n"/>
      <c r="H402" s="1" t="n"/>
      <c r="I402" s="1" t="n"/>
      <c r="J402" s="1" t="n"/>
      <c r="K402" s="1" t="n"/>
      <c r="L402" s="1" t="n"/>
      <c r="M402" s="1" t="n"/>
    </row>
    <row hidden="1" r="403">
      <c r="A403" s="38" t="n"/>
      <c r="B403" s="1" t="n"/>
      <c r="H403" s="1" t="n"/>
      <c r="I403" s="1" t="n"/>
      <c r="J403" s="1" t="n"/>
      <c r="K403" s="1" t="n"/>
      <c r="L403" s="1" t="n"/>
      <c r="M403" s="1" t="n"/>
    </row>
    <row hidden="1" r="404">
      <c r="A404" s="38" t="n"/>
      <c r="B404" s="1" t="n"/>
      <c r="H404" s="1" t="n"/>
      <c r="I404" s="1" t="n"/>
      <c r="J404" s="1" t="n"/>
      <c r="K404" s="1" t="n"/>
      <c r="L404" s="1" t="n"/>
      <c r="M404" s="1" t="n"/>
    </row>
    <row hidden="1" r="405">
      <c r="A405" s="38" t="n"/>
      <c r="B405" s="1" t="n"/>
      <c r="H405" s="1" t="n"/>
      <c r="I405" s="1" t="n"/>
      <c r="J405" s="1" t="n"/>
      <c r="K405" s="1" t="n"/>
      <c r="L405" s="1" t="n"/>
      <c r="M405" s="1" t="n"/>
    </row>
    <row hidden="1" r="406">
      <c r="A406" s="38" t="n"/>
      <c r="B406" s="1" t="n"/>
      <c r="H406" s="1" t="n"/>
      <c r="I406" s="1" t="n"/>
      <c r="J406" s="1" t="n"/>
      <c r="K406" s="1" t="n"/>
      <c r="L406" s="1" t="n"/>
      <c r="M406" s="1" t="n"/>
    </row>
    <row hidden="1" r="407">
      <c r="A407" s="38" t="n"/>
      <c r="B407" s="1" t="n"/>
      <c r="H407" s="1" t="n"/>
      <c r="I407" s="1" t="n"/>
      <c r="J407" s="1" t="n"/>
      <c r="K407" s="1" t="n"/>
      <c r="L407" s="1" t="n"/>
      <c r="M407" s="1" t="n"/>
    </row>
    <row hidden="1" r="408">
      <c r="A408" s="38" t="n"/>
      <c r="B408" s="1" t="n"/>
      <c r="H408" s="1" t="n"/>
      <c r="I408" s="1" t="n"/>
      <c r="J408" s="1" t="n"/>
      <c r="K408" s="1" t="n"/>
      <c r="L408" s="1" t="n"/>
      <c r="M408" s="1" t="n"/>
    </row>
    <row hidden="1" r="409">
      <c r="A409" s="38" t="n"/>
      <c r="B409" s="1" t="n"/>
      <c r="H409" s="1" t="n"/>
      <c r="I409" s="1" t="n"/>
      <c r="J409" s="1" t="n"/>
      <c r="K409" s="1" t="n"/>
      <c r="L409" s="1" t="n"/>
      <c r="M409" s="1" t="n"/>
    </row>
    <row hidden="1" r="410">
      <c r="A410" s="38" t="n"/>
      <c r="B410" s="1" t="n"/>
      <c r="H410" s="1" t="n"/>
      <c r="I410" s="1" t="n"/>
      <c r="J410" s="1" t="n"/>
      <c r="K410" s="1" t="n"/>
      <c r="L410" s="1" t="n"/>
      <c r="M410" s="1" t="n"/>
    </row>
    <row hidden="1" r="411">
      <c r="A411" s="38" t="n"/>
      <c r="B411" s="1" t="n"/>
      <c r="H411" s="1" t="n"/>
      <c r="I411" s="1" t="n"/>
      <c r="J411" s="1" t="n"/>
      <c r="K411" s="1" t="n"/>
      <c r="L411" s="1" t="n"/>
      <c r="M411" s="1" t="n"/>
    </row>
    <row hidden="1" r="412">
      <c r="A412" s="38" t="n"/>
      <c r="B412" s="1" t="n"/>
      <c r="H412" s="1" t="n"/>
      <c r="I412" s="1" t="n"/>
      <c r="J412" s="1" t="n"/>
      <c r="K412" s="1" t="n"/>
      <c r="L412" s="1" t="n"/>
      <c r="M412" s="1" t="n"/>
    </row>
    <row hidden="1" r="413">
      <c r="A413" s="38" t="n"/>
      <c r="B413" s="1" t="n"/>
      <c r="H413" s="1" t="n"/>
      <c r="I413" s="1" t="n"/>
      <c r="J413" s="1" t="n"/>
      <c r="K413" s="1" t="n"/>
      <c r="L413" s="1" t="n"/>
      <c r="M413" s="1" t="n"/>
    </row>
    <row hidden="1" r="414">
      <c r="A414" s="38" t="n"/>
      <c r="B414" s="1" t="n"/>
      <c r="H414" s="1" t="n"/>
      <c r="I414" s="1" t="n"/>
      <c r="J414" s="1" t="n"/>
      <c r="K414" s="1" t="n"/>
      <c r="L414" s="1" t="n"/>
      <c r="M414" s="1" t="n"/>
    </row>
    <row hidden="1" r="415">
      <c r="A415" s="38" t="n"/>
      <c r="B415" s="1" t="n"/>
      <c r="H415" s="1" t="n"/>
      <c r="I415" s="1" t="n"/>
      <c r="J415" s="1" t="n"/>
      <c r="K415" s="1" t="n"/>
      <c r="L415" s="1" t="n"/>
      <c r="M415" s="1" t="n"/>
    </row>
    <row hidden="1" r="416">
      <c r="A416" s="38" t="n"/>
      <c r="B416" s="1" t="n"/>
      <c r="H416" s="1" t="n"/>
      <c r="I416" s="1" t="n"/>
      <c r="J416" s="1" t="n"/>
      <c r="K416" s="1" t="n"/>
      <c r="L416" s="1" t="n"/>
      <c r="M416" s="1" t="n"/>
    </row>
    <row hidden="1" r="417">
      <c r="A417" s="38" t="n"/>
      <c r="B417" s="1" t="n"/>
      <c r="H417" s="1" t="n"/>
      <c r="I417" s="1" t="n"/>
      <c r="J417" s="1" t="n"/>
      <c r="K417" s="1" t="n"/>
      <c r="L417" s="1" t="n"/>
      <c r="M417" s="1" t="n"/>
    </row>
    <row hidden="1" r="418">
      <c r="A418" s="38" t="n"/>
      <c r="B418" s="1" t="n"/>
      <c r="H418" s="1" t="n"/>
      <c r="I418" s="1" t="n"/>
      <c r="J418" s="1" t="n"/>
      <c r="K418" s="1" t="n"/>
      <c r="L418" s="1" t="n"/>
      <c r="M418" s="1" t="n"/>
    </row>
    <row hidden="1" r="419">
      <c r="A419" s="38" t="n"/>
      <c r="B419" s="1" t="n"/>
      <c r="H419" s="1" t="n"/>
      <c r="I419" s="1" t="n"/>
      <c r="J419" s="1" t="n"/>
      <c r="K419" s="1" t="n"/>
      <c r="L419" s="1" t="n"/>
      <c r="M419" s="1" t="n"/>
    </row>
    <row hidden="1" r="420">
      <c r="A420" s="38" t="n"/>
      <c r="B420" s="1" t="n"/>
      <c r="H420" s="1" t="n"/>
      <c r="I420" s="1" t="n"/>
      <c r="J420" s="1" t="n"/>
      <c r="K420" s="1" t="n"/>
      <c r="L420" s="1" t="n"/>
      <c r="M420" s="1" t="n"/>
    </row>
    <row hidden="1" r="421">
      <c r="A421" s="38" t="n"/>
      <c r="B421" s="1" t="n"/>
      <c r="H421" s="1" t="n"/>
      <c r="I421" s="1" t="n"/>
      <c r="J421" s="1" t="n"/>
      <c r="K421" s="1" t="n"/>
      <c r="L421" s="1" t="n"/>
      <c r="M421" s="1" t="n"/>
    </row>
    <row hidden="1" r="422">
      <c r="A422" s="38" t="n"/>
      <c r="B422" s="1" t="n"/>
      <c r="H422" s="1" t="n"/>
      <c r="I422" s="1" t="n"/>
      <c r="J422" s="1" t="n"/>
      <c r="K422" s="1" t="n"/>
      <c r="L422" s="1" t="n"/>
      <c r="M422" s="1" t="n"/>
    </row>
    <row hidden="1" r="423">
      <c r="A423" s="38" t="n"/>
      <c r="B423" s="1" t="n"/>
      <c r="H423" s="1" t="n"/>
      <c r="I423" s="1" t="n"/>
      <c r="J423" s="1" t="n"/>
      <c r="K423" s="1" t="n"/>
      <c r="L423" s="1" t="n"/>
      <c r="M423" s="1" t="n"/>
    </row>
    <row hidden="1" r="424">
      <c r="A424" s="38" t="n"/>
      <c r="B424" s="1" t="n"/>
      <c r="H424" s="1" t="n"/>
      <c r="I424" s="1" t="n"/>
      <c r="J424" s="1" t="n"/>
      <c r="K424" s="1" t="n"/>
      <c r="L424" s="1" t="n"/>
      <c r="M424" s="1" t="n"/>
    </row>
    <row hidden="1" r="425">
      <c r="A425" s="38" t="n"/>
      <c r="B425" s="1" t="n"/>
      <c r="H425" s="1" t="n"/>
      <c r="I425" s="1" t="n"/>
      <c r="J425" s="1" t="n"/>
      <c r="K425" s="1" t="n"/>
      <c r="L425" s="1" t="n"/>
      <c r="M425" s="1" t="n"/>
    </row>
    <row hidden="1" r="426">
      <c r="A426" s="38" t="n"/>
      <c r="B426" s="1" t="n"/>
      <c r="H426" s="1" t="n"/>
      <c r="I426" s="1" t="n"/>
      <c r="J426" s="1" t="n"/>
      <c r="K426" s="1" t="n"/>
      <c r="L426" s="1" t="n"/>
      <c r="M426" s="1" t="n"/>
    </row>
    <row hidden="1" r="427">
      <c r="A427" s="38" t="n"/>
      <c r="B427" s="1" t="n"/>
      <c r="H427" s="1" t="n"/>
      <c r="I427" s="1" t="n"/>
      <c r="J427" s="1" t="n"/>
      <c r="K427" s="1" t="n"/>
      <c r="L427" s="1" t="n"/>
      <c r="M427" s="1" t="n"/>
    </row>
    <row hidden="1" r="428">
      <c r="A428" s="38" t="n"/>
      <c r="B428" s="1" t="n"/>
      <c r="H428" s="1" t="n"/>
      <c r="I428" s="1" t="n"/>
      <c r="J428" s="1" t="n"/>
      <c r="K428" s="1" t="n"/>
      <c r="L428" s="1" t="n"/>
      <c r="M428" s="1" t="n"/>
    </row>
    <row hidden="1" r="429">
      <c r="A429" s="38" t="n"/>
      <c r="B429" s="1" t="n"/>
      <c r="H429" s="1" t="n"/>
      <c r="I429" s="1" t="n"/>
      <c r="J429" s="1" t="n"/>
      <c r="K429" s="1" t="n"/>
      <c r="L429" s="1" t="n"/>
      <c r="M429" s="1" t="n"/>
    </row>
    <row hidden="1" r="430">
      <c r="A430" s="38" t="n"/>
      <c r="B430" s="1" t="n"/>
      <c r="H430" s="1" t="n"/>
      <c r="I430" s="1" t="n"/>
      <c r="J430" s="1" t="n"/>
      <c r="K430" s="1" t="n"/>
      <c r="L430" s="1" t="n"/>
      <c r="M430" s="1" t="n"/>
    </row>
    <row hidden="1" r="431">
      <c r="A431" s="38" t="n"/>
      <c r="B431" s="1" t="n"/>
      <c r="H431" s="1" t="n"/>
      <c r="I431" s="1" t="n"/>
      <c r="J431" s="1" t="n"/>
      <c r="K431" s="1" t="n"/>
      <c r="L431" s="1" t="n"/>
      <c r="M431" s="1" t="n"/>
    </row>
    <row hidden="1" r="432">
      <c r="A432" s="38" t="n"/>
      <c r="B432" s="1" t="n"/>
      <c r="H432" s="1" t="n"/>
      <c r="I432" s="1" t="n"/>
      <c r="J432" s="1" t="n"/>
      <c r="K432" s="1" t="n"/>
      <c r="L432" s="1" t="n"/>
      <c r="M432" s="1" t="n"/>
    </row>
    <row hidden="1" r="433">
      <c r="A433" s="38" t="n"/>
      <c r="B433" s="1" t="n"/>
      <c r="H433" s="1" t="n"/>
      <c r="I433" s="1" t="n"/>
      <c r="J433" s="1" t="n"/>
      <c r="K433" s="1" t="n"/>
      <c r="L433" s="1" t="n"/>
      <c r="M433" s="1" t="n"/>
    </row>
    <row hidden="1" r="434">
      <c r="A434" s="38" t="n"/>
      <c r="B434" s="1" t="n"/>
      <c r="H434" s="1" t="n"/>
      <c r="I434" s="1" t="n"/>
      <c r="J434" s="1" t="n"/>
      <c r="K434" s="1" t="n"/>
      <c r="L434" s="1" t="n"/>
      <c r="M434" s="1" t="n"/>
    </row>
    <row hidden="1" r="435">
      <c r="A435" s="38" t="n"/>
      <c r="B435" s="1" t="n"/>
      <c r="H435" s="1" t="n"/>
      <c r="I435" s="1" t="n"/>
      <c r="J435" s="1" t="n"/>
      <c r="K435" s="1" t="n"/>
      <c r="L435" s="1" t="n"/>
      <c r="M435" s="1" t="n"/>
    </row>
    <row hidden="1" r="436">
      <c r="A436" s="38" t="n"/>
      <c r="B436" s="1" t="n"/>
      <c r="H436" s="1" t="n"/>
      <c r="I436" s="1" t="n"/>
      <c r="J436" s="1" t="n"/>
      <c r="K436" s="1" t="n"/>
      <c r="L436" s="1" t="n"/>
      <c r="M436" s="1" t="n"/>
    </row>
    <row hidden="1" r="437">
      <c r="A437" s="38" t="n"/>
      <c r="B437" s="1" t="n"/>
      <c r="H437" s="1" t="n"/>
      <c r="I437" s="1" t="n"/>
      <c r="J437" s="1" t="n"/>
      <c r="K437" s="1" t="n"/>
      <c r="L437" s="1" t="n"/>
      <c r="M437" s="1" t="n"/>
    </row>
    <row hidden="1" r="438">
      <c r="A438" s="38" t="n"/>
      <c r="B438" s="1" t="n"/>
      <c r="H438" s="1" t="n"/>
      <c r="I438" s="1" t="n"/>
      <c r="J438" s="1" t="n"/>
      <c r="K438" s="1" t="n"/>
      <c r="L438" s="1" t="n"/>
      <c r="M438" s="1" t="n"/>
    </row>
    <row hidden="1" r="439">
      <c r="A439" s="38" t="n"/>
      <c r="B439" s="1" t="n"/>
      <c r="H439" s="1" t="n"/>
      <c r="I439" s="1" t="n"/>
      <c r="J439" s="1" t="n"/>
      <c r="K439" s="1" t="n"/>
      <c r="L439" s="1" t="n"/>
      <c r="M439" s="1" t="n"/>
    </row>
    <row hidden="1" r="440">
      <c r="A440" s="38" t="n"/>
      <c r="B440" s="1" t="n"/>
      <c r="H440" s="1" t="n"/>
      <c r="I440" s="1" t="n"/>
      <c r="J440" s="1" t="n"/>
      <c r="K440" s="1" t="n"/>
      <c r="L440" s="1" t="n"/>
      <c r="M440" s="1" t="n"/>
    </row>
    <row hidden="1" r="441">
      <c r="A441" s="38" t="n"/>
      <c r="B441" s="1" t="n"/>
      <c r="H441" s="1" t="n"/>
      <c r="I441" s="1" t="n"/>
      <c r="J441" s="1" t="n"/>
      <c r="K441" s="1" t="n"/>
      <c r="L441" s="1" t="n"/>
      <c r="M441" s="1" t="n"/>
    </row>
    <row hidden="1" r="442">
      <c r="A442" s="38" t="n"/>
      <c r="B442" s="1" t="n"/>
      <c r="H442" s="1" t="n"/>
      <c r="I442" s="1" t="n"/>
      <c r="J442" s="1" t="n"/>
      <c r="K442" s="1" t="n"/>
      <c r="L442" s="1" t="n"/>
      <c r="M442" s="1" t="n"/>
    </row>
    <row hidden="1" r="443">
      <c r="A443" s="38" t="n"/>
      <c r="B443" s="1" t="n"/>
      <c r="H443" s="1" t="n"/>
      <c r="I443" s="1" t="n"/>
      <c r="J443" s="1" t="n"/>
      <c r="K443" s="1" t="n"/>
      <c r="L443" s="1" t="n"/>
      <c r="M443" s="1" t="n"/>
    </row>
    <row hidden="1" r="444">
      <c r="A444" s="38" t="n"/>
      <c r="B444" s="1" t="n"/>
      <c r="H444" s="1" t="n"/>
      <c r="I444" s="1" t="n"/>
      <c r="J444" s="1" t="n"/>
      <c r="K444" s="1" t="n"/>
      <c r="L444" s="1" t="n"/>
      <c r="M444" s="1" t="n"/>
    </row>
    <row hidden="1" r="445">
      <c r="A445" s="38" t="n"/>
      <c r="B445" s="1" t="n"/>
      <c r="H445" s="1" t="n"/>
      <c r="I445" s="1" t="n"/>
      <c r="J445" s="1" t="n"/>
      <c r="K445" s="1" t="n"/>
      <c r="L445" s="1" t="n"/>
      <c r="M445" s="1" t="n"/>
    </row>
    <row hidden="1" r="446">
      <c r="A446" s="38" t="n"/>
      <c r="B446" s="1" t="n"/>
      <c r="H446" s="1" t="n"/>
      <c r="I446" s="1" t="n"/>
      <c r="J446" s="1" t="n"/>
      <c r="K446" s="1" t="n"/>
      <c r="L446" s="1" t="n"/>
      <c r="M446" s="1" t="n"/>
    </row>
    <row hidden="1" r="447">
      <c r="A447" s="38" t="n"/>
      <c r="B447" s="1" t="n"/>
      <c r="H447" s="1" t="n"/>
      <c r="I447" s="1" t="n"/>
      <c r="J447" s="1" t="n"/>
      <c r="K447" s="1" t="n"/>
      <c r="L447" s="1" t="n"/>
      <c r="M447" s="1" t="n"/>
    </row>
    <row hidden="1" r="448">
      <c r="A448" s="38" t="n"/>
      <c r="B448" s="1" t="n"/>
      <c r="H448" s="1" t="n"/>
      <c r="I448" s="1" t="n"/>
      <c r="J448" s="1" t="n"/>
      <c r="K448" s="1" t="n"/>
      <c r="L448" s="1" t="n"/>
      <c r="M448" s="1" t="n"/>
    </row>
    <row hidden="1" r="449">
      <c r="A449" s="38" t="n"/>
      <c r="B449" s="1" t="n"/>
      <c r="H449" s="1" t="n"/>
      <c r="I449" s="1" t="n"/>
      <c r="J449" s="1" t="n"/>
      <c r="K449" s="1" t="n"/>
      <c r="L449" s="1" t="n"/>
      <c r="M449" s="1" t="n"/>
    </row>
    <row hidden="1" r="450">
      <c r="A450" s="38" t="n"/>
      <c r="B450" s="1" t="n"/>
      <c r="H450" s="1" t="n"/>
      <c r="I450" s="1" t="n"/>
      <c r="J450" s="1" t="n"/>
      <c r="K450" s="1" t="n"/>
      <c r="L450" s="1" t="n"/>
      <c r="M450" s="1" t="n"/>
    </row>
    <row hidden="1" r="451">
      <c r="A451" s="38" t="n"/>
      <c r="B451" s="1" t="n"/>
      <c r="H451" s="1" t="n"/>
      <c r="I451" s="1" t="n"/>
      <c r="J451" s="1" t="n"/>
      <c r="K451" s="1" t="n"/>
      <c r="L451" s="1" t="n"/>
      <c r="M451" s="1" t="n"/>
    </row>
    <row hidden="1" r="452">
      <c r="A452" s="38" t="n"/>
      <c r="B452" s="1" t="n"/>
      <c r="H452" s="1" t="n"/>
      <c r="I452" s="1" t="n"/>
      <c r="J452" s="1" t="n"/>
      <c r="K452" s="1" t="n"/>
      <c r="L452" s="1" t="n"/>
      <c r="M452" s="1" t="n"/>
    </row>
    <row hidden="1" r="453">
      <c r="A453" s="38" t="n"/>
      <c r="B453" s="1" t="n"/>
      <c r="H453" s="1" t="n"/>
      <c r="I453" s="1" t="n"/>
      <c r="J453" s="1" t="n"/>
      <c r="K453" s="1" t="n"/>
      <c r="L453" s="1" t="n"/>
      <c r="M453" s="1" t="n"/>
    </row>
    <row hidden="1" r="454">
      <c r="A454" s="38" t="n"/>
      <c r="B454" s="1" t="n"/>
      <c r="H454" s="1" t="n"/>
      <c r="I454" s="1" t="n"/>
      <c r="J454" s="1" t="n"/>
      <c r="K454" s="1" t="n"/>
      <c r="L454" s="1" t="n"/>
      <c r="M454" s="1" t="n"/>
    </row>
    <row hidden="1" r="455">
      <c r="A455" s="38" t="n"/>
      <c r="B455" s="1" t="n"/>
      <c r="H455" s="1" t="n"/>
      <c r="I455" s="1" t="n"/>
      <c r="J455" s="1" t="n"/>
      <c r="K455" s="1" t="n"/>
      <c r="L455" s="1" t="n"/>
      <c r="M455" s="1" t="n"/>
    </row>
    <row hidden="1" r="456">
      <c r="A456" s="38" t="n"/>
      <c r="B456" s="1" t="n"/>
      <c r="H456" s="1" t="n"/>
      <c r="I456" s="1" t="n"/>
      <c r="J456" s="1" t="n"/>
      <c r="K456" s="1" t="n"/>
      <c r="L456" s="1" t="n"/>
      <c r="M456" s="1" t="n"/>
    </row>
    <row hidden="1" r="457">
      <c r="A457" s="38" t="n"/>
      <c r="B457" s="1" t="n"/>
      <c r="H457" s="1" t="n"/>
      <c r="I457" s="1" t="n"/>
      <c r="J457" s="1" t="n"/>
      <c r="K457" s="1" t="n"/>
      <c r="L457" s="1" t="n"/>
      <c r="M457" s="1" t="n"/>
    </row>
    <row hidden="1" r="458">
      <c r="A458" s="38" t="n"/>
      <c r="B458" s="1" t="n"/>
      <c r="H458" s="1" t="n"/>
      <c r="I458" s="1" t="n"/>
      <c r="J458" s="1" t="n"/>
      <c r="K458" s="1" t="n"/>
      <c r="L458" s="1" t="n"/>
      <c r="M458" s="1" t="n"/>
    </row>
    <row hidden="1" r="459">
      <c r="A459" s="38" t="n"/>
      <c r="B459" s="1" t="n"/>
      <c r="H459" s="1" t="n"/>
      <c r="I459" s="1" t="n"/>
      <c r="J459" s="1" t="n"/>
      <c r="K459" s="1" t="n"/>
      <c r="L459" s="1" t="n"/>
      <c r="M459" s="1" t="n"/>
    </row>
    <row hidden="1" r="460">
      <c r="A460" s="38" t="n"/>
      <c r="B460" s="1" t="n"/>
      <c r="H460" s="1" t="n"/>
      <c r="I460" s="1" t="n"/>
      <c r="J460" s="1" t="n"/>
      <c r="K460" s="1" t="n"/>
      <c r="L460" s="1" t="n"/>
      <c r="M460" s="1" t="n"/>
    </row>
    <row hidden="1" r="461">
      <c r="A461" s="38" t="n"/>
      <c r="B461" s="1" t="n"/>
      <c r="H461" s="1" t="n"/>
      <c r="I461" s="1" t="n"/>
      <c r="J461" s="1" t="n"/>
      <c r="K461" s="1" t="n"/>
      <c r="L461" s="1" t="n"/>
      <c r="M461" s="1" t="n"/>
    </row>
    <row hidden="1" r="462">
      <c r="A462" s="38" t="n"/>
      <c r="B462" s="1" t="n"/>
      <c r="H462" s="1" t="n"/>
      <c r="I462" s="1" t="n"/>
      <c r="J462" s="1" t="n"/>
      <c r="K462" s="1" t="n"/>
      <c r="L462" s="1" t="n"/>
      <c r="M462" s="1" t="n"/>
    </row>
    <row hidden="1" r="463">
      <c r="A463" s="38" t="n"/>
      <c r="B463" s="1" t="n"/>
      <c r="H463" s="1" t="n"/>
      <c r="I463" s="1" t="n"/>
      <c r="J463" s="1" t="n"/>
      <c r="K463" s="1" t="n"/>
      <c r="L463" s="1" t="n"/>
      <c r="M463" s="1" t="n"/>
    </row>
    <row hidden="1" r="464">
      <c r="A464" s="38" t="n"/>
      <c r="B464" s="1" t="n"/>
      <c r="H464" s="1" t="n"/>
      <c r="I464" s="1" t="n"/>
      <c r="J464" s="1" t="n"/>
      <c r="K464" s="1" t="n"/>
      <c r="L464" s="1" t="n"/>
      <c r="M464" s="1" t="n"/>
    </row>
    <row hidden="1" r="465">
      <c r="A465" s="38" t="n"/>
      <c r="B465" s="1" t="n"/>
      <c r="H465" s="1" t="n"/>
      <c r="I465" s="1" t="n"/>
      <c r="J465" s="1" t="n"/>
      <c r="K465" s="1" t="n"/>
      <c r="L465" s="1" t="n"/>
      <c r="M465" s="1" t="n"/>
    </row>
    <row hidden="1" r="466">
      <c r="A466" s="38" t="n"/>
      <c r="B466" s="1" t="n"/>
      <c r="H466" s="1" t="n"/>
      <c r="I466" s="1" t="n"/>
      <c r="J466" s="1" t="n"/>
      <c r="K466" s="1" t="n"/>
      <c r="L466" s="1" t="n"/>
      <c r="M466" s="1" t="n"/>
    </row>
    <row hidden="1" r="467">
      <c r="A467" s="38" t="n"/>
      <c r="B467" s="1" t="n"/>
      <c r="H467" s="1" t="n"/>
      <c r="I467" s="1" t="n"/>
      <c r="J467" s="1" t="n"/>
      <c r="K467" s="1" t="n"/>
      <c r="L467" s="1" t="n"/>
      <c r="M467" s="1" t="n"/>
    </row>
    <row hidden="1" r="468">
      <c r="A468" s="38" t="n"/>
      <c r="B468" s="1" t="n"/>
      <c r="H468" s="1" t="n"/>
      <c r="I468" s="1" t="n"/>
      <c r="J468" s="1" t="n"/>
      <c r="K468" s="1" t="n"/>
      <c r="L468" s="1" t="n"/>
      <c r="M468" s="1" t="n"/>
    </row>
    <row hidden="1" r="469">
      <c r="A469" s="38" t="n"/>
      <c r="B469" s="1" t="n"/>
      <c r="H469" s="1" t="n"/>
      <c r="I469" s="1" t="n"/>
      <c r="J469" s="1" t="n"/>
      <c r="K469" s="1" t="n"/>
      <c r="L469" s="1" t="n"/>
      <c r="M469" s="1" t="n"/>
    </row>
    <row hidden="1" r="470">
      <c r="A470" s="38" t="n"/>
      <c r="B470" s="1" t="n"/>
      <c r="H470" s="1" t="n"/>
      <c r="I470" s="1" t="n"/>
      <c r="J470" s="1" t="n"/>
      <c r="K470" s="1" t="n"/>
      <c r="L470" s="1" t="n"/>
      <c r="M470" s="1" t="n"/>
    </row>
    <row hidden="1" r="471">
      <c r="A471" s="38" t="n"/>
      <c r="B471" s="1" t="n"/>
      <c r="H471" s="1" t="n"/>
      <c r="I471" s="1" t="n"/>
      <c r="J471" s="1" t="n"/>
      <c r="K471" s="1" t="n"/>
      <c r="L471" s="1" t="n"/>
      <c r="M471" s="1" t="n"/>
    </row>
    <row hidden="1" r="472">
      <c r="A472" s="38" t="n"/>
      <c r="B472" s="1" t="n"/>
      <c r="H472" s="1" t="n"/>
      <c r="I472" s="1" t="n"/>
      <c r="J472" s="1" t="n"/>
      <c r="K472" s="1" t="n"/>
      <c r="L472" s="1" t="n"/>
      <c r="M472" s="1" t="n"/>
    </row>
    <row hidden="1" r="473">
      <c r="A473" s="38" t="n"/>
      <c r="B473" s="1" t="n"/>
      <c r="H473" s="1" t="n"/>
      <c r="I473" s="1" t="n"/>
      <c r="J473" s="1" t="n"/>
      <c r="K473" s="1" t="n"/>
      <c r="L473" s="1" t="n"/>
      <c r="M473" s="1" t="n"/>
    </row>
    <row hidden="1" r="474">
      <c r="A474" s="38" t="n"/>
      <c r="B474" s="1" t="n"/>
      <c r="H474" s="1" t="n"/>
      <c r="I474" s="1" t="n"/>
      <c r="J474" s="1" t="n"/>
      <c r="K474" s="1" t="n"/>
      <c r="L474" s="1" t="n"/>
      <c r="M474" s="1" t="n"/>
    </row>
    <row hidden="1" r="475">
      <c r="A475" s="38" t="n"/>
      <c r="B475" s="1" t="n"/>
      <c r="H475" s="1" t="n"/>
      <c r="I475" s="1" t="n"/>
      <c r="J475" s="1" t="n"/>
      <c r="K475" s="1" t="n"/>
      <c r="L475" s="1" t="n"/>
      <c r="M475" s="1" t="n"/>
    </row>
    <row hidden="1" r="476">
      <c r="A476" s="38" t="n"/>
      <c r="B476" s="1" t="n"/>
      <c r="H476" s="1" t="n"/>
      <c r="I476" s="1" t="n"/>
      <c r="J476" s="1" t="n"/>
      <c r="K476" s="1" t="n"/>
      <c r="L476" s="1" t="n"/>
      <c r="M476" s="1" t="n"/>
    </row>
    <row hidden="1" r="477">
      <c r="A477" s="38" t="n"/>
      <c r="B477" s="1" t="n"/>
      <c r="H477" s="1" t="n"/>
      <c r="I477" s="1" t="n"/>
      <c r="J477" s="1" t="n"/>
      <c r="K477" s="1" t="n"/>
      <c r="L477" s="1" t="n"/>
      <c r="M477" s="1" t="n"/>
    </row>
    <row hidden="1" r="478">
      <c r="A478" s="38" t="n"/>
      <c r="B478" s="1" t="n"/>
      <c r="H478" s="1" t="n"/>
      <c r="I478" s="1" t="n"/>
      <c r="J478" s="1" t="n"/>
      <c r="K478" s="1" t="n"/>
      <c r="L478" s="1" t="n"/>
      <c r="M478" s="1" t="n"/>
    </row>
    <row hidden="1" r="479">
      <c r="A479" s="38" t="n"/>
      <c r="B479" s="1" t="n"/>
      <c r="H479" s="1" t="n"/>
      <c r="I479" s="1" t="n"/>
      <c r="J479" s="1" t="n"/>
      <c r="K479" s="1" t="n"/>
      <c r="L479" s="1" t="n"/>
      <c r="M479" s="1" t="n"/>
    </row>
    <row hidden="1" r="480">
      <c r="A480" s="38" t="n"/>
      <c r="B480" s="1" t="n"/>
      <c r="H480" s="1" t="n"/>
      <c r="I480" s="1" t="n"/>
      <c r="J480" s="1" t="n"/>
      <c r="K480" s="1" t="n"/>
      <c r="L480" s="1" t="n"/>
      <c r="M480" s="1" t="n"/>
    </row>
    <row hidden="1" r="481">
      <c r="A481" s="38" t="n"/>
      <c r="B481" s="1" t="n"/>
      <c r="H481" s="1" t="n"/>
      <c r="I481" s="1" t="n"/>
      <c r="J481" s="1" t="n"/>
      <c r="K481" s="1" t="n"/>
      <c r="L481" s="1" t="n"/>
      <c r="M481" s="1" t="n"/>
    </row>
    <row hidden="1" r="482">
      <c r="A482" s="38" t="n"/>
      <c r="B482" s="1" t="n"/>
      <c r="H482" s="1" t="n"/>
      <c r="I482" s="1" t="n"/>
      <c r="J482" s="1" t="n"/>
      <c r="K482" s="1" t="n"/>
      <c r="L482" s="1" t="n"/>
      <c r="M482" s="1" t="n"/>
    </row>
    <row hidden="1" r="483">
      <c r="A483" s="38" t="n"/>
      <c r="B483" s="1" t="n"/>
      <c r="H483" s="1" t="n"/>
      <c r="I483" s="1" t="n"/>
      <c r="J483" s="1" t="n"/>
      <c r="K483" s="1" t="n"/>
      <c r="L483" s="1" t="n"/>
      <c r="M483" s="1" t="n"/>
    </row>
    <row hidden="1" r="484">
      <c r="A484" s="38" t="n"/>
      <c r="B484" s="1" t="n"/>
      <c r="H484" s="1" t="n"/>
      <c r="I484" s="1" t="n"/>
      <c r="J484" s="1" t="n"/>
      <c r="K484" s="1" t="n"/>
      <c r="L484" s="1" t="n"/>
      <c r="M484" s="1" t="n"/>
    </row>
    <row hidden="1" r="485">
      <c r="A485" s="38" t="n"/>
      <c r="B485" s="1" t="n"/>
      <c r="H485" s="1" t="n"/>
      <c r="I485" s="1" t="n"/>
      <c r="J485" s="1" t="n"/>
      <c r="K485" s="1" t="n"/>
      <c r="L485" s="1" t="n"/>
      <c r="M485" s="1" t="n"/>
    </row>
    <row hidden="1" r="486">
      <c r="A486" s="38" t="n"/>
      <c r="B486" s="1" t="n"/>
      <c r="H486" s="1" t="n"/>
      <c r="I486" s="1" t="n"/>
      <c r="J486" s="1" t="n"/>
      <c r="K486" s="1" t="n"/>
      <c r="L486" s="1" t="n"/>
      <c r="M486" s="1" t="n"/>
    </row>
    <row hidden="1" r="487">
      <c r="A487" s="38" t="n"/>
      <c r="B487" s="1" t="n"/>
      <c r="H487" s="1" t="n"/>
      <c r="I487" s="1" t="n"/>
      <c r="J487" s="1" t="n"/>
      <c r="K487" s="1" t="n"/>
      <c r="L487" s="1" t="n"/>
      <c r="M487" s="1" t="n"/>
    </row>
    <row hidden="1" r="488">
      <c r="A488" s="38" t="n"/>
      <c r="B488" s="1" t="n"/>
      <c r="H488" s="1" t="n"/>
      <c r="I488" s="1" t="n"/>
      <c r="J488" s="1" t="n"/>
      <c r="K488" s="1" t="n"/>
      <c r="L488" s="1" t="n"/>
      <c r="M488" s="1" t="n"/>
    </row>
    <row hidden="1" r="489">
      <c r="A489" s="38" t="n"/>
      <c r="B489" s="1" t="n"/>
      <c r="H489" s="1" t="n"/>
      <c r="I489" s="1" t="n"/>
      <c r="J489" s="1" t="n"/>
      <c r="K489" s="1" t="n"/>
      <c r="L489" s="1" t="n"/>
      <c r="M489" s="1" t="n"/>
    </row>
    <row hidden="1" r="490">
      <c r="A490" s="38" t="n"/>
      <c r="B490" s="1" t="n"/>
      <c r="H490" s="1" t="n"/>
      <c r="I490" s="1" t="n"/>
      <c r="J490" s="1" t="n"/>
      <c r="K490" s="1" t="n"/>
      <c r="L490" s="1" t="n"/>
      <c r="M490" s="1" t="n"/>
    </row>
    <row hidden="1" r="491">
      <c r="A491" s="38" t="n"/>
      <c r="B491" s="1" t="n"/>
      <c r="H491" s="1" t="n"/>
      <c r="I491" s="1" t="n"/>
      <c r="J491" s="1" t="n"/>
      <c r="K491" s="1" t="n"/>
      <c r="L491" s="1" t="n"/>
      <c r="M491" s="1" t="n"/>
    </row>
    <row hidden="1" r="492">
      <c r="A492" s="38" t="n"/>
      <c r="B492" s="1" t="n"/>
      <c r="H492" s="1" t="n"/>
      <c r="I492" s="1" t="n"/>
      <c r="J492" s="1" t="n"/>
      <c r="K492" s="1" t="n"/>
      <c r="L492" s="1" t="n"/>
      <c r="M492" s="1" t="n"/>
    </row>
    <row hidden="1" r="493">
      <c r="A493" s="38" t="n"/>
      <c r="B493" s="1" t="n"/>
      <c r="H493" s="1" t="n"/>
      <c r="I493" s="1" t="n"/>
      <c r="J493" s="1" t="n"/>
      <c r="K493" s="1" t="n"/>
      <c r="L493" s="1" t="n"/>
      <c r="M493" s="1" t="n"/>
    </row>
    <row hidden="1" r="494">
      <c r="A494" s="38" t="n"/>
      <c r="B494" s="1" t="n"/>
      <c r="H494" s="1" t="n"/>
      <c r="I494" s="1" t="n"/>
      <c r="J494" s="1" t="n"/>
      <c r="K494" s="1" t="n"/>
      <c r="L494" s="1" t="n"/>
      <c r="M494" s="1" t="n"/>
    </row>
    <row hidden="1" r="495">
      <c r="A495" s="38" t="n"/>
      <c r="B495" s="1" t="n"/>
      <c r="H495" s="1" t="n"/>
      <c r="I495" s="1" t="n"/>
      <c r="J495" s="1" t="n"/>
      <c r="K495" s="1" t="n"/>
      <c r="L495" s="1" t="n"/>
      <c r="M495" s="1" t="n"/>
    </row>
    <row hidden="1" r="496">
      <c r="A496" s="38" t="n"/>
      <c r="B496" s="1" t="n"/>
      <c r="H496" s="1" t="n"/>
      <c r="I496" s="1" t="n"/>
      <c r="J496" s="1" t="n"/>
      <c r="K496" s="1" t="n"/>
      <c r="L496" s="1" t="n"/>
      <c r="M496" s="1" t="n"/>
    </row>
    <row hidden="1" r="497">
      <c r="A497" s="38" t="n"/>
      <c r="B497" s="1" t="n"/>
      <c r="H497" s="1" t="n"/>
      <c r="I497" s="1" t="n"/>
      <c r="J497" s="1" t="n"/>
      <c r="K497" s="1" t="n"/>
      <c r="L497" s="1" t="n"/>
      <c r="M497" s="1" t="n"/>
    </row>
    <row hidden="1" r="498">
      <c r="A498" s="38" t="n"/>
      <c r="B498" s="1" t="n"/>
      <c r="H498" s="1" t="n"/>
      <c r="I498" s="1" t="n"/>
      <c r="J498" s="1" t="n"/>
      <c r="K498" s="1" t="n"/>
      <c r="L498" s="1" t="n"/>
      <c r="M498" s="1" t="n"/>
    </row>
    <row hidden="1" r="499">
      <c r="A499" s="38" t="n"/>
      <c r="B499" s="1" t="n"/>
      <c r="H499" s="1" t="n"/>
      <c r="I499" s="1" t="n"/>
      <c r="J499" s="1" t="n"/>
      <c r="K499" s="1" t="n"/>
      <c r="L499" s="1" t="n"/>
      <c r="M499" s="1" t="n"/>
    </row>
    <row hidden="1" r="500">
      <c r="A500" s="38" t="n"/>
      <c r="B500" s="1" t="n"/>
      <c r="H500" s="1" t="n"/>
      <c r="I500" s="1" t="n"/>
      <c r="J500" s="1" t="n"/>
      <c r="K500" s="1" t="n"/>
      <c r="L500" s="1" t="n"/>
      <c r="M500" s="1" t="n"/>
    </row>
    <row r="501">
      <c r="A501" s="39" t="inlineStr">
        <is>
          <t>Time Series</t>
        </is>
      </c>
      <c r="B501" s="7" t="n"/>
      <c r="C501" s="20" t="n"/>
      <c r="D501" s="19" t="n"/>
      <c r="E501" s="19" t="n"/>
      <c r="F501" s="19" t="n"/>
      <c r="G501" s="46" t="inlineStr">
        <is>
          <t>Long Weights (Import/Export)</t>
        </is>
      </c>
      <c r="H501" s="4" t="n"/>
      <c r="I501" s="5" t="n"/>
      <c r="J501" s="5" t="n"/>
      <c r="K501" s="5" t="n"/>
      <c r="L501" s="5" t="n"/>
      <c r="M501" s="5" t="n"/>
    </row>
    <row r="502">
      <c r="A502" s="25" t="inlineStr">
        <is>
          <t>Level 1</t>
        </is>
      </c>
      <c r="B502" s="21" t="inlineStr">
        <is>
          <t>Level 2</t>
        </is>
      </c>
      <c r="C502" s="18" t="inlineStr">
        <is>
          <t>Level 3</t>
        </is>
      </c>
      <c r="D502" s="17" t="inlineStr">
        <is>
          <t>Level 4</t>
        </is>
      </c>
      <c r="E502" s="17" t="n"/>
      <c r="F502" s="17" t="n"/>
      <c r="G502" s="10" t="inlineStr">
        <is>
          <t>Invested Amount</t>
        </is>
      </c>
      <c r="H502" s="26" t="n"/>
      <c r="I502" s="26" t="n"/>
      <c r="J502" s="26" t="n"/>
      <c r="K502" s="26" t="n"/>
      <c r="L502" s="26" t="n"/>
      <c r="M502" s="26" t="n"/>
    </row>
    <row r="503">
      <c r="A503" s="40" t="inlineStr">
        <is>
          <t>Strategy Exposure</t>
        </is>
      </c>
      <c r="B503" s="27" t="n"/>
      <c r="C503" s="28" t="n"/>
      <c r="D503" s="29" t="n"/>
      <c r="E503" s="29" t="n"/>
      <c r="F503" s="29" t="n"/>
      <c r="G503" s="3" t="n"/>
    </row>
    <row r="504">
      <c r="A504" s="41" t="n"/>
      <c r="B504" s="31" t="inlineStr">
        <is>
          <t>Equity Investments</t>
        </is>
      </c>
      <c r="C504" s="32" t="n"/>
      <c r="D504" s="33" t="n"/>
      <c r="E504" s="33" t="n"/>
      <c r="F504" s="33" t="n"/>
      <c r="G504" s="9" t="n"/>
    </row>
    <row r="505">
      <c r="A505" s="42" t="n"/>
      <c r="B505" s="15" t="n"/>
      <c r="C505" s="13" t="inlineStr">
        <is>
          <t>Long/Short Equity</t>
        </is>
      </c>
      <c r="D505" s="11" t="n"/>
      <c r="E505" s="61" t="n">
        <v>1.085</v>
      </c>
      <c r="F505" s="61" t="n">
        <v>1.1172</v>
      </c>
      <c r="G505" s="61" t="n">
        <v>1.0873</v>
      </c>
      <c r="H505" s="61" t="n">
        <v>1.0219</v>
      </c>
      <c r="I505" s="61" t="n">
        <v>0.9918</v>
      </c>
      <c r="J505" s="30" t="n">
        <v>0.9153</v>
      </c>
      <c r="K505" s="61" t="n">
        <v>0.6847</v>
      </c>
      <c r="L505" s="61" t="n">
        <v>0.6444</v>
      </c>
      <c r="M505" s="61" t="n">
        <v>0.4802</v>
      </c>
      <c r="N505" t="inlineStr">
        <is>
          <t>54.36%</t>
        </is>
      </c>
    </row>
    <row r="506">
      <c r="A506" s="42" t="n"/>
      <c r="B506" s="15" t="n"/>
      <c r="C506" s="13" t="inlineStr">
        <is>
          <t>Event Driven/Spec. Sit.</t>
        </is>
      </c>
      <c r="D506" s="11" t="n"/>
      <c r="E506" s="11" t="n"/>
      <c r="F506" s="11" t="n"/>
      <c r="G506" s="2" t="n"/>
    </row>
    <row r="507">
      <c r="A507" s="41" t="n"/>
      <c r="B507" s="31" t="n"/>
      <c r="C507" s="32" t="inlineStr">
        <is>
          <t>Stat. Arbitrage/Quant.</t>
        </is>
      </c>
      <c r="D507" s="33" t="n"/>
      <c r="E507" s="33" t="n"/>
      <c r="F507" s="33" t="n"/>
      <c r="G507" s="9" t="n"/>
    </row>
    <row r="508">
      <c r="A508" s="42" t="n"/>
      <c r="B508" s="15" t="n"/>
      <c r="C508" s="13" t="inlineStr">
        <is>
          <t>Deep Value</t>
        </is>
      </c>
      <c r="D508" s="11" t="n"/>
      <c r="E508" s="11" t="n"/>
      <c r="F508" s="11" t="n"/>
      <c r="G508" s="2" t="n"/>
    </row>
    <row r="509">
      <c r="A509" s="42" t="n"/>
      <c r="B509" s="15" t="n"/>
      <c r="C509" s="13" t="inlineStr">
        <is>
          <t>Derivatives</t>
        </is>
      </c>
      <c r="D509" s="11" t="n"/>
      <c r="E509" s="11" t="n"/>
      <c r="F509" s="11" t="n"/>
      <c r="G509" s="2" t="n"/>
    </row>
    <row r="510">
      <c r="A510" s="42" t="n"/>
      <c r="B510" s="15" t="n"/>
      <c r="C510" s="13" t="inlineStr">
        <is>
          <t>Index Hedging</t>
        </is>
      </c>
      <c r="D510" s="11" t="n"/>
      <c r="E510" s="11" t="n"/>
      <c r="F510" s="11" t="n"/>
      <c r="G510" s="2" t="n"/>
    </row>
    <row r="511">
      <c r="A511" s="42" t="n"/>
      <c r="B511" s="15" t="inlineStr">
        <is>
          <t>Credit Investments</t>
        </is>
      </c>
      <c r="C511" s="13" t="n"/>
      <c r="D511" s="11" t="n"/>
      <c r="E511" s="11" t="n"/>
      <c r="F511" s="11" t="n"/>
      <c r="G511" s="2" t="n"/>
    </row>
    <row r="512">
      <c r="A512" s="42" t="n"/>
      <c r="B512" s="15" t="n"/>
      <c r="C512" s="13" t="inlineStr">
        <is>
          <t>Credit</t>
        </is>
      </c>
      <c r="D512" s="11" t="n"/>
      <c r="E512" s="11" t="n"/>
      <c r="F512" s="11" t="n"/>
      <c r="G512" s="2" t="n"/>
    </row>
    <row r="513">
      <c r="A513" s="43" t="n"/>
      <c r="B513" s="34" t="n"/>
      <c r="C513" s="35" t="n"/>
      <c r="D513" s="36" t="inlineStr">
        <is>
          <t>Bank Debt/Sr. Secured</t>
        </is>
      </c>
      <c r="E513" s="36" t="n"/>
      <c r="F513" s="36" t="n"/>
      <c r="G513" s="8" t="n"/>
    </row>
    <row r="514">
      <c r="A514" s="43" t="n"/>
      <c r="B514" s="34" t="n"/>
      <c r="C514" s="35" t="n"/>
      <c r="D514" s="36" t="inlineStr">
        <is>
          <t>Subordinated</t>
        </is>
      </c>
      <c r="E514" s="36" t="n"/>
      <c r="F514" s="36" t="n"/>
      <c r="G514" s="8" t="n"/>
    </row>
    <row r="515">
      <c r="A515" s="43" t="n"/>
      <c r="B515" s="34" t="n"/>
      <c r="C515" s="35" t="n"/>
      <c r="D515" s="36" t="inlineStr">
        <is>
          <t>High Yield/Preferred</t>
        </is>
      </c>
      <c r="E515" s="36" t="n"/>
      <c r="F515" s="36" t="n"/>
      <c r="G515" s="8" t="n"/>
    </row>
    <row r="516">
      <c r="A516" s="43" t="n"/>
      <c r="B516" s="34" t="n"/>
      <c r="C516" s="35" t="n"/>
      <c r="D516" s="36" t="inlineStr">
        <is>
          <t>Stressed/Distressed</t>
        </is>
      </c>
      <c r="E516" s="36" t="n"/>
      <c r="F516" s="36" t="n"/>
      <c r="G516" s="8" t="n"/>
    </row>
    <row r="517">
      <c r="A517" s="43" t="n"/>
      <c r="B517" s="34" t="n"/>
      <c r="C517" s="35" t="n"/>
      <c r="D517" s="36" t="inlineStr">
        <is>
          <t>Post-bank/Credit Equity</t>
        </is>
      </c>
      <c r="E517" s="36" t="n"/>
      <c r="F517" s="36" t="n"/>
      <c r="G517" s="8" t="n"/>
    </row>
    <row r="518">
      <c r="A518" s="41" t="n"/>
      <c r="B518" s="31" t="n"/>
      <c r="C518" s="32" t="n"/>
      <c r="D518" s="33" t="inlineStr">
        <is>
          <t>Trade Claims/Litigation</t>
        </is>
      </c>
      <c r="E518" s="33" t="n"/>
      <c r="F518" s="33" t="n"/>
      <c r="G518" s="9" t="n"/>
    </row>
    <row r="519">
      <c r="A519" s="42" t="n"/>
      <c r="B519" s="15" t="n"/>
      <c r="C519" s="13" t="n"/>
      <c r="D519" s="11" t="inlineStr">
        <is>
          <t>Lease &amp; Asset Backed</t>
        </is>
      </c>
      <c r="E519" s="11" t="n"/>
      <c r="F519" s="11" t="n"/>
      <c r="G519" s="2" t="n"/>
    </row>
    <row r="520">
      <c r="A520" s="43" t="n"/>
      <c r="B520" s="34" t="n"/>
      <c r="C520" s="35" t="n"/>
      <c r="D520" s="36" t="inlineStr">
        <is>
          <t>Direct Lending</t>
        </is>
      </c>
      <c r="E520" s="36" t="n"/>
      <c r="F520" s="36" t="n"/>
      <c r="G520" s="8" t="n"/>
    </row>
    <row r="521">
      <c r="A521" s="43" t="n"/>
      <c r="B521" s="34" t="n"/>
      <c r="C521" s="35" t="n"/>
      <c r="D521" s="36" t="inlineStr">
        <is>
          <t>Small Balance Loans</t>
        </is>
      </c>
      <c r="E521" s="36" t="n"/>
      <c r="F521" s="36" t="n"/>
      <c r="G521" s="8" t="n"/>
    </row>
    <row r="522">
      <c r="A522" s="43" t="n"/>
      <c r="B522" s="34" t="n"/>
      <c r="C522" s="35" t="n"/>
      <c r="D522" s="36" t="inlineStr">
        <is>
          <t>Real Estate/Mortgage</t>
        </is>
      </c>
      <c r="E522" s="36" t="n"/>
      <c r="F522" s="36" t="n"/>
      <c r="G522" s="8" t="n"/>
    </row>
    <row r="523">
      <c r="A523" s="43" t="n"/>
      <c r="B523" s="34" t="n"/>
      <c r="C523" s="35" t="n"/>
      <c r="D523" s="36" t="inlineStr">
        <is>
          <t>Emerging Markets</t>
        </is>
      </c>
      <c r="E523" s="36" t="n"/>
      <c r="F523" s="36" t="n"/>
      <c r="G523" s="8" t="n"/>
    </row>
    <row r="524">
      <c r="A524" s="43" t="n"/>
      <c r="B524" s="34" t="n"/>
      <c r="C524" s="35" t="n"/>
      <c r="D524" s="36" t="inlineStr">
        <is>
          <t>CDS (mortgage)</t>
        </is>
      </c>
      <c r="E524" s="36" t="n"/>
      <c r="F524" s="36" t="n"/>
      <c r="G524" s="8" t="n"/>
    </row>
    <row r="525">
      <c r="A525" s="43" t="n"/>
      <c r="B525" s="34" t="n"/>
      <c r="C525" s="35" t="n"/>
      <c r="D525" s="36" t="inlineStr">
        <is>
          <t>CDS (invest. grade)</t>
        </is>
      </c>
      <c r="E525" s="36" t="n"/>
      <c r="F525" s="36" t="n"/>
      <c r="G525" s="8" t="n"/>
    </row>
    <row r="526">
      <c r="A526" s="43" t="n"/>
      <c r="B526" s="34" t="n"/>
      <c r="C526" s="35" t="n"/>
      <c r="D526" s="36" t="inlineStr">
        <is>
          <t>CDS (high yield)</t>
        </is>
      </c>
      <c r="E526" s="36" t="n"/>
      <c r="F526" s="36" t="n"/>
      <c r="G526" s="8" t="n"/>
    </row>
    <row r="527">
      <c r="A527" s="43" t="n"/>
      <c r="B527" s="35" t="inlineStr">
        <is>
          <t>Merger Arbitrage</t>
        </is>
      </c>
      <c r="C527" s="35" t="n"/>
      <c r="D527" s="36" t="n"/>
      <c r="E527" s="36" t="n"/>
      <c r="F527" s="36" t="n"/>
      <c r="G527" s="8" t="n"/>
    </row>
    <row r="528">
      <c r="A528" s="43" t="n"/>
      <c r="B528" s="35" t="inlineStr">
        <is>
          <t>Convertible Arbitrage</t>
        </is>
      </c>
      <c r="C528" s="35" t="n"/>
      <c r="D528" s="36" t="n"/>
      <c r="E528" s="36" t="n"/>
      <c r="F528" s="36" t="n"/>
      <c r="G528" s="8" t="n"/>
    </row>
    <row r="529">
      <c r="A529" s="43" t="n"/>
      <c r="B529" s="35" t="inlineStr">
        <is>
          <t>Digital And Currency</t>
        </is>
      </c>
      <c r="C529" s="35" t="n"/>
      <c r="D529" s="36" t="n"/>
      <c r="E529" s="36" t="n"/>
      <c r="F529" s="36" t="n"/>
      <c r="G529" s="8" t="n"/>
    </row>
    <row r="530">
      <c r="A530" s="43" t="n"/>
      <c r="B530" s="35" t="inlineStr">
        <is>
          <t>Cap. Struct. Arbitrage</t>
        </is>
      </c>
      <c r="C530" s="35" t="n"/>
      <c r="D530" s="36" t="n"/>
      <c r="E530" s="36" t="n"/>
      <c r="F530" s="36" t="n"/>
      <c r="G530" s="8" t="n"/>
    </row>
    <row r="531">
      <c r="A531" s="43" t="n"/>
      <c r="B531" s="34" t="n"/>
      <c r="C531" s="36" t="inlineStr">
        <is>
          <t>Equity</t>
        </is>
      </c>
      <c r="D531" s="36" t="n"/>
      <c r="E531" s="36" t="n"/>
      <c r="F531" s="36" t="n"/>
      <c r="G531" s="8" t="n"/>
    </row>
    <row r="532">
      <c r="A532" s="43" t="n"/>
      <c r="B532" s="34" t="n"/>
      <c r="C532" s="36" t="inlineStr">
        <is>
          <t>Debt</t>
        </is>
      </c>
      <c r="D532" s="36" t="n"/>
      <c r="E532" s="36" t="n"/>
      <c r="F532" s="36" t="n"/>
      <c r="G532" s="8" t="n"/>
    </row>
    <row r="533">
      <c r="A533" s="43" t="n"/>
      <c r="B533" s="35" t="inlineStr">
        <is>
          <t>Privates</t>
        </is>
      </c>
      <c r="C533" s="35" t="n"/>
      <c r="D533" s="36" t="n"/>
      <c r="E533" s="36" t="n"/>
      <c r="F533" s="36" t="n"/>
      <c r="G533" s="8" t="n"/>
      <c r="H533" s="47" t="n"/>
      <c r="I533" s="47" t="n"/>
      <c r="J533" s="47" t="n"/>
    </row>
    <row r="534">
      <c r="A534" s="43" t="n"/>
      <c r="B534" s="35" t="inlineStr">
        <is>
          <t>Unadjusted Portfolio</t>
        </is>
      </c>
      <c r="C534" s="35" t="n"/>
      <c r="D534" s="36" t="n"/>
      <c r="E534" s="61" t="n">
        <v>1.09</v>
      </c>
      <c r="F534" s="61" t="n">
        <v>1.12</v>
      </c>
      <c r="G534" s="61" t="n">
        <v>1.0873</v>
      </c>
      <c r="H534" s="61" t="n">
        <v>1.0219</v>
      </c>
      <c r="I534" s="61" t="n">
        <v>0.9918</v>
      </c>
      <c r="J534" s="30" t="n">
        <v>0.9153</v>
      </c>
      <c r="K534" s="61" t="n">
        <v>0.6847</v>
      </c>
      <c r="L534" s="61" t="n">
        <v>0.6444</v>
      </c>
      <c r="M534" s="61" t="n">
        <v>0.4802</v>
      </c>
      <c r="N534" t="inlineStr">
        <is>
          <t>54.36%</t>
        </is>
      </c>
    </row>
    <row r="535">
      <c r="A535" s="42" t="n"/>
      <c r="B535" s="13" t="inlineStr">
        <is>
          <t>Sovereign</t>
        </is>
      </c>
      <c r="C535" s="13" t="n"/>
      <c r="D535" s="11" t="n"/>
      <c r="E535" s="11" t="n"/>
      <c r="F535" s="11" t="n"/>
      <c r="G535" s="2" t="n"/>
      <c r="H535" s="30" t="n">
        <v>0</v>
      </c>
      <c r="I535" s="30" t="n">
        <v>0</v>
      </c>
      <c r="J535" s="30" t="n">
        <v>0</v>
      </c>
    </row>
    <row r="536">
      <c r="A536" s="43" t="inlineStr">
        <is>
          <t>Geographic Exposure</t>
        </is>
      </c>
      <c r="B536" s="34" t="n"/>
      <c r="C536" s="35" t="n"/>
      <c r="D536" s="36" t="n"/>
      <c r="E536" s="36" t="n"/>
      <c r="F536" s="36" t="n"/>
      <c r="G536" s="8" t="n"/>
    </row>
    <row r="537">
      <c r="A537" s="43" t="n"/>
      <c r="B537" s="34" t="inlineStr">
        <is>
          <t>North America</t>
        </is>
      </c>
      <c r="C537" s="35" t="n"/>
      <c r="D537" s="36" t="n"/>
      <c r="E537" s="61" t="n">
        <v>1.0157</v>
      </c>
      <c r="F537" s="61" t="n">
        <v>1.059</v>
      </c>
      <c r="G537" s="61" t="n">
        <v>1.034</v>
      </c>
      <c r="H537" s="61" t="n">
        <v>0.979</v>
      </c>
      <c r="I537" s="61" t="n">
        <v>0.9548</v>
      </c>
      <c r="J537" s="30" t="n">
        <v>0.8733</v>
      </c>
      <c r="K537" s="61" t="n">
        <v>0.6417</v>
      </c>
      <c r="L537" s="61" t="n">
        <v>0.5808</v>
      </c>
      <c r="M537" s="61" t="n">
        <v>0.415</v>
      </c>
      <c r="N537" t="inlineStr">
        <is>
          <t>47.12%</t>
        </is>
      </c>
    </row>
    <row r="538">
      <c r="A538" s="43" t="n"/>
      <c r="B538" s="34" t="inlineStr">
        <is>
          <t>Europe/UK</t>
        </is>
      </c>
      <c r="C538" s="35" t="n"/>
      <c r="D538" s="36" t="n"/>
      <c r="E538" s="61" t="n">
        <v>0.048</v>
      </c>
      <c r="F538" s="61" t="n">
        <v>0.039</v>
      </c>
      <c r="G538" s="61" t="n">
        <v>0.0324</v>
      </c>
      <c r="H538" s="61" t="n">
        <v>0.0429</v>
      </c>
      <c r="I538" s="61" t="n">
        <v>0.037</v>
      </c>
      <c r="J538" s="30" t="n">
        <v>0.042</v>
      </c>
      <c r="K538" s="61" t="n">
        <v>0.043</v>
      </c>
      <c r="L538" s="61" t="n">
        <v>0.0636</v>
      </c>
      <c r="M538" s="61" t="n">
        <v>0.06519999999999999</v>
      </c>
      <c r="N538" t="inlineStr">
        <is>
          <t>7.24%</t>
        </is>
      </c>
    </row>
    <row r="539">
      <c r="A539" s="43" t="n"/>
      <c r="B539" s="34" t="inlineStr">
        <is>
          <t>Asia</t>
        </is>
      </c>
      <c r="C539" s="35" t="n"/>
      <c r="D539" s="36" t="n"/>
      <c r="E539" s="61" t="n">
        <v>0.0213</v>
      </c>
      <c r="F539" s="61" t="n">
        <v>0.0192</v>
      </c>
      <c r="G539" s="61" t="n">
        <v>0.0209</v>
      </c>
      <c r="H539" s="61" t="n">
        <v>0</v>
      </c>
      <c r="I539" s="61" t="n">
        <v>0</v>
      </c>
      <c r="J539" s="30" t="n">
        <v>0</v>
      </c>
      <c r="K539" s="61" t="n">
        <v>0</v>
      </c>
      <c r="L539" s="61" t="n">
        <v>0</v>
      </c>
      <c r="M539" s="61" t="n">
        <v>0</v>
      </c>
      <c r="N539" t="inlineStr">
        <is>
          <t>0.00%</t>
        </is>
      </c>
    </row>
    <row r="540">
      <c r="A540" s="43" t="n"/>
      <c r="B540" s="34" t="inlineStr">
        <is>
          <t>Emer. Mkts.</t>
        </is>
      </c>
      <c r="C540" s="35" t="n"/>
      <c r="D540" s="36" t="n"/>
      <c r="E540" s="36" t="n"/>
      <c r="F540" s="36" t="n"/>
      <c r="G540" s="8" t="n"/>
      <c r="I540" s="61" t="n"/>
    </row>
    <row r="541">
      <c r="A541" s="43" t="inlineStr">
        <is>
          <t>Industry Sector Exposure</t>
        </is>
      </c>
      <c r="B541" s="34" t="n"/>
      <c r="C541" s="35" t="n"/>
      <c r="D541" s="36" t="n"/>
      <c r="E541" s="36" t="n"/>
      <c r="F541" s="36" t="n"/>
      <c r="G541" s="8" t="n"/>
    </row>
    <row r="542">
      <c r="A542" s="43" t="n"/>
      <c r="B542" s="34" t="inlineStr">
        <is>
          <t>Energy</t>
        </is>
      </c>
      <c r="C542" s="35" t="n"/>
      <c r="D542" s="36" t="n"/>
      <c r="E542" s="61" t="n"/>
      <c r="F542" s="61" t="n"/>
      <c r="G542" s="61" t="n"/>
      <c r="H542" s="61" t="n"/>
      <c r="I542" s="61" t="n"/>
      <c r="K542" s="61" t="n"/>
      <c r="L542" s="61" t="n"/>
      <c r="M542" s="61" t="n"/>
    </row>
    <row r="543">
      <c r="A543" s="43" t="n"/>
      <c r="B543" s="34" t="inlineStr">
        <is>
          <t>Materials</t>
        </is>
      </c>
      <c r="C543" s="35" t="n"/>
      <c r="D543" s="36" t="n"/>
      <c r="E543" s="61" t="n"/>
      <c r="F543" s="61" t="n"/>
      <c r="G543" s="61" t="n"/>
      <c r="H543" s="61" t="n"/>
      <c r="I543" s="61" t="n"/>
      <c r="K543" s="61" t="n"/>
      <c r="L543" s="61" t="n"/>
      <c r="M543" s="61" t="n"/>
    </row>
    <row r="544">
      <c r="A544" s="42" t="n"/>
      <c r="B544" s="15" t="inlineStr">
        <is>
          <t>Industrials</t>
        </is>
      </c>
      <c r="C544" s="13" t="n"/>
      <c r="D544" s="11" t="n"/>
      <c r="E544" s="61" t="n"/>
      <c r="F544" s="61" t="n"/>
      <c r="G544" s="61" t="n"/>
      <c r="H544" s="61" t="n"/>
      <c r="I544" s="61" t="n"/>
      <c r="K544" s="61" t="n"/>
      <c r="L544" s="61" t="n"/>
      <c r="M544" s="61" t="n"/>
      <c r="N544" t="inlineStr">
        <is>
          <t>0.98%</t>
        </is>
      </c>
    </row>
    <row r="545">
      <c r="A545" s="43" t="n"/>
      <c r="B545" s="34" t="inlineStr">
        <is>
          <t>Cons. Disc.</t>
        </is>
      </c>
      <c r="C545" s="35" t="n"/>
      <c r="D545" s="36" t="n"/>
      <c r="E545" s="61" t="n">
        <v>0.5514</v>
      </c>
      <c r="F545" s="61" t="n">
        <v>0.5234</v>
      </c>
      <c r="G545" s="61" t="n">
        <v>0.512</v>
      </c>
      <c r="H545" s="61" t="n">
        <v>0.3678</v>
      </c>
      <c r="I545" s="61" t="n">
        <v>0.3388</v>
      </c>
      <c r="J545" s="30" t="n">
        <v>0.285</v>
      </c>
      <c r="K545" s="61" t="n">
        <v>0.2771</v>
      </c>
      <c r="L545" s="61" t="n">
        <v>0.2597</v>
      </c>
      <c r="M545" s="61" t="n">
        <v>0.1814</v>
      </c>
      <c r="N545" t="inlineStr">
        <is>
          <t>19.68%</t>
        </is>
      </c>
    </row>
    <row r="546">
      <c r="A546" s="43" t="n"/>
      <c r="B546" s="34" t="inlineStr">
        <is>
          <t>Cons. Staples</t>
        </is>
      </c>
      <c r="C546" s="35" t="n"/>
      <c r="D546" s="36" t="n"/>
      <c r="E546" s="61" t="n">
        <v>0.1018</v>
      </c>
      <c r="F546" s="61" t="n">
        <v>0.1153</v>
      </c>
      <c r="G546" s="61" t="n">
        <v>0.1094</v>
      </c>
      <c r="H546" s="61" t="n">
        <v>0.1072</v>
      </c>
      <c r="I546" s="61" t="n">
        <v>0.1353</v>
      </c>
      <c r="J546" s="30" t="n">
        <v>0.1259</v>
      </c>
      <c r="K546" s="61" t="n">
        <v>0.1084</v>
      </c>
      <c r="L546" s="61" t="n">
        <v>0.1205</v>
      </c>
      <c r="M546" s="61" t="n">
        <v>0.09229999999999999</v>
      </c>
      <c r="N546" t="inlineStr">
        <is>
          <t>9.66%</t>
        </is>
      </c>
    </row>
    <row r="547">
      <c r="A547" s="43" t="n"/>
      <c r="B547" s="34" t="inlineStr">
        <is>
          <t>Health Care</t>
        </is>
      </c>
      <c r="C547" s="35" t="n"/>
      <c r="D547" s="36" t="n"/>
      <c r="E547" s="61" t="n">
        <v>0.1402</v>
      </c>
      <c r="F547" s="61" t="n">
        <v>0.1575</v>
      </c>
      <c r="G547" s="61" t="n">
        <v>0.1501</v>
      </c>
      <c r="H547" s="61" t="n">
        <v>0.1406</v>
      </c>
      <c r="I547" s="61" t="n">
        <v>0.1631</v>
      </c>
      <c r="J547" s="30" t="n">
        <v>0.1666</v>
      </c>
      <c r="K547" s="61" t="n">
        <v>0.123</v>
      </c>
      <c r="L547" s="61" t="n">
        <v>0.0735</v>
      </c>
      <c r="M547" s="61" t="n">
        <v>0.0654</v>
      </c>
      <c r="N547" t="inlineStr">
        <is>
          <t>6.77%</t>
        </is>
      </c>
    </row>
    <row r="548">
      <c r="A548" s="43" t="n"/>
      <c r="B548" s="34" t="inlineStr">
        <is>
          <t>Financials</t>
        </is>
      </c>
      <c r="C548" s="35" t="n"/>
      <c r="D548" s="36" t="n"/>
      <c r="E548" s="61" t="n">
        <v>0.0697</v>
      </c>
      <c r="F548" s="61" t="n">
        <v>0.08840000000000001</v>
      </c>
      <c r="G548" s="61" t="n">
        <v>0.09329999999999999</v>
      </c>
      <c r="H548" s="61" t="n">
        <v>0.0982</v>
      </c>
      <c r="I548" s="61" t="n">
        <v>0.07770000000000001</v>
      </c>
      <c r="J548" s="30" t="n">
        <v>0.0751</v>
      </c>
      <c r="K548" s="61" t="n">
        <v>0.0313</v>
      </c>
      <c r="L548" s="61" t="n">
        <v>0.0326</v>
      </c>
      <c r="M548" s="61" t="n">
        <v>0.0197</v>
      </c>
      <c r="N548" t="inlineStr">
        <is>
          <t>2.35%</t>
        </is>
      </c>
    </row>
    <row r="549">
      <c r="A549" s="43" t="n"/>
      <c r="B549" s="34" t="inlineStr">
        <is>
          <t>Real Estate</t>
        </is>
      </c>
      <c r="C549" s="35" t="n"/>
      <c r="D549" s="36" t="n"/>
      <c r="E549" s="61" t="n"/>
      <c r="F549" s="81" t="n"/>
      <c r="G549" s="81" t="n"/>
      <c r="H549" s="81" t="n"/>
      <c r="I549" s="81" t="n"/>
      <c r="K549" s="81" t="n"/>
      <c r="L549" s="81" t="n"/>
      <c r="M549" s="81" t="n"/>
    </row>
    <row r="550">
      <c r="A550" s="42" t="n"/>
      <c r="B550" s="15" t="inlineStr">
        <is>
          <t>Info. Tech.</t>
        </is>
      </c>
      <c r="C550" s="13" t="n"/>
      <c r="D550" s="11" t="n"/>
      <c r="E550" s="61" t="n"/>
      <c r="F550" s="81" t="n"/>
      <c r="G550" s="81" t="n"/>
      <c r="H550" s="81" t="n"/>
      <c r="I550" s="61" t="n">
        <v>0.03</v>
      </c>
      <c r="J550" s="30" t="n">
        <v>0.0387</v>
      </c>
      <c r="K550" s="61" t="n">
        <v>0</v>
      </c>
      <c r="L550" s="61" t="n">
        <v>0</v>
      </c>
      <c r="M550" s="61" t="n">
        <v>0.0073</v>
      </c>
      <c r="N550" t="inlineStr">
        <is>
          <t>0.95%</t>
        </is>
      </c>
    </row>
    <row r="551">
      <c r="A551" s="43" t="n"/>
      <c r="B551" s="34" t="inlineStr">
        <is>
          <t>Commun. Services</t>
        </is>
      </c>
      <c r="C551" s="35" t="n"/>
      <c r="D551" s="36" t="n"/>
      <c r="E551" s="61" t="n">
        <v>0.2219</v>
      </c>
      <c r="F551" s="61" t="n">
        <v>0.2327</v>
      </c>
      <c r="G551" s="61" t="n">
        <v>0.2226</v>
      </c>
      <c r="H551" s="61" t="n">
        <v>0.3082</v>
      </c>
      <c r="I551" s="61" t="n">
        <v>0.2469</v>
      </c>
      <c r="J551" s="30" t="n">
        <v>0.2239</v>
      </c>
      <c r="K551" s="61" t="n">
        <v>0.1449</v>
      </c>
      <c r="L551" s="61" t="n">
        <v>0.1581</v>
      </c>
      <c r="M551" s="61" t="n">
        <v>0.1581</v>
      </c>
    </row>
    <row r="552">
      <c r="A552" s="43" t="n"/>
      <c r="B552" s="34" t="inlineStr">
        <is>
          <t>Utilities</t>
        </is>
      </c>
      <c r="C552" s="35" t="n"/>
      <c r="D552" s="36" t="n"/>
      <c r="E552" s="61" t="n"/>
      <c r="F552" s="81" t="n"/>
      <c r="G552" s="81" t="n"/>
      <c r="H552" s="81" t="n"/>
      <c r="I552" s="81" t="n"/>
      <c r="K552" s="81" t="n"/>
      <c r="L552" s="81" t="n"/>
      <c r="M552" s="81" t="n"/>
    </row>
    <row r="553">
      <c r="A553" s="43" t="n"/>
      <c r="B553" s="34" t="inlineStr">
        <is>
          <t>Index</t>
        </is>
      </c>
      <c r="C553" s="35" t="n"/>
      <c r="D553" s="36" t="n"/>
      <c r="E553" s="61" t="n"/>
      <c r="F553" s="81" t="n"/>
      <c r="G553" s="81" t="n"/>
      <c r="H553" s="81" t="n"/>
      <c r="I553" s="81" t="n"/>
      <c r="K553" s="81" t="n"/>
      <c r="L553" s="81" t="n"/>
      <c r="M553" s="81" t="n"/>
    </row>
    <row r="554">
      <c r="A554" s="43" t="n"/>
      <c r="B554" s="34" t="inlineStr">
        <is>
          <t>Other</t>
        </is>
      </c>
      <c r="C554" s="35" t="n"/>
      <c r="D554" s="36" t="n"/>
      <c r="E554" s="61" t="n"/>
      <c r="F554" s="81" t="n"/>
      <c r="G554" s="81" t="n"/>
      <c r="H554" s="81" t="n"/>
      <c r="I554" s="81" t="n"/>
      <c r="K554" s="81" t="n"/>
      <c r="L554" s="81" t="n"/>
      <c r="M554" s="81" t="n"/>
      <c r="N554" t="inlineStr">
        <is>
          <t>0.00%</t>
        </is>
      </c>
    </row>
    <row r="555">
      <c r="A555" s="43" t="inlineStr">
        <is>
          <t>Market Exposure</t>
        </is>
      </c>
      <c r="B555" s="34" t="n"/>
      <c r="C555" s="35" t="n"/>
      <c r="D555" s="36" t="n"/>
      <c r="E555" s="36" t="n"/>
      <c r="F555" s="36" t="n"/>
      <c r="G555" s="8" t="n"/>
    </row>
    <row r="556">
      <c r="A556" s="43" t="n"/>
      <c r="B556" s="34" t="inlineStr">
        <is>
          <t>Large Cap</t>
        </is>
      </c>
      <c r="C556" s="35" t="n"/>
      <c r="D556" s="36" t="n"/>
      <c r="E556" s="61" t="n">
        <v>1.0157</v>
      </c>
      <c r="F556" s="61">
        <f>0.0846+0.3872+0.1944</f>
        <v/>
      </c>
      <c r="G556" s="61">
        <f>0.179+0.3711+0.161</f>
        <v/>
      </c>
      <c r="H556" s="61">
        <f>0.2545+0.1763+0.1898</f>
        <v/>
      </c>
      <c r="I556" s="61">
        <f>0.0736+0.2427+0.1836</f>
        <v/>
      </c>
      <c r="J556" s="30" t="n">
        <v>0.4807</v>
      </c>
      <c r="K556" s="61">
        <f>0.1468+0.1003+0.1056</f>
        <v/>
      </c>
      <c r="L556" s="61">
        <f>0.0735+0.1111+0.0861</f>
        <v/>
      </c>
      <c r="M556" s="61">
        <f>0.0444+0.0892+0.0764</f>
        <v/>
      </c>
      <c r="N556" t="inlineStr">
        <is>
          <t>26.47%</t>
        </is>
      </c>
    </row>
    <row r="557">
      <c r="A557" s="43" t="n"/>
      <c r="B557" s="34" t="inlineStr">
        <is>
          <t>Mid Cap</t>
        </is>
      </c>
      <c r="C557" s="35" t="n"/>
      <c r="D557" s="36" t="n"/>
      <c r="E557" s="61" t="n">
        <v>0.048</v>
      </c>
      <c r="F557" s="61" t="n">
        <v>0.3816</v>
      </c>
      <c r="G557" s="61" t="n">
        <v>0.3086</v>
      </c>
      <c r="H557" s="61" t="n">
        <v>0.3498</v>
      </c>
      <c r="I557" s="61" t="n">
        <v>0.4487</v>
      </c>
      <c r="J557" s="30" t="n">
        <v>0.3941</v>
      </c>
      <c r="K557" s="61" t="n">
        <v>0.2981</v>
      </c>
      <c r="L557" s="61" t="n">
        <v>0.3329</v>
      </c>
      <c r="M557" s="61" t="n">
        <v>0.228</v>
      </c>
      <c r="N557" t="inlineStr">
        <is>
          <t>23.18%</t>
        </is>
      </c>
    </row>
    <row r="558">
      <c r="A558" s="41" t="n"/>
      <c r="B558" s="31" t="inlineStr">
        <is>
          <t>Small Cap</t>
        </is>
      </c>
      <c r="C558" s="32" t="n"/>
      <c r="D558" s="33" t="n"/>
      <c r="E558" s="61" t="n">
        <v>0.0213</v>
      </c>
      <c r="F558" s="61" t="n">
        <v>0.0694</v>
      </c>
      <c r="G558" s="61" t="n">
        <v>0.06759999999999999</v>
      </c>
      <c r="H558" s="61" t="n">
        <v>0.0515</v>
      </c>
      <c r="I558" s="61" t="n">
        <v>0.0432</v>
      </c>
      <c r="J558" s="30" t="n">
        <v>0.0404</v>
      </c>
      <c r="K558" s="61" t="n">
        <v>0.0339</v>
      </c>
      <c r="L558" s="61" t="n">
        <v>0.0409</v>
      </c>
      <c r="M558" s="61" t="n">
        <v>0.0422</v>
      </c>
      <c r="N558" t="inlineStr">
        <is>
          <t>4.71%</t>
        </is>
      </c>
    </row>
    <row r="559">
      <c r="A559" s="40" t="n"/>
      <c r="B559" s="27" t="inlineStr">
        <is>
          <t>Private</t>
        </is>
      </c>
      <c r="C559" s="28" t="n"/>
      <c r="D559" s="29" t="n"/>
      <c r="E559" s="29" t="n"/>
      <c r="F559" s="29" t="n"/>
      <c r="G559" s="3" t="n"/>
    </row>
    <row r="560">
      <c r="A560" s="41" t="inlineStr">
        <is>
          <t>Sovereign Exposure</t>
        </is>
      </c>
      <c r="B560" s="31" t="n"/>
      <c r="C560" s="32" t="n"/>
      <c r="D560" s="33" t="n"/>
      <c r="E560" s="33" t="n"/>
      <c r="F560" s="33" t="n"/>
      <c r="G560" s="9" t="n"/>
    </row>
    <row r="561">
      <c r="A561" s="41" t="n"/>
      <c r="B561" s="31" t="inlineStr">
        <is>
          <t>North America</t>
        </is>
      </c>
      <c r="C561" s="32" t="n"/>
      <c r="D561" s="33" t="n"/>
      <c r="E561" s="61" t="n"/>
      <c r="F561" s="61" t="n"/>
      <c r="G561" s="9" t="n"/>
    </row>
    <row r="562">
      <c r="A562" s="41" t="n"/>
      <c r="B562" s="31" t="inlineStr">
        <is>
          <t>Europe</t>
        </is>
      </c>
      <c r="C562" s="32" t="n"/>
      <c r="D562" s="33" t="n"/>
      <c r="E562" s="61" t="n"/>
      <c r="F562" s="61" t="n"/>
      <c r="G562" s="9" t="n"/>
    </row>
    <row r="563">
      <c r="A563" s="41" t="n"/>
      <c r="B563" s="31" t="inlineStr">
        <is>
          <t>Asia</t>
        </is>
      </c>
      <c r="C563" s="32" t="n"/>
      <c r="D563" s="33" t="n"/>
      <c r="E563" s="61" t="n"/>
      <c r="F563" s="61" t="n"/>
      <c r="G563" s="9" t="n"/>
    </row>
    <row r="564">
      <c r="A564" s="41" t="n"/>
      <c r="B564" s="31" t="inlineStr">
        <is>
          <t>Other/Unknown</t>
        </is>
      </c>
      <c r="C564" s="32" t="n"/>
      <c r="D564" s="33" t="n"/>
      <c r="E564" s="33" t="n"/>
      <c r="F564" s="33" t="n"/>
      <c r="G564" s="9" t="n"/>
    </row>
    <row r="566">
      <c r="A566" s="39" t="inlineStr">
        <is>
          <t>Time Series</t>
        </is>
      </c>
      <c r="B566" s="7" t="n"/>
      <c r="C566" s="20" t="n"/>
      <c r="D566" s="19" t="n"/>
      <c r="E566" s="19" t="n"/>
      <c r="F566" s="19" t="n"/>
      <c r="G566" s="46" t="inlineStr">
        <is>
          <t>Short Weights (Import/Export)</t>
        </is>
      </c>
      <c r="H566" s="4" t="n"/>
      <c r="I566" s="5" t="n"/>
      <c r="J566" s="5" t="n"/>
      <c r="K566" s="5" t="n"/>
      <c r="L566" s="5" t="n"/>
      <c r="M566" s="5" t="n"/>
    </row>
    <row r="567">
      <c r="A567" s="25" t="inlineStr">
        <is>
          <t>Level 1</t>
        </is>
      </c>
      <c r="B567" s="21" t="inlineStr">
        <is>
          <t>Level 2</t>
        </is>
      </c>
      <c r="C567" s="18" t="inlineStr">
        <is>
          <t>Level 3</t>
        </is>
      </c>
      <c r="D567" s="17" t="inlineStr">
        <is>
          <t>Level 4</t>
        </is>
      </c>
      <c r="E567" s="17" t="n"/>
      <c r="F567" s="17" t="n"/>
      <c r="G567" s="10" t="n"/>
      <c r="H567" s="26" t="n"/>
      <c r="I567" s="26" t="n"/>
      <c r="J567" s="26" t="n"/>
      <c r="K567" s="26" t="n"/>
      <c r="L567" s="26" t="n"/>
      <c r="M567" s="26" t="n"/>
    </row>
    <row r="568">
      <c r="A568" s="40" t="inlineStr">
        <is>
          <t>Strategy Exposure</t>
        </is>
      </c>
      <c r="B568" s="27" t="n"/>
      <c r="C568" s="28" t="n"/>
      <c r="D568" s="29" t="n"/>
      <c r="E568" s="29" t="n"/>
      <c r="F568" s="29" t="n"/>
      <c r="G568" s="3" t="n"/>
    </row>
    <row r="569">
      <c r="A569" s="41" t="n"/>
      <c r="B569" s="31" t="inlineStr">
        <is>
          <t>Equity Investments</t>
        </is>
      </c>
      <c r="C569" s="32" t="n"/>
      <c r="D569" s="33" t="n"/>
      <c r="E569" s="33" t="n"/>
      <c r="F569" s="33" t="n"/>
      <c r="G569" s="9" t="n"/>
    </row>
    <row r="570">
      <c r="A570" s="42" t="n"/>
      <c r="B570" s="15" t="n"/>
      <c r="C570" s="13" t="inlineStr">
        <is>
          <t>Long/Short Equity</t>
        </is>
      </c>
      <c r="D570" s="11" t="n"/>
      <c r="E570" s="61" t="n">
        <v>0.5736</v>
      </c>
      <c r="F570" s="61" t="n">
        <v>0.4522</v>
      </c>
      <c r="G570" s="61" t="n">
        <v>0.4564</v>
      </c>
      <c r="H570" s="61" t="n">
        <v>0.5377</v>
      </c>
      <c r="I570" s="61" t="n">
        <v>0.5956</v>
      </c>
      <c r="J570" s="30" t="n">
        <v>0.4848</v>
      </c>
      <c r="K570" s="30" t="n">
        <v>0.43</v>
      </c>
      <c r="L570" s="61" t="n">
        <v>0.3876</v>
      </c>
      <c r="M570" s="61" t="n">
        <v>0.3794</v>
      </c>
      <c r="N570" t="inlineStr">
        <is>
          <t>47.27%</t>
        </is>
      </c>
    </row>
    <row r="571">
      <c r="A571" s="42" t="n"/>
      <c r="B571" s="15" t="n"/>
      <c r="C571" s="13" t="inlineStr">
        <is>
          <t>Event Driven/Spec. Sit.</t>
        </is>
      </c>
      <c r="D571" s="11" t="n"/>
      <c r="E571" s="11" t="n"/>
      <c r="F571" s="11" t="n"/>
      <c r="G571" s="2" t="n"/>
    </row>
    <row r="572">
      <c r="A572" s="41" t="n"/>
      <c r="B572" s="31" t="n"/>
      <c r="C572" s="32" t="inlineStr">
        <is>
          <t>Stat. Arbitrage/Quant.</t>
        </is>
      </c>
      <c r="D572" s="33" t="n"/>
      <c r="E572" s="33" t="n"/>
      <c r="F572" s="33" t="n"/>
      <c r="G572" s="9" t="n"/>
    </row>
    <row r="573">
      <c r="A573" s="42" t="n"/>
      <c r="B573" s="15" t="n"/>
      <c r="C573" s="13" t="inlineStr">
        <is>
          <t>Deep Value</t>
        </is>
      </c>
      <c r="D573" s="11" t="n"/>
      <c r="E573" s="11" t="n"/>
      <c r="F573" s="11" t="n"/>
      <c r="G573" s="2" t="n"/>
    </row>
    <row r="574">
      <c r="A574" s="42" t="n"/>
      <c r="B574" s="15" t="n"/>
      <c r="C574" s="13" t="inlineStr">
        <is>
          <t>Derivatives</t>
        </is>
      </c>
      <c r="D574" s="11" t="n"/>
      <c r="E574" s="11" t="n"/>
      <c r="F574" s="11" t="n"/>
      <c r="G574" s="2" t="n"/>
    </row>
    <row r="575">
      <c r="A575" s="42" t="n"/>
      <c r="B575" s="15" t="n"/>
      <c r="C575" s="13" t="inlineStr">
        <is>
          <t>Index Hedging</t>
        </is>
      </c>
      <c r="D575" s="11" t="n"/>
      <c r="E575" s="11" t="n"/>
      <c r="F575" s="11" t="n"/>
      <c r="G575" s="2" t="n"/>
    </row>
    <row r="576">
      <c r="A576" s="42" t="n"/>
      <c r="B576" s="15" t="inlineStr">
        <is>
          <t>Credit Investments</t>
        </is>
      </c>
      <c r="C576" s="13" t="n"/>
      <c r="D576" s="11" t="n"/>
      <c r="E576" s="11" t="n"/>
      <c r="F576" s="11" t="n"/>
      <c r="G576" s="2" t="n"/>
    </row>
    <row r="577">
      <c r="A577" s="42" t="n"/>
      <c r="B577" s="15" t="n"/>
      <c r="C577" s="13" t="inlineStr">
        <is>
          <t>Credit</t>
        </is>
      </c>
      <c r="D577" s="11" t="n"/>
      <c r="E577" s="11" t="n"/>
      <c r="F577" s="11" t="n"/>
      <c r="G577" s="2" t="n"/>
    </row>
    <row r="578">
      <c r="A578" s="42" t="n"/>
      <c r="B578" s="15" t="n"/>
      <c r="C578" s="13" t="n"/>
      <c r="D578" s="11" t="inlineStr">
        <is>
          <t>Bank Debt/Sr. Secured</t>
        </is>
      </c>
      <c r="E578" s="11" t="n"/>
      <c r="F578" s="11" t="n"/>
      <c r="G578" s="2" t="n"/>
    </row>
    <row r="579">
      <c r="A579" s="42" t="n"/>
      <c r="B579" s="15" t="n"/>
      <c r="C579" s="13" t="n"/>
      <c r="D579" s="11" t="inlineStr">
        <is>
          <t>Subordinated</t>
        </is>
      </c>
      <c r="E579" s="11" t="n"/>
      <c r="F579" s="11" t="n"/>
      <c r="G579" s="2" t="n"/>
    </row>
    <row r="580">
      <c r="A580" s="42" t="n"/>
      <c r="B580" s="15" t="n"/>
      <c r="C580" s="13" t="n"/>
      <c r="D580" s="11" t="inlineStr">
        <is>
          <t>High Yield/Preferred</t>
        </is>
      </c>
      <c r="E580" s="11" t="n"/>
      <c r="F580" s="11" t="n"/>
      <c r="G580" s="2" t="n"/>
    </row>
    <row r="581">
      <c r="A581" s="42" t="n"/>
      <c r="B581" s="15" t="n"/>
      <c r="C581" s="13" t="n"/>
      <c r="D581" s="11" t="inlineStr">
        <is>
          <t>Stressed/Distressed</t>
        </is>
      </c>
      <c r="E581" s="11" t="n"/>
      <c r="F581" s="11" t="n"/>
      <c r="G581" s="2" t="n"/>
    </row>
    <row r="582">
      <c r="A582" s="42" t="n"/>
      <c r="B582" s="15" t="n"/>
      <c r="C582" s="13" t="n"/>
      <c r="D582" s="11" t="inlineStr">
        <is>
          <t>Post-bank/Credit Equity</t>
        </is>
      </c>
      <c r="E582" s="11" t="n"/>
      <c r="F582" s="11" t="n"/>
      <c r="G582" s="2" t="n"/>
    </row>
    <row r="583">
      <c r="A583" s="42" t="n"/>
      <c r="B583" s="15" t="n"/>
      <c r="C583" s="13" t="n"/>
      <c r="D583" s="11" t="inlineStr">
        <is>
          <t>Trade Claims/Litigation</t>
        </is>
      </c>
      <c r="E583" s="11" t="n"/>
      <c r="F583" s="11" t="n"/>
      <c r="G583" s="2" t="n"/>
    </row>
    <row r="584">
      <c r="A584" s="42" t="n"/>
      <c r="B584" s="15" t="n"/>
      <c r="C584" s="13" t="n"/>
      <c r="D584" s="11" t="inlineStr">
        <is>
          <t>Lease &amp; Asset Backed</t>
        </is>
      </c>
      <c r="E584" s="11" t="n"/>
      <c r="F584" s="11" t="n"/>
      <c r="G584" s="2" t="n"/>
    </row>
    <row r="585">
      <c r="A585" s="42" t="n"/>
      <c r="B585" s="15" t="n"/>
      <c r="C585" s="13" t="n"/>
      <c r="D585" s="11" t="inlineStr">
        <is>
          <t>Direct Lending</t>
        </is>
      </c>
      <c r="E585" s="11" t="n"/>
      <c r="F585" s="11" t="n"/>
      <c r="G585" s="2" t="n"/>
    </row>
    <row r="586">
      <c r="A586" s="42" t="n"/>
      <c r="B586" s="15" t="n"/>
      <c r="C586" s="13" t="n"/>
      <c r="D586" s="11" t="inlineStr">
        <is>
          <t>Small Balance Loans</t>
        </is>
      </c>
      <c r="E586" s="11" t="n"/>
      <c r="F586" s="11" t="n"/>
      <c r="G586" s="2" t="n"/>
    </row>
    <row r="587">
      <c r="A587" s="42" t="n"/>
      <c r="B587" s="15" t="n"/>
      <c r="C587" s="13" t="n"/>
      <c r="D587" s="11" t="inlineStr">
        <is>
          <t>Real Estate/Mortgage</t>
        </is>
      </c>
      <c r="E587" s="11" t="n"/>
      <c r="F587" s="11" t="n"/>
      <c r="G587" s="2" t="n"/>
    </row>
    <row r="588">
      <c r="A588" s="42" t="n"/>
      <c r="B588" s="15" t="n"/>
      <c r="C588" s="13" t="n"/>
      <c r="D588" s="11" t="inlineStr">
        <is>
          <t>Emerging Markets</t>
        </is>
      </c>
      <c r="E588" s="11" t="n"/>
      <c r="F588" s="11" t="n"/>
      <c r="G588" s="2" t="n"/>
    </row>
    <row r="589">
      <c r="A589" s="42" t="n"/>
      <c r="B589" s="15" t="n"/>
      <c r="C589" s="13" t="n"/>
      <c r="D589" s="11" t="inlineStr">
        <is>
          <t>CDS (mortgage)</t>
        </is>
      </c>
      <c r="E589" s="11" t="n"/>
      <c r="F589" s="11" t="n"/>
      <c r="G589" s="2" t="n"/>
    </row>
    <row r="590">
      <c r="A590" s="41" t="n"/>
      <c r="B590" s="31" t="n"/>
      <c r="C590" s="32" t="n"/>
      <c r="D590" s="33" t="inlineStr">
        <is>
          <t>CDS (invest. grade)</t>
        </is>
      </c>
      <c r="E590" s="33" t="n"/>
      <c r="F590" s="33" t="n"/>
      <c r="G590" s="9" t="n"/>
    </row>
    <row r="591">
      <c r="A591" s="42" t="n"/>
      <c r="B591" s="15" t="n"/>
      <c r="C591" s="13" t="n"/>
      <c r="D591" s="11" t="inlineStr">
        <is>
          <t>CDS (high yield)</t>
        </is>
      </c>
      <c r="E591" s="11" t="n"/>
      <c r="F591" s="11" t="n"/>
      <c r="G591" s="2" t="n"/>
    </row>
    <row r="592">
      <c r="A592" s="42" t="n"/>
      <c r="B592" s="13" t="inlineStr">
        <is>
          <t>Merger Arbitrage</t>
        </is>
      </c>
      <c r="C592" s="13" t="n"/>
      <c r="D592" s="11" t="n"/>
      <c r="E592" s="11" t="n"/>
      <c r="F592" s="11" t="n"/>
      <c r="G592" s="2" t="n"/>
    </row>
    <row r="593">
      <c r="A593" s="43" t="n"/>
      <c r="B593" s="35" t="inlineStr">
        <is>
          <t>Convertible Arbitrage</t>
        </is>
      </c>
      <c r="C593" s="35" t="n"/>
      <c r="D593" s="36" t="n"/>
      <c r="E593" s="36" t="n"/>
      <c r="F593" s="36" t="n"/>
      <c r="G593" s="8" t="n"/>
    </row>
    <row r="594">
      <c r="A594" s="43" t="n"/>
      <c r="B594" s="35" t="inlineStr">
        <is>
          <t>Digital And Currency</t>
        </is>
      </c>
      <c r="C594" s="35" t="n"/>
      <c r="D594" s="36" t="n"/>
      <c r="E594" s="36" t="n"/>
      <c r="F594" s="36" t="n"/>
      <c r="G594" s="8" t="n"/>
    </row>
    <row r="595">
      <c r="A595" s="43" t="n"/>
      <c r="B595" s="35" t="inlineStr">
        <is>
          <t>Cap. Struct. Arbitrage</t>
        </is>
      </c>
      <c r="C595" s="35" t="n"/>
      <c r="D595" s="36" t="n"/>
      <c r="E595" s="36" t="n"/>
      <c r="F595" s="36" t="n"/>
      <c r="G595" s="8" t="n"/>
    </row>
    <row r="596">
      <c r="A596" s="43" t="n"/>
      <c r="B596" s="34" t="n"/>
      <c r="C596" s="36" t="inlineStr">
        <is>
          <t>Equity</t>
        </is>
      </c>
      <c r="D596" s="36" t="n"/>
      <c r="E596" s="36" t="n"/>
      <c r="F596" s="36" t="n"/>
      <c r="G596" s="8" t="n"/>
    </row>
    <row r="597">
      <c r="A597" s="43" t="n"/>
      <c r="B597" s="34" t="n"/>
      <c r="C597" s="36" t="inlineStr">
        <is>
          <t>Debt</t>
        </is>
      </c>
      <c r="D597" s="36" t="n"/>
      <c r="E597" s="36" t="n"/>
      <c r="F597" s="36" t="n"/>
      <c r="G597" s="8" t="n"/>
    </row>
    <row r="598">
      <c r="A598" s="41" t="n"/>
      <c r="B598" s="32" t="inlineStr">
        <is>
          <t>Privates</t>
        </is>
      </c>
      <c r="C598" s="32" t="n"/>
      <c r="D598" s="33" t="n"/>
      <c r="E598" s="33" t="n"/>
      <c r="F598" s="33" t="n"/>
      <c r="G598" s="9" t="n"/>
    </row>
    <row r="599">
      <c r="A599" s="42" t="n"/>
      <c r="B599" s="13" t="inlineStr">
        <is>
          <t>Unadjusted Portfolio</t>
        </is>
      </c>
      <c r="C599" s="13" t="n"/>
      <c r="D599" s="11" t="n"/>
      <c r="E599" s="61" t="n">
        <v>0.5736</v>
      </c>
      <c r="F599" s="61" t="n">
        <v>0.4522</v>
      </c>
      <c r="G599" s="61" t="n">
        <v>0.4564</v>
      </c>
      <c r="H599" s="61" t="n">
        <v>0.5377</v>
      </c>
      <c r="I599" s="61" t="n">
        <v>0.5956</v>
      </c>
      <c r="J599" s="30" t="n">
        <v>0.4848</v>
      </c>
      <c r="K599" s="30" t="n">
        <v>0.43</v>
      </c>
      <c r="L599" s="61" t="n">
        <v>0.3876</v>
      </c>
      <c r="M599" s="61" t="n">
        <v>0.3794</v>
      </c>
    </row>
    <row r="600">
      <c r="A600" s="43" t="n"/>
      <c r="B600" s="35" t="inlineStr">
        <is>
          <t>Sovereign</t>
        </is>
      </c>
      <c r="C600" s="35" t="n"/>
      <c r="D600" s="36" t="n"/>
      <c r="E600" s="36" t="n"/>
      <c r="F600" s="36" t="n"/>
      <c r="G600" s="8" t="n"/>
      <c r="H600" s="30" t="n">
        <v>0</v>
      </c>
      <c r="I600" s="30" t="n">
        <v>0</v>
      </c>
      <c r="J600" s="30" t="n">
        <v>0</v>
      </c>
    </row>
    <row r="601">
      <c r="A601" s="43" t="inlineStr">
        <is>
          <t>Geographic Exposure</t>
        </is>
      </c>
      <c r="B601" s="34" t="n"/>
      <c r="C601" s="35" t="n"/>
      <c r="D601" s="36" t="n"/>
      <c r="E601" s="36" t="n"/>
      <c r="F601" s="36" t="n"/>
      <c r="G601" s="8" t="n"/>
    </row>
    <row r="602">
      <c r="A602" s="43" t="n"/>
      <c r="B602" s="34" t="inlineStr">
        <is>
          <t>North America</t>
        </is>
      </c>
      <c r="C602" s="35" t="n"/>
      <c r="D602" s="36" t="n"/>
      <c r="E602" s="61" t="n">
        <v>0.5238</v>
      </c>
      <c r="F602" s="61" t="n">
        <v>0.3982</v>
      </c>
      <c r="G602" s="61" t="n">
        <v>0.3982</v>
      </c>
      <c r="H602" s="61" t="n">
        <v>0.4877</v>
      </c>
      <c r="I602" s="61" t="n">
        <v>0.544</v>
      </c>
      <c r="J602" s="30" t="n">
        <v>0.4302</v>
      </c>
      <c r="K602" s="61" t="n">
        <v>0.372</v>
      </c>
      <c r="L602" s="61" t="n">
        <v>0.3263</v>
      </c>
      <c r="M602" s="61" t="n">
        <v>0.3224</v>
      </c>
      <c r="N602" t="inlineStr">
        <is>
          <t>40.26%</t>
        </is>
      </c>
    </row>
    <row r="603">
      <c r="A603" s="43" t="n"/>
      <c r="B603" s="34" t="inlineStr">
        <is>
          <t>Europe/UK</t>
        </is>
      </c>
      <c r="C603" s="35" t="n"/>
      <c r="D603" s="36" t="n"/>
      <c r="E603" s="61" t="n">
        <v>0.0232</v>
      </c>
      <c r="F603" s="61" t="n">
        <v>0.0278</v>
      </c>
      <c r="G603" s="61" t="n">
        <v>0.03</v>
      </c>
      <c r="H603" s="61" t="n">
        <v>0.0187</v>
      </c>
      <c r="I603" s="61" t="n">
        <v>0.0166</v>
      </c>
      <c r="J603" s="30" t="n">
        <v>0.0141</v>
      </c>
      <c r="K603" s="61" t="n">
        <v>0.0243</v>
      </c>
      <c r="L603" s="61" t="n">
        <v>0.0317</v>
      </c>
      <c r="M603" s="61" t="n">
        <v>0.0282</v>
      </c>
      <c r="N603" t="inlineStr">
        <is>
          <t>3.95%</t>
        </is>
      </c>
    </row>
    <row r="604">
      <c r="A604" s="43" t="n"/>
      <c r="B604" s="34" t="inlineStr">
        <is>
          <t>Asia</t>
        </is>
      </c>
      <c r="C604" s="35" t="n"/>
      <c r="D604" s="36" t="n"/>
      <c r="E604" s="61" t="n">
        <v>0.0266</v>
      </c>
      <c r="F604" s="61" t="n">
        <v>0.0262</v>
      </c>
      <c r="G604" s="61" t="n">
        <v>0.0282</v>
      </c>
      <c r="H604" s="61" t="n">
        <v>0.0313</v>
      </c>
      <c r="I604" s="61" t="n">
        <v>0.035</v>
      </c>
      <c r="J604" s="30" t="n">
        <v>0.0406</v>
      </c>
      <c r="K604" s="61" t="n">
        <v>0.0296</v>
      </c>
      <c r="L604" s="61" t="n">
        <v>0.0296</v>
      </c>
      <c r="M604" s="61" t="n">
        <v>0.0288</v>
      </c>
      <c r="N604" t="inlineStr">
        <is>
          <t>3.06%</t>
        </is>
      </c>
    </row>
    <row r="605">
      <c r="A605" s="43" t="n"/>
      <c r="B605" s="34" t="inlineStr">
        <is>
          <t>Emer. Mkts.</t>
        </is>
      </c>
      <c r="C605" s="35" t="n"/>
      <c r="D605" s="36" t="n"/>
      <c r="E605" s="36" t="n"/>
      <c r="F605" s="36" t="n"/>
      <c r="G605" s="8" t="n"/>
      <c r="H605" s="61" t="n"/>
    </row>
    <row r="606">
      <c r="A606" s="43" t="inlineStr">
        <is>
          <t>Industry Sector Exposure</t>
        </is>
      </c>
      <c r="B606" s="34" t="n"/>
      <c r="C606" s="35" t="n"/>
      <c r="D606" s="36" t="n"/>
      <c r="E606" s="36" t="n"/>
      <c r="F606" s="36" t="n"/>
      <c r="G606" s="8" t="n"/>
    </row>
    <row r="607">
      <c r="A607" s="43" t="n"/>
      <c r="B607" s="34" t="inlineStr">
        <is>
          <t>Energy</t>
        </is>
      </c>
      <c r="C607" s="35" t="n"/>
      <c r="D607" s="36" t="n"/>
      <c r="E607" s="61" t="n"/>
      <c r="F607" s="61" t="n"/>
      <c r="G607" s="61" t="n"/>
      <c r="H607" s="61" t="n"/>
      <c r="I607" s="61" t="n"/>
      <c r="K607" s="61" t="n"/>
      <c r="L607" s="61" t="n"/>
      <c r="M607" s="61" t="n"/>
    </row>
    <row r="608">
      <c r="A608" s="43" t="n"/>
      <c r="B608" s="34" t="inlineStr">
        <is>
          <t>Materials</t>
        </is>
      </c>
      <c r="C608" s="35" t="n"/>
      <c r="D608" s="36" t="n"/>
      <c r="E608" s="61" t="n"/>
      <c r="F608" s="61" t="n"/>
      <c r="G608" s="61" t="n"/>
      <c r="H608" s="61" t="n"/>
      <c r="I608" s="61" t="n"/>
      <c r="K608" s="61" t="n"/>
      <c r="L608" s="61" t="n"/>
      <c r="M608" s="61" t="n"/>
    </row>
    <row r="609">
      <c r="A609" s="43" t="n"/>
      <c r="B609" s="34" t="inlineStr">
        <is>
          <t>Industrials</t>
        </is>
      </c>
      <c r="C609" s="35" t="n"/>
      <c r="D609" s="36" t="n"/>
      <c r="E609" s="61" t="n"/>
      <c r="F609" s="61" t="n"/>
      <c r="G609" s="61" t="n"/>
      <c r="H609" s="61" t="n"/>
      <c r="I609" s="61" t="n"/>
      <c r="K609" s="61" t="n"/>
      <c r="L609" s="61" t="n"/>
      <c r="M609" s="61" t="n"/>
      <c r="N609" t="inlineStr">
        <is>
          <t>0.00%</t>
        </is>
      </c>
    </row>
    <row r="610">
      <c r="A610" s="42" t="n"/>
      <c r="B610" s="15" t="inlineStr">
        <is>
          <t>Cons. Disc.</t>
        </is>
      </c>
      <c r="C610" s="13" t="n"/>
      <c r="D610" s="11" t="n"/>
      <c r="E610" s="61" t="n">
        <v>0.339</v>
      </c>
      <c r="F610" s="61" t="n">
        <v>0.2772</v>
      </c>
      <c r="G610" s="61" t="n">
        <v>0.2824</v>
      </c>
      <c r="H610" s="61" t="n">
        <v>0.3039</v>
      </c>
      <c r="I610" s="61" t="n">
        <v>0.3288</v>
      </c>
      <c r="J610" s="30" t="n">
        <v>0.303</v>
      </c>
      <c r="K610" s="61" t="n">
        <v>0.2705</v>
      </c>
      <c r="L610" s="61" t="n">
        <v>0.2617</v>
      </c>
      <c r="M610" s="61" t="n">
        <v>0.2448</v>
      </c>
      <c r="N610" t="inlineStr">
        <is>
          <t>31.12%</t>
        </is>
      </c>
    </row>
    <row r="611">
      <c r="A611" s="43" t="n"/>
      <c r="B611" s="34" t="inlineStr">
        <is>
          <t>Cons. Staples</t>
        </is>
      </c>
      <c r="C611" s="35" t="n"/>
      <c r="D611" s="36" t="n"/>
      <c r="E611" s="61" t="n">
        <v>0.07099999999999999</v>
      </c>
      <c r="F611" s="61" t="n">
        <v>0.0493</v>
      </c>
      <c r="G611" s="61" t="n">
        <v>0.0411</v>
      </c>
      <c r="H611" s="61" t="n">
        <v>0.0458</v>
      </c>
      <c r="I611" s="61" t="n">
        <v>0.05</v>
      </c>
      <c r="J611" s="30" t="n">
        <v>0.0418</v>
      </c>
      <c r="K611" s="61" t="n">
        <v>0.0324</v>
      </c>
      <c r="L611" s="61" t="n">
        <v>0.0255</v>
      </c>
      <c r="M611" s="61" t="n">
        <v>0.0249</v>
      </c>
      <c r="N611" t="inlineStr">
        <is>
          <t>2.57%</t>
        </is>
      </c>
    </row>
    <row r="612">
      <c r="A612" s="43" t="n"/>
      <c r="B612" s="34" t="inlineStr">
        <is>
          <t>Health Care</t>
        </is>
      </c>
      <c r="C612" s="35" t="n"/>
      <c r="D612" s="36" t="n"/>
      <c r="E612" s="61" t="n">
        <v>0</v>
      </c>
      <c r="F612" s="61" t="n">
        <v>0</v>
      </c>
      <c r="G612" s="61" t="n">
        <v>0</v>
      </c>
      <c r="H612" s="61" t="n">
        <v>0</v>
      </c>
      <c r="I612" s="61" t="n">
        <v>0</v>
      </c>
      <c r="J612" s="30" t="n">
        <v>0</v>
      </c>
      <c r="K612" s="61" t="n">
        <v>0</v>
      </c>
      <c r="L612" s="61" t="n">
        <v>0</v>
      </c>
      <c r="M612" s="61" t="n">
        <v>0</v>
      </c>
      <c r="N612" t="inlineStr">
        <is>
          <t>0.00%</t>
        </is>
      </c>
    </row>
    <row r="613">
      <c r="A613" s="43" t="n"/>
      <c r="B613" s="34" t="inlineStr">
        <is>
          <t>Financials</t>
        </is>
      </c>
      <c r="C613" s="35" t="n"/>
      <c r="D613" s="36" t="n"/>
      <c r="E613" s="61" t="n">
        <v>0</v>
      </c>
      <c r="F613" s="61" t="n">
        <v>0</v>
      </c>
      <c r="G613" s="61" t="n">
        <v>0</v>
      </c>
      <c r="H613" s="61" t="n">
        <v>0</v>
      </c>
      <c r="I613" s="61" t="n">
        <v>0</v>
      </c>
      <c r="J613" s="30" t="n">
        <v>0</v>
      </c>
      <c r="K613" s="61" t="n">
        <v>0</v>
      </c>
      <c r="L613" s="61" t="n">
        <v>0</v>
      </c>
      <c r="M613" s="61" t="n">
        <v>0</v>
      </c>
      <c r="N613" t="inlineStr">
        <is>
          <t>0.00%</t>
        </is>
      </c>
    </row>
    <row r="614">
      <c r="A614" s="43" t="n"/>
      <c r="B614" s="34" t="inlineStr">
        <is>
          <t>Real Estate</t>
        </is>
      </c>
      <c r="C614" s="35" t="n"/>
      <c r="D614" s="36" t="n"/>
      <c r="E614" s="61" t="n"/>
      <c r="F614" s="81" t="n"/>
      <c r="G614" s="81" t="n"/>
      <c r="H614" s="81" t="n"/>
      <c r="I614" s="81" t="n"/>
      <c r="K614" s="81" t="n"/>
      <c r="L614" s="81" t="n"/>
      <c r="M614" s="81" t="n"/>
    </row>
    <row r="615">
      <c r="A615" s="43" t="n"/>
      <c r="B615" s="34" t="inlineStr">
        <is>
          <t>Info. Tech.</t>
        </is>
      </c>
      <c r="C615" s="35" t="n"/>
      <c r="D615" s="36" t="n"/>
      <c r="E615" s="61" t="n"/>
      <c r="F615" s="81" t="n"/>
      <c r="G615" s="81" t="n"/>
      <c r="H615" s="81" t="n"/>
      <c r="I615" s="61" t="n">
        <v>0.028</v>
      </c>
      <c r="J615" s="30" t="n">
        <v>0.0247</v>
      </c>
      <c r="K615" s="61" t="n">
        <v>0.0164</v>
      </c>
      <c r="L615" s="61" t="n">
        <v>0.0146</v>
      </c>
      <c r="M615" s="61" t="n">
        <v>0.0231</v>
      </c>
      <c r="N615" t="inlineStr">
        <is>
          <t>3.08%</t>
        </is>
      </c>
    </row>
    <row r="616">
      <c r="A616" s="43" t="n"/>
      <c r="B616" s="34" t="inlineStr">
        <is>
          <t>Commun. Services</t>
        </is>
      </c>
      <c r="C616" s="35" t="n"/>
      <c r="D616" s="36" t="n"/>
      <c r="E616" s="61" t="n">
        <v>0.0204</v>
      </c>
      <c r="F616" s="61" t="n">
        <v>0.0288</v>
      </c>
      <c r="G616" s="61" t="n">
        <v>0.0271</v>
      </c>
      <c r="H616" s="61" t="n">
        <v>0.0365</v>
      </c>
      <c r="I616" s="61" t="n">
        <v>0.0406</v>
      </c>
      <c r="J616" s="30" t="n">
        <v>0.0428</v>
      </c>
      <c r="K616" s="61" t="n">
        <v>0.0404</v>
      </c>
      <c r="L616" s="61" t="n">
        <v>0.0388</v>
      </c>
      <c r="M616" s="61" t="n">
        <v>0.0388</v>
      </c>
    </row>
    <row r="617">
      <c r="A617" s="43" t="n"/>
      <c r="B617" s="34" t="inlineStr">
        <is>
          <t>Utilities</t>
        </is>
      </c>
      <c r="C617" s="35" t="n"/>
      <c r="D617" s="36" t="n"/>
      <c r="E617" s="61" t="n"/>
      <c r="F617" s="81" t="n"/>
      <c r="G617" s="81" t="n"/>
      <c r="H617" s="81" t="n"/>
      <c r="I617" s="81" t="n"/>
      <c r="K617" s="81" t="n"/>
      <c r="L617" s="81" t="n"/>
      <c r="M617" s="81" t="n"/>
    </row>
    <row r="618">
      <c r="A618" s="43" t="n"/>
      <c r="B618" s="34" t="inlineStr">
        <is>
          <t>Index</t>
        </is>
      </c>
      <c r="C618" s="35" t="n"/>
      <c r="D618" s="36" t="n"/>
      <c r="E618" s="61" t="n"/>
      <c r="F618" s="81" t="n"/>
      <c r="G618" s="81" t="n"/>
      <c r="H618" s="81" t="n"/>
      <c r="I618" s="81" t="n"/>
      <c r="K618" s="81" t="n"/>
      <c r="L618" s="81" t="n"/>
      <c r="M618" s="81" t="n"/>
    </row>
    <row r="619">
      <c r="A619" s="42" t="n"/>
      <c r="B619" s="15" t="inlineStr">
        <is>
          <t>Other</t>
        </is>
      </c>
      <c r="C619" s="13" t="n"/>
      <c r="D619" s="11" t="n"/>
      <c r="E619" s="61" t="n">
        <v>0.1432</v>
      </c>
      <c r="F619" s="61" t="n">
        <v>0.097</v>
      </c>
      <c r="G619" s="61" t="n">
        <v>0.1059</v>
      </c>
      <c r="H619" s="61" t="n">
        <v>0.1516</v>
      </c>
      <c r="I619" s="61" t="n">
        <v>0.1481</v>
      </c>
      <c r="J619" s="30" t="n">
        <v>0.0752</v>
      </c>
      <c r="K619" s="61" t="n">
        <v>0.0663</v>
      </c>
      <c r="L619" s="61" t="n">
        <v>0.0471</v>
      </c>
      <c r="M619" s="61" t="n">
        <v>0.0442</v>
      </c>
      <c r="N619" t="inlineStr">
        <is>
          <t>5.16%</t>
        </is>
      </c>
    </row>
    <row r="620">
      <c r="A620" s="43" t="inlineStr">
        <is>
          <t>Market Exposure</t>
        </is>
      </c>
      <c r="B620" s="34" t="n"/>
      <c r="C620" s="35" t="n"/>
      <c r="D620" s="36" t="n"/>
      <c r="E620" s="36" t="n"/>
      <c r="F620" s="36" t="n"/>
      <c r="G620" s="8" t="n"/>
    </row>
    <row r="621">
      <c r="A621" s="43" t="n"/>
      <c r="B621" s="34" t="inlineStr">
        <is>
          <t>Large Cap</t>
        </is>
      </c>
      <c r="C621" s="35" t="n"/>
      <c r="D621" s="36" t="n"/>
      <c r="E621" s="61">
        <f>0.0868+0.1834+0.1443</f>
        <v/>
      </c>
      <c r="F621" s="61">
        <f>0.0578+0.1218+0.0965</f>
        <v/>
      </c>
      <c r="G621" s="61">
        <f>0.0721+0.1167+0.0968</f>
        <v/>
      </c>
      <c r="H621" s="61">
        <f>0.079+0.1586+0.0901</f>
        <v/>
      </c>
      <c r="I621" s="61">
        <f>0.0803+0.1792+0.1172</f>
        <v/>
      </c>
      <c r="J621" s="30" t="n">
        <v>0.2607</v>
      </c>
      <c r="K621" s="61">
        <f>0.0817+0.1084+0.0309</f>
        <v/>
      </c>
      <c r="L621" s="61">
        <f>0.0709+0.1108+0.0289</f>
        <v/>
      </c>
      <c r="M621" s="61">
        <f>0.0735+0.1054+0.0127</f>
        <v/>
      </c>
      <c r="N621" t="inlineStr">
        <is>
          <t>25.87%</t>
        </is>
      </c>
    </row>
    <row r="622">
      <c r="A622" s="43" t="n"/>
      <c r="B622" s="34" t="inlineStr">
        <is>
          <t>Mid Cap</t>
        </is>
      </c>
      <c r="C622" s="35" t="n"/>
      <c r="D622" s="36" t="n"/>
      <c r="E622" s="61" t="n">
        <v>0.1106</v>
      </c>
      <c r="F622" s="61" t="n">
        <v>0.1068</v>
      </c>
      <c r="G622" s="61" t="n">
        <v>0.0866</v>
      </c>
      <c r="H622" s="61" t="n">
        <v>0.1033</v>
      </c>
      <c r="I622" s="61" t="n">
        <v>0.1099</v>
      </c>
      <c r="J622" s="30" t="n">
        <v>0.1098</v>
      </c>
      <c r="K622" s="61" t="n">
        <v>0.1038</v>
      </c>
      <c r="L622" s="61" t="n">
        <v>0.0934</v>
      </c>
      <c r="M622" s="61" t="n">
        <v>0.1109</v>
      </c>
      <c r="N622" t="inlineStr">
        <is>
          <t>12.38%</t>
        </is>
      </c>
    </row>
    <row r="623">
      <c r="A623" s="43" t="n"/>
      <c r="B623" s="34" t="inlineStr">
        <is>
          <t>Small Cap</t>
        </is>
      </c>
      <c r="C623" s="35" t="n"/>
      <c r="D623" s="36" t="n"/>
      <c r="E623" s="61" t="n">
        <v>0.0485</v>
      </c>
      <c r="F623" s="61" t="n">
        <v>0.0693</v>
      </c>
      <c r="G623" s="61" t="n">
        <v>0.0842</v>
      </c>
      <c r="H623" s="61" t="n">
        <v>0.1067</v>
      </c>
      <c r="I623" s="61" t="n">
        <v>0.109</v>
      </c>
      <c r="J623" s="30" t="n">
        <v>0.1143</v>
      </c>
      <c r="K623" s="61" t="n">
        <v>0.1012</v>
      </c>
      <c r="L623" s="61" t="n">
        <v>0.0837</v>
      </c>
      <c r="M623" s="61" t="n">
        <v>0.0769</v>
      </c>
      <c r="N623" t="inlineStr">
        <is>
          <t>9.03%</t>
        </is>
      </c>
    </row>
    <row r="624">
      <c r="A624" s="43" t="n"/>
      <c r="B624" s="34" t="inlineStr">
        <is>
          <t>Private</t>
        </is>
      </c>
      <c r="C624" s="35" t="n"/>
      <c r="D624" s="36" t="n"/>
      <c r="E624" s="36" t="n"/>
      <c r="F624" s="36" t="n"/>
      <c r="G624" s="8" t="n"/>
    </row>
    <row r="625">
      <c r="A625" s="42" t="inlineStr">
        <is>
          <t>Sovereign Exposure</t>
        </is>
      </c>
      <c r="B625" s="15" t="n"/>
      <c r="C625" s="13" t="n"/>
      <c r="D625" s="11" t="n"/>
      <c r="E625" s="11" t="n"/>
      <c r="F625" s="11" t="n"/>
      <c r="G625" s="2" t="n"/>
    </row>
    <row r="626">
      <c r="A626" s="43" t="n"/>
      <c r="B626" s="34" t="inlineStr">
        <is>
          <t>North America</t>
        </is>
      </c>
      <c r="C626" s="35" t="n"/>
      <c r="D626" s="36" t="n"/>
      <c r="E626" s="36" t="n"/>
      <c r="F626" s="36" t="n"/>
      <c r="G626" s="8" t="n"/>
    </row>
    <row r="627">
      <c r="A627" s="43" t="n"/>
      <c r="B627" s="34" t="inlineStr">
        <is>
          <t>Europe</t>
        </is>
      </c>
      <c r="C627" s="35" t="n"/>
      <c r="D627" s="36" t="n"/>
      <c r="E627" s="36" t="n"/>
      <c r="F627" s="36" t="n"/>
      <c r="G627" s="8" t="n"/>
    </row>
    <row r="628">
      <c r="A628" s="43" t="n"/>
      <c r="B628" s="34" t="inlineStr">
        <is>
          <t>Asia</t>
        </is>
      </c>
      <c r="C628" s="35" t="n"/>
      <c r="D628" s="36" t="n"/>
      <c r="E628" s="36" t="n"/>
      <c r="F628" s="36" t="n"/>
      <c r="G628" s="8" t="n"/>
    </row>
    <row r="629">
      <c r="A629" s="43" t="n"/>
      <c r="B629" s="34" t="inlineStr">
        <is>
          <t>Other/Unknown</t>
        </is>
      </c>
      <c r="C629" s="35" t="n"/>
      <c r="D629" s="36" t="n"/>
      <c r="E629" s="36" t="n"/>
      <c r="F629" s="36" t="n"/>
      <c r="G629" s="8" t="n"/>
    </row>
    <row r="633">
      <c r="A633" s="39" t="n"/>
      <c r="B633" s="7" t="n"/>
      <c r="C633" s="20" t="n"/>
      <c r="D633" s="19" t="n"/>
      <c r="E633" s="19" t="n"/>
      <c r="F633" s="19" t="n"/>
      <c r="G633" s="46" t="n"/>
      <c r="H633" s="4" t="n"/>
      <c r="I633" s="5" t="n"/>
      <c r="J633" s="5" t="n"/>
      <c r="K633" s="5" t="n"/>
      <c r="L633" s="5" t="n"/>
      <c r="M633" s="5" t="n"/>
    </row>
    <row r="634">
      <c r="A634" s="40" t="inlineStr">
        <is>
          <t>Level 1</t>
        </is>
      </c>
      <c r="B634" s="31" t="inlineStr">
        <is>
          <t>Level 2</t>
        </is>
      </c>
      <c r="C634" s="13" t="inlineStr">
        <is>
          <t>Level 3</t>
        </is>
      </c>
      <c r="D634" s="36" t="inlineStr">
        <is>
          <t>Level 4</t>
        </is>
      </c>
      <c r="E634" s="36" t="n"/>
      <c r="F634" s="36" t="n"/>
      <c r="G634" s="6" t="n"/>
    </row>
    <row r="635">
      <c r="A635" s="40" t="n"/>
      <c r="B635" s="27" t="n"/>
      <c r="C635" s="28" t="n"/>
      <c r="D635" s="29" t="n"/>
      <c r="E635" s="29" t="n"/>
      <c r="F635" s="29" t="n"/>
      <c r="G635" s="3" t="n"/>
    </row>
    <row r="636">
      <c r="A636" s="41" t="n"/>
      <c r="B636" s="31" t="n"/>
      <c r="C636" s="32" t="n"/>
      <c r="D636" s="33" t="n"/>
      <c r="E636" s="33" t="n"/>
      <c r="F636" s="33" t="n"/>
      <c r="G636" s="9" t="n"/>
    </row>
    <row r="637">
      <c r="A637" s="42" t="n"/>
      <c r="B637" s="15" t="n"/>
      <c r="C637" s="13" t="n"/>
      <c r="D637" s="11" t="n"/>
      <c r="E637" s="11" t="n"/>
      <c r="F637" s="11" t="n"/>
      <c r="G637" s="2" t="n"/>
    </row>
    <row r="638">
      <c r="A638" s="42" t="n"/>
      <c r="B638" s="15" t="n"/>
      <c r="C638" s="13" t="n"/>
      <c r="D638" s="11" t="n"/>
      <c r="E638" s="11" t="n"/>
      <c r="F638" s="11" t="n"/>
      <c r="G638" s="2" t="n"/>
    </row>
    <row r="639">
      <c r="A639" s="41" t="n"/>
      <c r="B639" s="31" t="n"/>
      <c r="C639" s="32" t="n"/>
      <c r="D639" s="33" t="n"/>
      <c r="E639" s="33" t="n"/>
      <c r="F639" s="33" t="n"/>
      <c r="G639" s="9" t="n"/>
    </row>
    <row r="640">
      <c r="A640" s="42" t="n"/>
      <c r="B640" s="15" t="n"/>
      <c r="C640" s="13" t="n"/>
      <c r="D640" s="11" t="n"/>
      <c r="E640" s="11" t="n"/>
      <c r="F640" s="11" t="n"/>
      <c r="G640" s="2" t="n"/>
    </row>
    <row r="641">
      <c r="A641" s="42" t="n"/>
      <c r="B641" s="15" t="n"/>
      <c r="C641" s="13" t="n"/>
      <c r="D641" s="11" t="n"/>
      <c r="E641" s="11" t="n"/>
      <c r="F641" s="11" t="n"/>
      <c r="G641" s="2" t="n"/>
    </row>
    <row r="642">
      <c r="A642" s="42" t="n"/>
      <c r="B642" s="15" t="n"/>
      <c r="C642" s="13" t="n"/>
      <c r="D642" s="11" t="n"/>
      <c r="E642" s="11" t="n"/>
      <c r="F642" s="11" t="n"/>
      <c r="G642" s="2" t="n"/>
    </row>
    <row r="643">
      <c r="A643" s="42" t="n"/>
      <c r="B643" s="15" t="n"/>
      <c r="C643" s="13" t="n"/>
      <c r="D643" s="11" t="n"/>
      <c r="E643" s="11" t="n"/>
      <c r="F643" s="11" t="n"/>
      <c r="G643" s="2" t="n"/>
    </row>
    <row r="644">
      <c r="A644" s="42" t="n"/>
      <c r="B644" s="15" t="n"/>
      <c r="C644" s="13" t="n"/>
      <c r="D644" s="11" t="n"/>
      <c r="E644" s="11" t="n"/>
      <c r="F644" s="11" t="n"/>
      <c r="G644" s="2" t="n"/>
    </row>
    <row r="645">
      <c r="A645" s="42" t="n"/>
      <c r="B645" s="15" t="n"/>
      <c r="C645" s="13" t="n"/>
      <c r="D645" s="11" t="n"/>
      <c r="E645" s="11" t="n"/>
      <c r="F645" s="11" t="n"/>
      <c r="G645" s="2" t="n"/>
    </row>
    <row r="646">
      <c r="A646" s="42" t="n"/>
      <c r="B646" s="15" t="n"/>
      <c r="C646" s="13" t="n"/>
      <c r="D646" s="11" t="n"/>
      <c r="E646" s="11" t="n"/>
      <c r="F646" s="11" t="n"/>
      <c r="G646" s="2" t="n"/>
    </row>
    <row r="647">
      <c r="A647" s="42" t="n"/>
      <c r="B647" s="15" t="n"/>
      <c r="C647" s="13" t="n"/>
      <c r="D647" s="11" t="n"/>
      <c r="E647" s="11" t="n"/>
      <c r="F647" s="11" t="n"/>
      <c r="G647" s="2" t="n"/>
    </row>
    <row r="648">
      <c r="A648" s="42" t="n"/>
      <c r="B648" s="15" t="n"/>
      <c r="C648" s="13" t="n"/>
      <c r="D648" s="11" t="n"/>
      <c r="E648" s="11" t="n"/>
      <c r="F648" s="11" t="n"/>
      <c r="G648" s="2" t="n"/>
    </row>
    <row r="649">
      <c r="A649" s="42" t="n"/>
      <c r="B649" s="15" t="n"/>
      <c r="C649" s="13" t="n"/>
      <c r="D649" s="11" t="n"/>
      <c r="E649" s="11" t="n"/>
      <c r="F649" s="11" t="n"/>
      <c r="G649" s="2" t="n"/>
    </row>
    <row r="650">
      <c r="A650" s="42" t="n"/>
      <c r="B650" s="15" t="n"/>
      <c r="C650" s="13" t="n"/>
      <c r="D650" s="11" t="n"/>
      <c r="E650" s="11" t="n"/>
      <c r="F650" s="11" t="n"/>
      <c r="G650" s="2" t="n"/>
    </row>
    <row r="651">
      <c r="A651" s="42" t="n"/>
      <c r="B651" s="15" t="n"/>
      <c r="C651" s="13" t="n"/>
      <c r="D651" s="11" t="n"/>
      <c r="E651" s="11" t="n"/>
      <c r="F651" s="11" t="n"/>
      <c r="G651" s="2" t="n"/>
    </row>
    <row r="652">
      <c r="A652" s="42" t="n"/>
      <c r="B652" s="15" t="n"/>
      <c r="C652" s="13" t="n"/>
      <c r="D652" s="11" t="n"/>
      <c r="E652" s="11" t="n"/>
      <c r="F652" s="11" t="n"/>
      <c r="G652" s="2" t="n"/>
    </row>
    <row r="653">
      <c r="A653" s="42" t="n"/>
      <c r="B653" s="15" t="n"/>
      <c r="C653" s="13" t="n"/>
      <c r="D653" s="11" t="n"/>
      <c r="E653" s="11" t="n"/>
      <c r="F653" s="11" t="n"/>
      <c r="G653" s="2" t="n"/>
    </row>
    <row r="654">
      <c r="A654" s="42" t="n"/>
      <c r="B654" s="15" t="n"/>
      <c r="C654" s="13" t="n"/>
      <c r="D654" s="11" t="n"/>
      <c r="E654" s="11" t="n"/>
      <c r="F654" s="11" t="n"/>
      <c r="G654" s="2" t="n"/>
    </row>
    <row r="655">
      <c r="A655" s="42" t="n"/>
      <c r="B655" s="15" t="n"/>
      <c r="C655" s="13" t="n"/>
      <c r="D655" s="11" t="n"/>
      <c r="E655" s="11" t="n"/>
      <c r="F655" s="11" t="n"/>
      <c r="G655" s="2" t="n"/>
    </row>
    <row r="656">
      <c r="A656" s="42" t="n"/>
      <c r="B656" s="15" t="n"/>
      <c r="C656" s="13" t="n"/>
      <c r="D656" s="11" t="n"/>
      <c r="E656" s="11" t="n"/>
      <c r="F656" s="11" t="n"/>
      <c r="G656" s="2" t="n"/>
    </row>
    <row r="657">
      <c r="A657" s="41" t="n"/>
      <c r="B657" s="31" t="n"/>
      <c r="C657" s="32" t="n"/>
      <c r="D657" s="33" t="n"/>
      <c r="E657" s="33" t="n"/>
      <c r="F657" s="33" t="n"/>
      <c r="G657" s="9" t="n"/>
    </row>
    <row r="658">
      <c r="A658" s="42" t="n"/>
      <c r="B658" s="15" t="n"/>
      <c r="C658" s="13" t="n"/>
      <c r="D658" s="11" t="n"/>
      <c r="E658" s="11" t="n"/>
      <c r="F658" s="11" t="n"/>
      <c r="G658" s="2" t="n"/>
    </row>
    <row r="659">
      <c r="A659" s="42" t="n"/>
      <c r="B659" s="15" t="n"/>
      <c r="C659" s="13" t="n"/>
      <c r="D659" s="11" t="n"/>
      <c r="E659" s="11" t="n"/>
      <c r="F659" s="11" t="n"/>
      <c r="G659" s="2" t="n"/>
    </row>
    <row r="660">
      <c r="A660" s="43" t="n"/>
      <c r="B660" s="34" t="n"/>
      <c r="C660" s="35" t="n"/>
      <c r="D660" s="36" t="n"/>
      <c r="E660" s="36" t="n"/>
      <c r="F660" s="36" t="n"/>
      <c r="G660" s="8" t="n"/>
    </row>
    <row r="661">
      <c r="A661" s="43" t="n"/>
      <c r="B661" s="34" t="n"/>
      <c r="C661" s="35" t="n"/>
      <c r="D661" s="36" t="n"/>
      <c r="E661" s="36" t="n"/>
      <c r="F661" s="36" t="n"/>
      <c r="G661" s="8" t="n"/>
    </row>
    <row r="662">
      <c r="A662" s="43" t="n"/>
      <c r="B662" s="34" t="n"/>
      <c r="C662" s="35" t="n"/>
      <c r="D662" s="36" t="n"/>
      <c r="E662" s="36" t="n"/>
      <c r="F662" s="36" t="n"/>
      <c r="G662" s="8" t="n"/>
    </row>
    <row r="663">
      <c r="A663" s="43" t="n"/>
      <c r="B663" s="34" t="n"/>
      <c r="C663" s="35" t="n"/>
      <c r="D663" s="36" t="n"/>
      <c r="E663" s="36" t="n"/>
      <c r="F663" s="36" t="n"/>
      <c r="G663" s="8" t="n"/>
    </row>
    <row r="664">
      <c r="A664" s="43" t="n"/>
      <c r="B664" s="34" t="n"/>
      <c r="C664" s="35" t="n"/>
      <c r="D664" s="36" t="n"/>
      <c r="E664" s="36" t="n"/>
      <c r="F664" s="36" t="n"/>
      <c r="G664" s="8" t="n"/>
    </row>
    <row r="665">
      <c r="A665" s="41" t="n"/>
      <c r="B665" s="31" t="n"/>
      <c r="C665" s="32" t="n"/>
      <c r="D665" s="33" t="n"/>
      <c r="E665" s="33" t="n"/>
      <c r="F665" s="33" t="n"/>
      <c r="G665" s="9" t="n"/>
    </row>
    <row r="666">
      <c r="A666" s="42" t="n"/>
      <c r="B666" s="15" t="n"/>
      <c r="C666" s="13" t="n"/>
      <c r="D666" s="11" t="n"/>
      <c r="E666" s="11" t="n"/>
      <c r="F666" s="11" t="n"/>
      <c r="G666" s="2" t="n"/>
    </row>
    <row r="667">
      <c r="A667" s="43" t="n"/>
      <c r="B667" s="34" t="n"/>
      <c r="C667" s="35" t="n"/>
      <c r="D667" s="36" t="n"/>
      <c r="E667" s="36" t="n"/>
      <c r="F667" s="36" t="n"/>
      <c r="G667" s="8" t="n"/>
    </row>
    <row r="668">
      <c r="A668" s="43" t="n"/>
      <c r="B668" s="34" t="n"/>
      <c r="C668" s="35" t="n"/>
      <c r="D668" s="36" t="n"/>
      <c r="E668" s="36" t="n"/>
      <c r="F668" s="36" t="n"/>
      <c r="G668" s="8" t="n"/>
    </row>
    <row r="669">
      <c r="A669" s="43" t="n"/>
      <c r="B669" s="34" t="n"/>
      <c r="C669" s="35" t="n"/>
      <c r="D669" s="36" t="n"/>
      <c r="E669" s="36" t="n"/>
      <c r="F669" s="36" t="n"/>
      <c r="G669" s="8" t="n"/>
    </row>
    <row r="670">
      <c r="A670" s="43" t="n"/>
      <c r="B670" s="34" t="n"/>
      <c r="C670" s="35" t="n"/>
      <c r="D670" s="36" t="n"/>
      <c r="E670" s="36" t="n"/>
      <c r="F670" s="36" t="n"/>
      <c r="G670" s="8" t="n"/>
    </row>
    <row r="671">
      <c r="A671" s="43" t="n"/>
      <c r="B671" s="34" t="n"/>
      <c r="C671" s="35" t="n"/>
      <c r="D671" s="36" t="n"/>
      <c r="E671" s="36" t="n"/>
      <c r="F671" s="36" t="n"/>
      <c r="G671" s="8" t="n"/>
    </row>
    <row r="672">
      <c r="A672" s="43" t="n"/>
      <c r="B672" s="34" t="n"/>
      <c r="C672" s="35" t="n"/>
      <c r="D672" s="36" t="n"/>
      <c r="E672" s="36" t="n"/>
      <c r="F672" s="36" t="n"/>
      <c r="G672" s="8" t="n"/>
    </row>
    <row r="673">
      <c r="A673" s="43" t="n"/>
      <c r="B673" s="34" t="n"/>
      <c r="C673" s="35" t="n"/>
      <c r="D673" s="36" t="n"/>
      <c r="E673" s="36" t="n"/>
      <c r="F673" s="36" t="n"/>
      <c r="G673" s="8" t="n"/>
    </row>
    <row r="674">
      <c r="A674" s="43" t="n"/>
      <c r="B674" s="34" t="n"/>
      <c r="C674" s="35" t="n"/>
      <c r="D674" s="36" t="n"/>
      <c r="E674" s="36" t="n"/>
      <c r="F674" s="36" t="n"/>
      <c r="G674" s="8" t="n"/>
    </row>
    <row r="675">
      <c r="A675" s="43" t="n"/>
      <c r="B675" s="34" t="n"/>
      <c r="C675" s="35" t="n"/>
      <c r="D675" s="36" t="n"/>
      <c r="E675" s="36" t="n"/>
      <c r="F675" s="36" t="n"/>
      <c r="G675" s="8" t="n"/>
    </row>
    <row r="676">
      <c r="A676" s="43" t="n"/>
      <c r="B676" s="34" t="n"/>
      <c r="C676" s="35" t="n"/>
      <c r="D676" s="36" t="n"/>
      <c r="E676" s="36" t="n"/>
      <c r="F676" s="36" t="n"/>
      <c r="G676" s="8" t="n"/>
    </row>
    <row r="677">
      <c r="A677" s="42" t="n"/>
      <c r="B677" s="15" t="n"/>
      <c r="C677" s="13" t="n"/>
      <c r="D677" s="11" t="n"/>
      <c r="E677" s="11" t="n"/>
      <c r="F677" s="11" t="n"/>
      <c r="G677" s="2" t="n"/>
    </row>
    <row r="678">
      <c r="A678" s="43" t="n"/>
      <c r="B678" s="34" t="n"/>
      <c r="C678" s="35" t="n"/>
      <c r="D678" s="36" t="n"/>
      <c r="E678" s="36" t="n"/>
      <c r="F678" s="36" t="n"/>
      <c r="G678" s="8" t="n"/>
    </row>
    <row r="679">
      <c r="A679" s="43" t="n"/>
      <c r="B679" s="34" t="n"/>
      <c r="C679" s="35" t="n"/>
      <c r="D679" s="36" t="n"/>
      <c r="E679" s="36" t="n"/>
      <c r="F679" s="36" t="n"/>
      <c r="G679" s="8" t="n"/>
    </row>
    <row r="680">
      <c r="A680" s="43" t="n"/>
      <c r="B680" s="34" t="n"/>
      <c r="C680" s="35" t="n"/>
      <c r="D680" s="36" t="n"/>
      <c r="E680" s="36" t="n"/>
      <c r="F680" s="36" t="n"/>
      <c r="G680" s="8" t="n"/>
    </row>
    <row r="681">
      <c r="A681" s="43" t="n"/>
      <c r="B681" s="34" t="n"/>
      <c r="C681" s="35" t="n"/>
      <c r="D681" s="36" t="n"/>
      <c r="E681" s="36" t="n"/>
      <c r="F681" s="36" t="n"/>
      <c r="G681" s="8" t="n"/>
    </row>
    <row r="682">
      <c r="A682" s="43" t="n"/>
      <c r="B682" s="34" t="n"/>
      <c r="C682" s="35" t="n"/>
      <c r="D682" s="36" t="n"/>
      <c r="E682" s="36" t="n"/>
      <c r="F682" s="36" t="n"/>
      <c r="G682" s="8" t="n"/>
    </row>
    <row r="683">
      <c r="A683" s="43" t="n"/>
      <c r="B683" s="34" t="n"/>
      <c r="C683" s="35" t="n"/>
      <c r="D683" s="36" t="n"/>
      <c r="E683" s="36" t="n"/>
      <c r="F683" s="36" t="n"/>
      <c r="G683" s="8" t="n"/>
    </row>
    <row r="684">
      <c r="A684" s="43" t="n"/>
      <c r="B684" s="34" t="n"/>
      <c r="C684" s="35" t="n"/>
      <c r="D684" s="36" t="n"/>
      <c r="E684" s="36" t="n"/>
      <c r="F684" s="36" t="n"/>
      <c r="G684" s="8" t="n"/>
    </row>
    <row r="685">
      <c r="A685" s="43" t="n"/>
      <c r="B685" s="34" t="n"/>
      <c r="C685" s="35" t="n"/>
      <c r="D685" s="36" t="n"/>
      <c r="E685" s="36" t="n"/>
      <c r="F685" s="36" t="n"/>
      <c r="G685" s="8" t="n"/>
    </row>
    <row r="686">
      <c r="A686" s="42" t="n"/>
      <c r="B686" s="15" t="n"/>
      <c r="C686" s="13" t="n"/>
      <c r="D686" s="11" t="n"/>
      <c r="E686" s="11" t="n"/>
      <c r="F686" s="11" t="n"/>
      <c r="G686" s="2" t="n"/>
    </row>
    <row r="687">
      <c r="A687" s="43" t="n"/>
      <c r="B687" s="34" t="n"/>
      <c r="C687" s="35" t="n"/>
      <c r="D687" s="36" t="n"/>
      <c r="E687" s="36" t="n"/>
      <c r="F687" s="36" t="n"/>
      <c r="G687" s="8" t="n"/>
    </row>
    <row r="688">
      <c r="A688" s="43" t="n"/>
      <c r="B688" s="34" t="n"/>
      <c r="C688" s="35" t="n"/>
      <c r="D688" s="36" t="n"/>
      <c r="E688" s="36" t="n"/>
      <c r="F688" s="36" t="n"/>
      <c r="G688" s="8" t="n"/>
    </row>
    <row r="689">
      <c r="A689" s="43" t="n"/>
      <c r="B689" s="34" t="n"/>
      <c r="C689" s="35" t="n"/>
      <c r="D689" s="36" t="n"/>
      <c r="E689" s="36" t="n"/>
      <c r="F689" s="36" t="n"/>
      <c r="G689" s="8" t="n"/>
    </row>
    <row r="690">
      <c r="A690" s="43" t="n"/>
      <c r="B690" s="34" t="n"/>
      <c r="C690" s="35" t="n"/>
      <c r="D690" s="36" t="n"/>
      <c r="E690" s="36" t="n"/>
      <c r="F690" s="36" t="n"/>
      <c r="G690" s="8" t="n"/>
    </row>
    <row r="691">
      <c r="A691" s="43" t="n"/>
      <c r="B691" s="34" t="n"/>
      <c r="C691" s="35" t="n"/>
      <c r="D691" s="36" t="n"/>
      <c r="E691" s="36" t="n"/>
      <c r="F691" s="36" t="n"/>
      <c r="G691" s="8" t="n"/>
    </row>
    <row r="692">
      <c r="A692" s="42" t="n"/>
      <c r="B692" s="15" t="n"/>
      <c r="C692" s="13" t="n"/>
      <c r="D692" s="11" t="n"/>
      <c r="E692" s="11" t="n"/>
      <c r="F692" s="11" t="n"/>
      <c r="G692" s="2" t="n"/>
    </row>
    <row r="693">
      <c r="A693" s="43" t="n"/>
      <c r="B693" s="34" t="n"/>
      <c r="C693" s="35" t="n"/>
      <c r="D693" s="36" t="n"/>
      <c r="E693" s="36" t="n"/>
      <c r="F693" s="36" t="n"/>
      <c r="G693" s="8" t="n"/>
    </row>
    <row r="694">
      <c r="A694" s="43" t="n"/>
      <c r="B694" s="34" t="n"/>
      <c r="C694" s="35" t="n"/>
      <c r="D694" s="36" t="n"/>
      <c r="E694" s="36" t="n"/>
      <c r="F694" s="36" t="n"/>
      <c r="G694" s="8" t="n"/>
    </row>
    <row r="695">
      <c r="A695" s="43" t="n"/>
      <c r="B695" s="34" t="n"/>
      <c r="C695" s="35" t="n"/>
      <c r="D695" s="36" t="n"/>
      <c r="E695" s="36" t="n"/>
      <c r="F695" s="36" t="n"/>
      <c r="G695" s="8" t="n"/>
    </row>
    <row r="696">
      <c r="A696" s="43" t="n"/>
      <c r="B696" s="34" t="n"/>
      <c r="C696" s="35" t="n"/>
      <c r="D696" s="36" t="n"/>
      <c r="E696" s="36" t="n"/>
      <c r="F696" s="36" t="n"/>
      <c r="G696" s="8" t="n"/>
    </row>
    <row r="697">
      <c r="A697" s="43" t="n"/>
      <c r="B697" s="34" t="n"/>
      <c r="C697" s="35" t="n"/>
      <c r="D697" s="36" t="n"/>
      <c r="E697" s="36" t="n"/>
      <c r="F697" s="36" t="n"/>
      <c r="G697" s="8" t="n"/>
    </row>
    <row r="698">
      <c r="A698" s="43" t="n"/>
      <c r="B698" s="34" t="n"/>
      <c r="C698" s="35" t="n"/>
      <c r="D698" s="36" t="n"/>
      <c r="E698" s="36" t="n"/>
      <c r="F698" s="36" t="n"/>
      <c r="G698" s="8" t="n"/>
    </row>
    <row r="699">
      <c r="A699" s="43" t="n"/>
      <c r="B699" s="34" t="n"/>
      <c r="C699" s="35" t="n"/>
      <c r="D699" s="36" t="n"/>
      <c r="E699" s="36" t="n"/>
      <c r="F699" s="36" t="n"/>
      <c r="G699" s="8" t="n"/>
    </row>
    <row r="700">
      <c r="A700" s="41" t="n"/>
      <c r="B700" s="31" t="n"/>
      <c r="C700" s="32" t="n"/>
      <c r="D700" s="33" t="n"/>
      <c r="E700" s="33" t="n"/>
      <c r="F700" s="33" t="n"/>
      <c r="G700" s="9" t="n"/>
    </row>
    <row r="701">
      <c r="A701" s="40" t="n"/>
      <c r="B701" s="27" t="n"/>
      <c r="C701" s="28" t="n"/>
      <c r="D701" s="29" t="n"/>
      <c r="E701" s="29" t="n"/>
      <c r="F701" s="29" t="n"/>
      <c r="G701" s="3" t="n"/>
    </row>
    <row r="702">
      <c r="A702" s="41" t="n"/>
      <c r="B702" s="31" t="n"/>
      <c r="C702" s="32" t="n"/>
      <c r="D702" s="33" t="n"/>
      <c r="E702" s="33" t="n"/>
      <c r="F702" s="33" t="n"/>
      <c r="G702" s="9" t="n"/>
    </row>
    <row r="703">
      <c r="A703" s="41" t="n"/>
      <c r="B703" s="31" t="n"/>
      <c r="C703" s="32" t="n"/>
      <c r="D703" s="33" t="n"/>
      <c r="E703" s="33" t="n"/>
      <c r="F703" s="33" t="n"/>
      <c r="G703" s="9" t="n"/>
    </row>
    <row r="704">
      <c r="A704" s="41" t="n"/>
      <c r="B704" s="31" t="n"/>
      <c r="C704" s="32" t="n"/>
      <c r="D704" s="33" t="n"/>
      <c r="E704" s="33" t="n"/>
      <c r="F704" s="33" t="n"/>
      <c r="G704" s="9" t="n"/>
    </row>
    <row r="705">
      <c r="A705" s="41" t="n"/>
      <c r="B705" s="31" t="n"/>
      <c r="C705" s="32" t="n"/>
      <c r="D705" s="33" t="n"/>
      <c r="E705" s="33" t="n"/>
      <c r="F705" s="33" t="n"/>
      <c r="G705" s="9" t="n"/>
    </row>
    <row r="706">
      <c r="A706" s="41" t="n"/>
      <c r="B706" s="31" t="n"/>
      <c r="C706" s="32" t="n"/>
      <c r="D706" s="33" t="n"/>
      <c r="E706" s="33" t="n"/>
      <c r="F706" s="33" t="n"/>
      <c r="G706" s="9" t="n"/>
    </row>
    <row r="707">
      <c r="A707" s="41" t="n"/>
      <c r="B707" s="31" t="n"/>
      <c r="C707" s="32" t="n"/>
      <c r="D707" s="33" t="n"/>
      <c r="E707" s="33" t="n"/>
      <c r="F707" s="33" t="n"/>
      <c r="G707" s="9" t="n"/>
    </row>
    <row r="708">
      <c r="A708" s="41" t="n"/>
      <c r="B708" s="31" t="n"/>
      <c r="C708" s="32" t="n"/>
      <c r="D708" s="33" t="n"/>
      <c r="E708" s="33" t="n"/>
      <c r="F708" s="33" t="n"/>
      <c r="G708" s="9" t="n"/>
    </row>
    <row r="709">
      <c r="A709" s="41" t="n"/>
      <c r="B709" s="31" t="n"/>
      <c r="C709" s="32" t="n"/>
      <c r="D709" s="33" t="n"/>
      <c r="E709" s="33" t="n"/>
      <c r="F709" s="33" t="n"/>
      <c r="G709" s="9" t="n"/>
    </row>
    <row r="710">
      <c r="A710" s="41" t="n"/>
      <c r="B710" s="31" t="n"/>
      <c r="C710" s="32" t="n"/>
      <c r="D710" s="33" t="n"/>
      <c r="E710" s="33" t="n"/>
      <c r="F710" s="33" t="n"/>
      <c r="G710" s="9" t="n"/>
    </row>
    <row r="711">
      <c r="A711" s="41" t="n"/>
      <c r="B711" s="31" t="n"/>
      <c r="C711" s="32" t="n"/>
      <c r="D711" s="33" t="n"/>
      <c r="E711" s="33" t="n"/>
      <c r="F711" s="33" t="n"/>
      <c r="G711" s="9" t="n"/>
    </row>
    <row r="712">
      <c r="A712" s="41" t="n"/>
      <c r="B712" s="31" t="n"/>
      <c r="C712" s="32" t="n"/>
      <c r="D712" s="33" t="n"/>
      <c r="E712" s="33" t="n"/>
      <c r="F712" s="33" t="n"/>
      <c r="G712" s="9" t="n"/>
    </row>
    <row r="713">
      <c r="A713" s="41" t="n"/>
      <c r="B713" s="31" t="n"/>
      <c r="C713" s="32" t="n"/>
      <c r="D713" s="33" t="n"/>
      <c r="E713" s="33" t="n"/>
      <c r="F713" s="33" t="n"/>
      <c r="G713" s="9" t="n"/>
    </row>
    <row r="714">
      <c r="A714" s="40" t="n"/>
      <c r="B714" s="27" t="n"/>
      <c r="C714" s="28" t="n"/>
      <c r="D714" s="29" t="n"/>
      <c r="E714" s="29" t="n"/>
      <c r="F714" s="29" t="n"/>
      <c r="G714" s="3" t="n"/>
    </row>
    <row r="715">
      <c r="A715" s="41" t="n"/>
      <c r="B715" s="31" t="n"/>
      <c r="C715" s="32" t="n"/>
      <c r="D715" s="33" t="n"/>
      <c r="E715" s="33" t="n"/>
      <c r="F715" s="33" t="n"/>
      <c r="G715" s="9" t="n"/>
    </row>
    <row r="716">
      <c r="A716" s="41" t="n"/>
      <c r="B716" s="31" t="n"/>
      <c r="C716" s="32" t="n"/>
      <c r="D716" s="33" t="n"/>
      <c r="E716" s="33" t="n"/>
      <c r="F716" s="33" t="n"/>
      <c r="G716" s="9" t="n"/>
    </row>
    <row r="717">
      <c r="A717" s="41" t="n"/>
      <c r="B717" s="31" t="n"/>
      <c r="C717" s="32" t="n"/>
      <c r="D717" s="33" t="n"/>
      <c r="E717" s="33" t="n"/>
      <c r="F717" s="33" t="n"/>
      <c r="G717" s="9" t="n"/>
    </row>
    <row r="718">
      <c r="A718" s="41" t="n"/>
      <c r="B718" s="31" t="n"/>
      <c r="C718" s="32" t="n"/>
      <c r="D718" s="33" t="n"/>
      <c r="E718" s="33" t="n"/>
      <c r="F718" s="33" t="n"/>
      <c r="G718" s="9" t="n"/>
    </row>
    <row r="719">
      <c r="A719" s="41" t="n"/>
      <c r="B719" s="31" t="n"/>
      <c r="C719" s="32" t="n"/>
      <c r="D719" s="33" t="n"/>
      <c r="E719" s="33" t="n"/>
      <c r="F719" s="33" t="n"/>
      <c r="G719" s="9" t="n"/>
    </row>
    <row r="720">
      <c r="A720" s="41" t="n"/>
      <c r="B720" s="31" t="n"/>
      <c r="C720" s="32" t="n"/>
      <c r="D720" s="33" t="n"/>
      <c r="E720" s="33" t="n"/>
      <c r="F720" s="33" t="n"/>
      <c r="G720" s="9" t="n"/>
    </row>
    <row r="721">
      <c r="A721" s="41" t="n"/>
      <c r="B721" s="31" t="n"/>
      <c r="C721" s="32" t="n"/>
      <c r="D721" s="33" t="n"/>
      <c r="E721" s="33" t="n"/>
      <c r="F721" s="33" t="n"/>
      <c r="G721" s="9" t="n"/>
    </row>
    <row r="722">
      <c r="A722" s="41" t="n"/>
      <c r="B722" s="31" t="n"/>
      <c r="C722" s="32" t="n"/>
      <c r="D722" s="33" t="n"/>
      <c r="E722" s="33" t="n"/>
      <c r="F722" s="33" t="n"/>
      <c r="G722" s="9" t="n"/>
    </row>
    <row r="723">
      <c r="A723" s="41" t="n"/>
      <c r="B723" s="31" t="n"/>
      <c r="C723" s="32" t="n"/>
      <c r="D723" s="33" t="n"/>
      <c r="E723" s="33" t="n"/>
      <c r="F723" s="33" t="n"/>
      <c r="G723" s="9" t="n"/>
    </row>
    <row r="724">
      <c r="A724" s="41" t="n"/>
      <c r="B724" s="31" t="n"/>
      <c r="C724" s="32" t="n"/>
      <c r="D724" s="33" t="n"/>
      <c r="E724" s="33" t="n"/>
      <c r="F724" s="33" t="n"/>
      <c r="G724" s="9" t="n"/>
    </row>
    <row r="725">
      <c r="A725" s="41" t="n"/>
      <c r="B725" s="31" t="n"/>
      <c r="C725" s="32" t="n"/>
      <c r="D725" s="33" t="n"/>
      <c r="E725" s="33" t="n"/>
      <c r="F725" s="33" t="n"/>
      <c r="G725" s="9" t="n"/>
    </row>
    <row r="726">
      <c r="A726" s="41" t="n"/>
      <c r="B726" s="31" t="n"/>
      <c r="C726" s="32" t="n"/>
      <c r="D726" s="33" t="n"/>
      <c r="E726" s="33" t="n"/>
      <c r="F726" s="33" t="n"/>
      <c r="G726" s="9" t="n"/>
    </row>
    <row r="727">
      <c r="A727" s="41" t="n"/>
      <c r="B727" s="31" t="n"/>
      <c r="C727" s="32" t="n"/>
      <c r="D727" s="33" t="n"/>
      <c r="E727" s="33" t="n"/>
      <c r="F727" s="33" t="n"/>
      <c r="G727" s="9" t="n"/>
    </row>
    <row r="728">
      <c r="A728" s="41" t="n"/>
      <c r="B728" s="31" t="n"/>
      <c r="C728" s="32" t="n"/>
      <c r="D728" s="33" t="n"/>
      <c r="E728" s="33" t="n"/>
      <c r="F728" s="33" t="n"/>
      <c r="G728" s="9" t="n"/>
    </row>
    <row r="729">
      <c r="A729" s="41" t="n"/>
      <c r="B729" s="31" t="n"/>
      <c r="C729" s="32" t="n"/>
      <c r="D729" s="33" t="n"/>
      <c r="E729" s="33" t="n"/>
      <c r="F729" s="33" t="n"/>
      <c r="G729" s="9" t="n"/>
    </row>
    <row r="730">
      <c r="A730" s="41" t="n"/>
      <c r="B730" s="31" t="n"/>
      <c r="C730" s="32" t="n"/>
      <c r="D730" s="33" t="n"/>
      <c r="E730" s="33" t="n"/>
      <c r="F730" s="33" t="n"/>
      <c r="G730" s="9" t="n"/>
    </row>
    <row r="731">
      <c r="A731" s="41" t="n"/>
      <c r="B731" s="31" t="n"/>
      <c r="C731" s="32" t="n"/>
      <c r="D731" s="33" t="n"/>
      <c r="E731" s="33" t="n"/>
      <c r="F731" s="33" t="n"/>
      <c r="G731" s="9" t="n"/>
    </row>
    <row r="732">
      <c r="A732" s="41" t="n"/>
      <c r="B732" s="31" t="n"/>
      <c r="C732" s="32" t="n"/>
      <c r="D732" s="33" t="n"/>
      <c r="E732" s="33" t="n"/>
      <c r="F732" s="33" t="n"/>
      <c r="G732" s="9" t="n"/>
    </row>
    <row r="733">
      <c r="A733" s="40" t="n"/>
      <c r="B733" s="27" t="n"/>
      <c r="C733" s="28" t="n"/>
      <c r="D733" s="29" t="n"/>
      <c r="E733" s="29" t="n"/>
      <c r="F733" s="29" t="n"/>
      <c r="G733" s="3" t="n"/>
    </row>
    <row r="734">
      <c r="A734" s="41" t="n"/>
      <c r="B734" s="31" t="n"/>
      <c r="C734" s="32" t="n"/>
      <c r="D734" s="33" t="n"/>
      <c r="E734" s="33" t="n"/>
      <c r="F734" s="33" t="n"/>
      <c r="G734" s="9" t="n"/>
    </row>
    <row r="735">
      <c r="A735" s="41" t="n"/>
      <c r="B735" s="31" t="n"/>
      <c r="C735" s="32" t="n"/>
      <c r="D735" s="33" t="n"/>
      <c r="E735" s="33" t="n"/>
      <c r="F735" s="33" t="n"/>
      <c r="G735" s="9" t="n"/>
    </row>
    <row r="736">
      <c r="A736" s="41" t="n"/>
      <c r="B736" s="31" t="n"/>
      <c r="C736" s="32" t="n"/>
      <c r="D736" s="33" t="n"/>
      <c r="E736" s="33" t="n"/>
      <c r="F736" s="33" t="n"/>
      <c r="G736" s="9" t="n"/>
    </row>
    <row r="737">
      <c r="A737" s="40" t="n"/>
      <c r="B737" s="27" t="n"/>
      <c r="C737" s="28" t="n"/>
      <c r="D737" s="29" t="n"/>
      <c r="E737" s="29" t="n"/>
      <c r="F737" s="29" t="n"/>
      <c r="G737" s="3" t="n"/>
    </row>
    <row r="738">
      <c r="A738" s="41" t="n"/>
      <c r="B738" s="31" t="n"/>
      <c r="C738" s="32" t="n"/>
      <c r="D738" s="33" t="n"/>
      <c r="E738" s="33" t="n"/>
      <c r="F738" s="33" t="n"/>
      <c r="G738" s="9" t="n"/>
    </row>
    <row r="739">
      <c r="A739" s="41" t="n"/>
      <c r="B739" s="31" t="n"/>
      <c r="C739" s="32" t="n"/>
      <c r="D739" s="33" t="n"/>
      <c r="E739" s="33" t="n"/>
      <c r="F739" s="33" t="n"/>
      <c r="G739" s="9" t="n"/>
    </row>
    <row r="740">
      <c r="A740" s="42" t="n"/>
      <c r="B740" s="15" t="n"/>
      <c r="C740" s="13" t="n"/>
      <c r="D740" s="11" t="n"/>
      <c r="E740" s="11" t="n"/>
      <c r="F740" s="11" t="n"/>
      <c r="G740" s="2" t="n"/>
    </row>
    <row r="741">
      <c r="A741" s="42" t="n"/>
      <c r="B741" s="15" t="n"/>
      <c r="C741" s="13" t="n"/>
      <c r="D741" s="11" t="n"/>
      <c r="E741" s="11" t="n"/>
      <c r="F741" s="11" t="n"/>
      <c r="G741" s="2" t="n"/>
    </row>
    <row r="742">
      <c r="A742" s="42" t="n"/>
      <c r="B742" s="15" t="n"/>
      <c r="C742" s="13" t="n"/>
      <c r="D742" s="11" t="n"/>
      <c r="E742" s="11" t="n"/>
      <c r="F742" s="11" t="n"/>
      <c r="G742" s="2" t="n"/>
    </row>
    <row r="743">
      <c r="A743" s="41" t="n"/>
      <c r="B743" s="31" t="n"/>
      <c r="C743" s="32" t="n"/>
      <c r="D743" s="33" t="n"/>
      <c r="E743" s="33" t="n"/>
      <c r="F743" s="33" t="n"/>
      <c r="G743" s="9" t="n"/>
    </row>
    <row r="744">
      <c r="A744" s="42" t="n"/>
      <c r="B744" s="15" t="n"/>
      <c r="C744" s="13" t="n"/>
      <c r="D744" s="11" t="n"/>
      <c r="E744" s="11" t="n"/>
      <c r="F744" s="11" t="n"/>
      <c r="G744" s="2" t="n"/>
    </row>
    <row r="745">
      <c r="A745" s="42" t="n"/>
      <c r="B745" s="15" t="n"/>
      <c r="C745" s="13" t="n"/>
      <c r="D745" s="11" t="n"/>
      <c r="E745" s="11" t="n"/>
      <c r="F745" s="11" t="n"/>
      <c r="G745" s="2" t="n"/>
    </row>
    <row r="746">
      <c r="A746" s="42" t="n"/>
      <c r="B746" s="15" t="n"/>
      <c r="C746" s="13" t="n"/>
      <c r="D746" s="11" t="n"/>
      <c r="E746" s="11" t="n"/>
      <c r="F746" s="11" t="n"/>
      <c r="G746" s="2" t="n"/>
    </row>
    <row r="747">
      <c r="A747" s="41" t="n"/>
      <c r="B747" s="31" t="n"/>
      <c r="C747" s="32" t="n"/>
      <c r="D747" s="33" t="n"/>
      <c r="E747" s="33" t="n"/>
      <c r="F747" s="33" t="n"/>
      <c r="G747" s="9" t="n"/>
    </row>
    <row r="748">
      <c r="A748" s="42" t="n"/>
      <c r="B748" s="15" t="n"/>
      <c r="C748" s="13" t="n"/>
      <c r="D748" s="11" t="n"/>
      <c r="E748" s="11" t="n"/>
      <c r="F748" s="11" t="n"/>
      <c r="G748" s="2" t="n"/>
    </row>
    <row r="749">
      <c r="A749" s="42" t="n"/>
      <c r="B749" s="15" t="n"/>
      <c r="C749" s="13" t="n"/>
      <c r="D749" s="11" t="n"/>
      <c r="E749" s="11" t="n"/>
      <c r="F749" s="11" t="n"/>
      <c r="G749" s="2" t="n"/>
    </row>
    <row r="750">
      <c r="A750" s="42" t="n"/>
      <c r="B750" s="15" t="n"/>
      <c r="C750" s="13" t="n"/>
      <c r="D750" s="11" t="n"/>
      <c r="E750" s="11" t="n"/>
      <c r="F750" s="11" t="n"/>
      <c r="G750" s="2" t="n"/>
    </row>
    <row r="751">
      <c r="A751" s="41" t="n"/>
      <c r="B751" s="31" t="n"/>
      <c r="C751" s="32" t="n"/>
      <c r="D751" s="33" t="n"/>
      <c r="E751" s="33" t="n"/>
      <c r="F751" s="33" t="n"/>
      <c r="G751" s="9" t="n"/>
    </row>
    <row r="752">
      <c r="A752" s="42" t="n"/>
      <c r="B752" s="15" t="n"/>
      <c r="C752" s="13" t="n"/>
      <c r="D752" s="11" t="n"/>
      <c r="E752" s="11" t="n"/>
      <c r="F752" s="11" t="n"/>
      <c r="G752" s="2" t="n"/>
    </row>
    <row r="753">
      <c r="A753" s="42" t="n"/>
      <c r="B753" s="15" t="n"/>
      <c r="C753" s="13" t="n"/>
      <c r="D753" s="11" t="n"/>
      <c r="E753" s="11" t="n"/>
      <c r="F753" s="11" t="n"/>
      <c r="G753" s="2" t="n"/>
    </row>
    <row r="754">
      <c r="A754" s="42" t="n"/>
      <c r="B754" s="15" t="n"/>
      <c r="C754" s="13" t="n"/>
      <c r="D754" s="11" t="n"/>
      <c r="E754" s="11" t="n"/>
      <c r="F754" s="11" t="n"/>
      <c r="G754" s="2" t="n"/>
    </row>
    <row r="755">
      <c r="A755" s="42" t="n"/>
      <c r="B755" s="15" t="n"/>
      <c r="C755" s="13" t="n"/>
      <c r="D755" s="11" t="n"/>
      <c r="E755" s="11" t="n"/>
      <c r="F755" s="11" t="n"/>
      <c r="G755" s="2" t="n"/>
    </row>
    <row r="756">
      <c r="A756" s="41" t="n"/>
      <c r="B756" s="31" t="n"/>
      <c r="C756" s="32" t="n"/>
      <c r="D756" s="33" t="n"/>
      <c r="E756" s="33" t="n"/>
      <c r="F756" s="33" t="n"/>
      <c r="G756" s="9" t="n"/>
    </row>
    <row r="757">
      <c r="A757" s="40" t="n"/>
      <c r="B757" s="27" t="n"/>
      <c r="C757" s="28" t="n"/>
      <c r="D757" s="29" t="n"/>
      <c r="E757" s="29" t="n"/>
      <c r="F757" s="29" t="n"/>
      <c r="G757" s="3" t="n"/>
    </row>
    <row r="758">
      <c r="A758" s="41" t="n"/>
      <c r="B758" s="31" t="n"/>
      <c r="C758" s="32" t="n"/>
      <c r="D758" s="33" t="n"/>
      <c r="E758" s="33" t="n"/>
      <c r="F758" s="33" t="n"/>
      <c r="G758" s="9" t="n"/>
    </row>
    <row r="759">
      <c r="A759" s="41" t="n"/>
      <c r="B759" s="31" t="n"/>
      <c r="C759" s="32" t="n"/>
      <c r="D759" s="33" t="n"/>
      <c r="E759" s="33" t="n"/>
      <c r="F759" s="33" t="n"/>
      <c r="G759" s="9" t="n"/>
    </row>
    <row r="760">
      <c r="A760" s="41" t="n"/>
      <c r="B760" s="31" t="n"/>
      <c r="C760" s="32" t="n"/>
      <c r="D760" s="33" t="n"/>
      <c r="E760" s="33" t="n"/>
      <c r="F760" s="33" t="n"/>
      <c r="G760" s="9" t="n"/>
    </row>
    <row r="761">
      <c r="A761" s="40" t="n"/>
      <c r="B761" s="27" t="n"/>
      <c r="C761" s="28" t="n"/>
      <c r="D761" s="29" t="n"/>
      <c r="E761" s="29" t="n"/>
      <c r="F761" s="29" t="n"/>
      <c r="G761" s="3" t="n"/>
    </row>
    <row r="763">
      <c r="A763" s="39" t="n"/>
      <c r="B763" s="7" t="n"/>
      <c r="C763" s="20" t="n"/>
      <c r="D763" s="19" t="n"/>
      <c r="E763" s="19" t="n"/>
      <c r="F763" s="19" t="n"/>
      <c r="G763" s="46" t="inlineStr">
        <is>
          <t>Short Attributions (Import/Export)</t>
        </is>
      </c>
      <c r="H763" s="4" t="n"/>
      <c r="I763" s="5" t="n"/>
      <c r="J763" s="5" t="n"/>
      <c r="K763" s="5" t="n"/>
      <c r="L763" s="5" t="n"/>
      <c r="M763" s="5" t="n"/>
    </row>
    <row r="764">
      <c r="A764" s="40" t="inlineStr">
        <is>
          <t>Level 1</t>
        </is>
      </c>
      <c r="B764" s="31" t="inlineStr">
        <is>
          <t>Level 2</t>
        </is>
      </c>
      <c r="C764" s="13" t="inlineStr">
        <is>
          <t>Level 3</t>
        </is>
      </c>
      <c r="D764" s="36" t="inlineStr">
        <is>
          <t>Level 4</t>
        </is>
      </c>
      <c r="E764" s="36" t="n"/>
      <c r="F764" s="36" t="n"/>
      <c r="G764" s="6" t="inlineStr">
        <is>
          <t>Invested Amount</t>
        </is>
      </c>
    </row>
    <row r="765">
      <c r="A765" s="40" t="n"/>
      <c r="B765" s="27" t="n"/>
      <c r="C765" s="28" t="n"/>
      <c r="D765" s="29" t="n"/>
      <c r="E765" s="29" t="n"/>
      <c r="F765" s="29" t="n"/>
      <c r="G765" s="3" t="n"/>
    </row>
    <row r="766">
      <c r="A766" s="41" t="n"/>
      <c r="B766" s="31" t="n"/>
      <c r="C766" s="32" t="n"/>
      <c r="D766" s="33" t="n"/>
      <c r="E766" s="33" t="n"/>
      <c r="F766" s="33" t="n"/>
      <c r="G766" s="9" t="n"/>
    </row>
    <row r="767">
      <c r="A767" s="42" t="n"/>
      <c r="B767" s="15" t="n"/>
      <c r="C767" s="13" t="n"/>
      <c r="D767" s="11" t="n"/>
      <c r="E767" s="11" t="n"/>
      <c r="F767" s="11" t="n"/>
      <c r="G767" s="2" t="n"/>
    </row>
    <row r="768">
      <c r="A768" s="42" t="n"/>
      <c r="B768" s="15" t="n"/>
      <c r="C768" s="13" t="n"/>
      <c r="D768" s="11" t="n"/>
      <c r="E768" s="11" t="n"/>
      <c r="F768" s="11" t="n"/>
      <c r="G768" s="2" t="n"/>
    </row>
    <row r="769">
      <c r="A769" s="41" t="n"/>
      <c r="B769" s="31" t="n"/>
      <c r="C769" s="32" t="n"/>
      <c r="D769" s="33" t="n"/>
      <c r="E769" s="33" t="n"/>
      <c r="F769" s="33" t="n"/>
      <c r="G769" s="9" t="n"/>
    </row>
    <row r="770">
      <c r="A770" s="42" t="n"/>
      <c r="B770" s="15" t="n"/>
      <c r="C770" s="13" t="n"/>
      <c r="D770" s="11" t="n"/>
      <c r="E770" s="11" t="n"/>
      <c r="F770" s="11" t="n"/>
      <c r="G770" s="2" t="n"/>
    </row>
    <row r="771">
      <c r="A771" s="42" t="n"/>
      <c r="B771" s="15" t="n"/>
      <c r="C771" s="13" t="n"/>
      <c r="D771" s="11" t="n"/>
      <c r="E771" s="11" t="n"/>
      <c r="F771" s="11" t="n"/>
      <c r="G771" s="2" t="n"/>
    </row>
    <row r="772">
      <c r="A772" s="42" t="n"/>
      <c r="B772" s="15" t="n"/>
      <c r="C772" s="13" t="n"/>
      <c r="D772" s="11" t="n"/>
      <c r="E772" s="11" t="n"/>
      <c r="F772" s="11" t="n"/>
      <c r="G772" s="2" t="n"/>
    </row>
    <row r="773">
      <c r="A773" s="42" t="n"/>
      <c r="B773" s="15" t="n"/>
      <c r="C773" s="13" t="n"/>
      <c r="D773" s="11" t="n"/>
      <c r="E773" s="11" t="n"/>
      <c r="F773" s="11" t="n"/>
      <c r="G773" s="2" t="n"/>
    </row>
    <row r="774">
      <c r="A774" s="42" t="n"/>
      <c r="B774" s="15" t="n"/>
      <c r="C774" s="13" t="n"/>
      <c r="D774" s="11" t="n"/>
      <c r="E774" s="11" t="n"/>
      <c r="F774" s="11" t="n"/>
      <c r="G774" s="2" t="n"/>
    </row>
    <row r="775">
      <c r="A775" s="42" t="n"/>
      <c r="B775" s="15" t="n"/>
      <c r="C775" s="13" t="n"/>
      <c r="D775" s="11" t="n"/>
      <c r="E775" s="11" t="n"/>
      <c r="F775" s="11" t="n"/>
      <c r="G775" s="2" t="n"/>
    </row>
    <row r="776">
      <c r="A776" s="42" t="n"/>
      <c r="B776" s="15" t="n"/>
      <c r="C776" s="13" t="n"/>
      <c r="D776" s="11" t="n"/>
      <c r="E776" s="11" t="n"/>
      <c r="F776" s="11" t="n"/>
      <c r="G776" s="2" t="n"/>
    </row>
    <row r="777">
      <c r="A777" s="42" t="n"/>
      <c r="B777" s="15" t="n"/>
      <c r="C777" s="13" t="n"/>
      <c r="D777" s="11" t="n"/>
      <c r="E777" s="11" t="n"/>
      <c r="F777" s="11" t="n"/>
      <c r="G777" s="2" t="n"/>
    </row>
    <row r="778">
      <c r="A778" s="42" t="n"/>
      <c r="B778" s="15" t="n"/>
      <c r="C778" s="13" t="n"/>
      <c r="D778" s="11" t="n"/>
      <c r="E778" s="11" t="n"/>
      <c r="F778" s="11" t="n"/>
      <c r="G778" s="2" t="n"/>
    </row>
    <row r="779">
      <c r="A779" s="42" t="n"/>
      <c r="B779" s="15" t="n"/>
      <c r="C779" s="13" t="n"/>
      <c r="D779" s="11" t="n"/>
      <c r="E779" s="11" t="n"/>
      <c r="F779" s="11" t="n"/>
      <c r="G779" s="2" t="n"/>
    </row>
    <row r="780">
      <c r="A780" s="42" t="n"/>
      <c r="B780" s="15" t="n"/>
      <c r="C780" s="13" t="n"/>
      <c r="D780" s="11" t="n"/>
      <c r="E780" s="11" t="n"/>
      <c r="F780" s="11" t="n"/>
      <c r="G780" s="2" t="n"/>
    </row>
    <row r="781">
      <c r="A781" s="42" t="n"/>
      <c r="B781" s="15" t="n"/>
      <c r="C781" s="13" t="n"/>
      <c r="D781" s="11" t="n"/>
      <c r="E781" s="11" t="n"/>
      <c r="F781" s="11" t="n"/>
      <c r="G781" s="2" t="n"/>
    </row>
    <row r="782">
      <c r="A782" s="42" t="n"/>
      <c r="B782" s="15" t="n"/>
      <c r="C782" s="13" t="n"/>
      <c r="D782" s="11" t="n"/>
      <c r="E782" s="11" t="n"/>
      <c r="F782" s="11" t="n"/>
      <c r="G782" s="2" t="n"/>
    </row>
    <row r="783">
      <c r="A783" s="42" t="n"/>
      <c r="B783" s="15" t="n"/>
      <c r="C783" s="13" t="n"/>
      <c r="D783" s="11" t="n"/>
      <c r="E783" s="11" t="n"/>
      <c r="F783" s="11" t="n"/>
      <c r="G783" s="2" t="n"/>
    </row>
    <row r="784">
      <c r="A784" s="42" t="n"/>
      <c r="B784" s="15" t="n"/>
      <c r="C784" s="13" t="n"/>
      <c r="D784" s="11" t="n"/>
      <c r="E784" s="11" t="n"/>
      <c r="F784" s="11" t="n"/>
      <c r="G784" s="2" t="n"/>
    </row>
    <row r="785">
      <c r="A785" s="42" t="n"/>
      <c r="B785" s="15" t="n"/>
      <c r="C785" s="13" t="n"/>
      <c r="D785" s="11" t="n"/>
      <c r="E785" s="11" t="n"/>
      <c r="F785" s="11" t="n"/>
      <c r="G785" s="2" t="n"/>
    </row>
    <row r="786">
      <c r="A786" s="42" t="n"/>
      <c r="B786" s="15" t="n"/>
      <c r="C786" s="13" t="n"/>
      <c r="D786" s="11" t="n"/>
      <c r="E786" s="11" t="n"/>
      <c r="F786" s="11" t="n"/>
      <c r="G786" s="2" t="n"/>
    </row>
    <row r="787">
      <c r="A787" s="41" t="n"/>
      <c r="B787" s="31" t="n"/>
      <c r="C787" s="32" t="n"/>
      <c r="D787" s="33" t="n"/>
      <c r="E787" s="33" t="n"/>
      <c r="F787" s="33" t="n"/>
      <c r="G787" s="9" t="n"/>
    </row>
    <row r="788">
      <c r="A788" s="42" t="n"/>
      <c r="B788" s="15" t="n"/>
      <c r="C788" s="13" t="n"/>
      <c r="D788" s="11" t="n"/>
      <c r="E788" s="11" t="n"/>
      <c r="F788" s="11" t="n"/>
      <c r="G788" s="2" t="n"/>
    </row>
    <row r="789">
      <c r="A789" s="42" t="n"/>
      <c r="B789" s="15" t="n"/>
      <c r="C789" s="13" t="n"/>
      <c r="D789" s="11" t="n"/>
      <c r="E789" s="11" t="n"/>
      <c r="F789" s="11" t="n"/>
      <c r="G789" s="2" t="n"/>
    </row>
    <row r="790">
      <c r="A790" s="43" t="n"/>
      <c r="B790" s="34" t="n"/>
      <c r="C790" s="35" t="n"/>
      <c r="D790" s="36" t="n"/>
      <c r="E790" s="36" t="n"/>
      <c r="F790" s="36" t="n"/>
      <c r="G790" s="8" t="n"/>
    </row>
    <row r="791">
      <c r="A791" s="43" t="n"/>
      <c r="B791" s="34" t="n"/>
      <c r="C791" s="35" t="n"/>
      <c r="D791" s="36" t="n"/>
      <c r="E791" s="36" t="n"/>
      <c r="F791" s="36" t="n"/>
      <c r="G791" s="8" t="n"/>
    </row>
    <row r="792">
      <c r="A792" s="43" t="n"/>
      <c r="B792" s="34" t="n"/>
      <c r="C792" s="35" t="n"/>
      <c r="D792" s="36" t="n"/>
      <c r="E792" s="36" t="n"/>
      <c r="F792" s="36" t="n"/>
      <c r="G792" s="8" t="n"/>
    </row>
    <row r="793">
      <c r="A793" s="43" t="n"/>
      <c r="B793" s="34" t="n"/>
      <c r="C793" s="35" t="n"/>
      <c r="D793" s="36" t="n"/>
      <c r="E793" s="36" t="n"/>
      <c r="F793" s="36" t="n"/>
      <c r="G793" s="8" t="n"/>
    </row>
    <row r="794">
      <c r="A794" s="43" t="n"/>
      <c r="B794" s="34" t="n"/>
      <c r="C794" s="35" t="n"/>
      <c r="D794" s="36" t="n"/>
      <c r="E794" s="36" t="n"/>
      <c r="F794" s="36" t="n"/>
      <c r="G794" s="8" t="n"/>
    </row>
    <row r="795">
      <c r="A795" s="41" t="n"/>
      <c r="B795" s="31" t="n"/>
      <c r="C795" s="32" t="n"/>
      <c r="D795" s="33" t="n"/>
      <c r="E795" s="33" t="n"/>
      <c r="F795" s="33" t="n"/>
      <c r="G795" s="9" t="n"/>
    </row>
    <row r="796">
      <c r="A796" s="42" t="n"/>
      <c r="B796" s="15" t="n"/>
      <c r="C796" s="13" t="n"/>
      <c r="D796" s="11" t="n"/>
      <c r="E796" s="11" t="n"/>
      <c r="F796" s="11" t="n"/>
      <c r="G796" s="2" t="n"/>
    </row>
    <row r="797">
      <c r="A797" s="43" t="n"/>
      <c r="B797" s="34" t="n"/>
      <c r="C797" s="35" t="n"/>
      <c r="D797" s="36" t="n"/>
      <c r="E797" s="36" t="n"/>
      <c r="F797" s="36" t="n"/>
      <c r="G797" s="8" t="n"/>
    </row>
    <row r="798">
      <c r="A798" s="43" t="n"/>
      <c r="B798" s="34" t="n"/>
      <c r="C798" s="35" t="n"/>
      <c r="D798" s="36" t="n"/>
      <c r="E798" s="36" t="n"/>
      <c r="F798" s="36" t="n"/>
      <c r="G798" s="8" t="n"/>
    </row>
    <row r="799">
      <c r="A799" s="43" t="n"/>
      <c r="B799" s="34" t="n"/>
      <c r="C799" s="35" t="n"/>
      <c r="D799" s="36" t="n"/>
      <c r="E799" s="36" t="n"/>
      <c r="F799" s="36" t="n"/>
      <c r="G799" s="8" t="n"/>
    </row>
    <row r="800">
      <c r="A800" s="43" t="n"/>
      <c r="B800" s="34" t="n"/>
      <c r="C800" s="35" t="n"/>
      <c r="D800" s="36" t="n"/>
      <c r="E800" s="36" t="n"/>
      <c r="F800" s="36" t="n"/>
      <c r="G800" s="8" t="n"/>
    </row>
    <row r="801">
      <c r="A801" s="43" t="n"/>
      <c r="B801" s="34" t="n"/>
      <c r="C801" s="35" t="n"/>
      <c r="D801" s="36" t="n"/>
      <c r="E801" s="36" t="n"/>
      <c r="F801" s="36" t="n"/>
      <c r="G801" s="8" t="n"/>
    </row>
    <row r="802">
      <c r="A802" s="43" t="n"/>
      <c r="B802" s="34" t="n"/>
      <c r="C802" s="35" t="n"/>
      <c r="D802" s="36" t="n"/>
      <c r="E802" s="36" t="n"/>
      <c r="F802" s="36" t="n"/>
      <c r="G802" s="8" t="n"/>
    </row>
    <row r="803">
      <c r="A803" s="43" t="n"/>
      <c r="B803" s="34" t="n"/>
      <c r="C803" s="35" t="n"/>
      <c r="D803" s="36" t="n"/>
      <c r="E803" s="36" t="n"/>
      <c r="F803" s="36" t="n"/>
      <c r="G803" s="8" t="n"/>
    </row>
    <row r="804">
      <c r="A804" s="43" t="n"/>
      <c r="B804" s="34" t="n"/>
      <c r="C804" s="35" t="n"/>
      <c r="D804" s="36" t="n"/>
      <c r="E804" s="36" t="n"/>
      <c r="F804" s="36" t="n"/>
      <c r="G804" s="8" t="n"/>
    </row>
    <row r="805">
      <c r="A805" s="43" t="n"/>
      <c r="B805" s="34" t="n"/>
      <c r="C805" s="35" t="n"/>
      <c r="D805" s="36" t="n"/>
      <c r="E805" s="36" t="n"/>
      <c r="F805" s="36" t="n"/>
      <c r="G805" s="8" t="n"/>
    </row>
    <row r="806">
      <c r="A806" s="43" t="n"/>
      <c r="B806" s="34" t="n"/>
      <c r="C806" s="35" t="n"/>
      <c r="D806" s="36" t="n"/>
      <c r="E806" s="36" t="n"/>
      <c r="F806" s="36" t="n"/>
      <c r="G806" s="8" t="n"/>
    </row>
    <row r="807">
      <c r="A807" s="42" t="n"/>
      <c r="B807" s="15" t="n"/>
      <c r="C807" s="13" t="n"/>
      <c r="D807" s="11" t="n"/>
      <c r="E807" s="11" t="n"/>
      <c r="F807" s="11" t="n"/>
      <c r="G807" s="2" t="n"/>
    </row>
    <row r="808">
      <c r="A808" s="43" t="n"/>
      <c r="B808" s="34" t="n"/>
      <c r="C808" s="35" t="n"/>
      <c r="D808" s="36" t="n"/>
      <c r="E808" s="36" t="n"/>
      <c r="F808" s="36" t="n"/>
      <c r="G808" s="8" t="n"/>
    </row>
    <row r="809">
      <c r="A809" s="43" t="n"/>
      <c r="B809" s="34" t="n"/>
      <c r="C809" s="35" t="n"/>
      <c r="D809" s="36" t="n"/>
      <c r="E809" s="36" t="n"/>
      <c r="F809" s="36" t="n"/>
      <c r="G809" s="8" t="n"/>
    </row>
    <row r="810">
      <c r="A810" s="43" t="n"/>
      <c r="B810" s="34" t="n"/>
      <c r="C810" s="35" t="n"/>
      <c r="D810" s="36" t="n"/>
      <c r="E810" s="36" t="n"/>
      <c r="F810" s="36" t="n"/>
      <c r="G810" s="8" t="n"/>
    </row>
    <row r="811">
      <c r="A811" s="43" t="n"/>
      <c r="B811" s="34" t="n"/>
      <c r="C811" s="35" t="n"/>
      <c r="D811" s="36" t="n"/>
      <c r="E811" s="36" t="n"/>
      <c r="F811" s="36" t="n"/>
      <c r="G811" s="8" t="n"/>
    </row>
    <row r="812">
      <c r="A812" s="43" t="n"/>
      <c r="B812" s="34" t="n"/>
      <c r="C812" s="35" t="n"/>
      <c r="D812" s="36" t="n"/>
      <c r="E812" s="36" t="n"/>
      <c r="F812" s="36" t="n"/>
      <c r="G812" s="8" t="n"/>
    </row>
    <row r="813">
      <c r="A813" s="43" t="n"/>
      <c r="B813" s="34" t="n"/>
      <c r="C813" s="35" t="n"/>
      <c r="D813" s="36" t="n"/>
      <c r="E813" s="36" t="n"/>
      <c r="F813" s="36" t="n"/>
      <c r="G813" s="8" t="n"/>
    </row>
    <row r="814">
      <c r="A814" s="43" t="n"/>
      <c r="B814" s="34" t="n"/>
      <c r="C814" s="35" t="n"/>
      <c r="D814" s="36" t="n"/>
      <c r="E814" s="36" t="n"/>
      <c r="F814" s="36" t="n"/>
      <c r="G814" s="8" t="n"/>
    </row>
    <row r="815">
      <c r="A815" s="43" t="n"/>
      <c r="B815" s="34" t="n"/>
      <c r="C815" s="35" t="n"/>
      <c r="D815" s="36" t="n"/>
      <c r="E815" s="36" t="n"/>
      <c r="F815" s="36" t="n"/>
      <c r="G815" s="8" t="n"/>
    </row>
    <row r="816">
      <c r="A816" s="42" t="n"/>
      <c r="B816" s="15" t="n"/>
      <c r="C816" s="13" t="n"/>
      <c r="D816" s="11" t="n"/>
      <c r="E816" s="11" t="n"/>
      <c r="F816" s="11" t="n"/>
      <c r="G816" s="2" t="n"/>
    </row>
    <row r="817">
      <c r="A817" s="43" t="n"/>
      <c r="B817" s="34" t="n"/>
      <c r="C817" s="35" t="n"/>
      <c r="D817" s="36" t="n"/>
      <c r="E817" s="36" t="n"/>
      <c r="F817" s="36" t="n"/>
      <c r="G817" s="8" t="n"/>
    </row>
    <row r="818">
      <c r="A818" s="43" t="n"/>
      <c r="B818" s="34" t="n"/>
      <c r="C818" s="35" t="n"/>
      <c r="D818" s="36" t="n"/>
      <c r="E818" s="36" t="n"/>
      <c r="F818" s="36" t="n"/>
      <c r="G818" s="8" t="n"/>
    </row>
    <row r="819">
      <c r="A819" s="43" t="n"/>
      <c r="B819" s="34" t="n"/>
      <c r="C819" s="35" t="n"/>
      <c r="D819" s="36" t="n"/>
      <c r="E819" s="36" t="n"/>
      <c r="F819" s="36" t="n"/>
      <c r="G819" s="8" t="n"/>
    </row>
    <row r="820">
      <c r="A820" s="43" t="n"/>
      <c r="B820" s="34" t="n"/>
      <c r="C820" s="35" t="n"/>
      <c r="D820" s="36" t="n"/>
      <c r="E820" s="36" t="n"/>
      <c r="F820" s="36" t="n"/>
      <c r="G820" s="8" t="n"/>
    </row>
    <row r="821">
      <c r="A821" s="43" t="n"/>
      <c r="B821" s="34" t="n"/>
      <c r="C821" s="35" t="n"/>
      <c r="D821" s="36" t="n"/>
      <c r="E821" s="36" t="n"/>
      <c r="F821" s="36" t="n"/>
      <c r="G821" s="8" t="n"/>
    </row>
    <row r="822">
      <c r="A822" s="42" t="n"/>
      <c r="B822" s="15" t="n"/>
      <c r="C822" s="13" t="n"/>
      <c r="D822" s="11" t="n"/>
      <c r="E822" s="11" t="n"/>
      <c r="F822" s="11" t="n"/>
      <c r="G822" s="2" t="n"/>
    </row>
    <row r="823">
      <c r="A823" s="43" t="n"/>
      <c r="B823" s="34" t="n"/>
      <c r="C823" s="35" t="n"/>
      <c r="D823" s="36" t="n"/>
      <c r="E823" s="36" t="n"/>
      <c r="F823" s="36" t="n"/>
      <c r="G823" s="8" t="n"/>
    </row>
    <row r="824">
      <c r="A824" s="43" t="n"/>
      <c r="B824" s="34" t="n"/>
      <c r="C824" s="35" t="n"/>
      <c r="D824" s="36" t="n"/>
      <c r="E824" s="36" t="n"/>
      <c r="F824" s="36" t="n"/>
      <c r="G824" s="8" t="n"/>
    </row>
    <row r="825">
      <c r="A825" s="43" t="n"/>
      <c r="B825" s="34" t="n"/>
      <c r="C825" s="35" t="n"/>
      <c r="D825" s="36" t="n"/>
      <c r="E825" s="36" t="n"/>
      <c r="F825" s="36" t="n"/>
      <c r="G825" s="8" t="n"/>
    </row>
    <row r="826">
      <c r="A826" s="43" t="n"/>
      <c r="B826" s="34" t="n"/>
      <c r="C826" s="35" t="n"/>
      <c r="D826" s="36" t="n"/>
      <c r="E826" s="36" t="n"/>
      <c r="F826" s="36" t="n"/>
      <c r="G826" s="8" t="n"/>
    </row>
    <row r="827">
      <c r="A827" s="43" t="n"/>
      <c r="B827" s="34" t="n"/>
      <c r="C827" s="35" t="n"/>
      <c r="D827" s="36" t="n"/>
      <c r="E827" s="36" t="n"/>
      <c r="F827" s="36" t="n"/>
      <c r="G827" s="8" t="n"/>
    </row>
    <row r="828">
      <c r="A828" s="43" t="n"/>
      <c r="B828" s="34" t="n"/>
      <c r="C828" s="35" t="n"/>
      <c r="D828" s="36" t="n"/>
      <c r="E828" s="36" t="n"/>
      <c r="F828" s="36" t="n"/>
      <c r="G828" s="8" t="n"/>
    </row>
    <row r="829">
      <c r="A829" s="43" t="n"/>
      <c r="B829" s="34" t="n"/>
      <c r="C829" s="35" t="n"/>
      <c r="D829" s="36" t="n"/>
      <c r="E829" s="36" t="n"/>
      <c r="F829" s="36" t="n"/>
      <c r="G829" s="8" t="n"/>
    </row>
    <row r="830">
      <c r="A830" s="41" t="n"/>
      <c r="B830" s="31" t="n"/>
      <c r="C830" s="32" t="n"/>
      <c r="D830" s="33" t="n"/>
      <c r="E830" s="33" t="n"/>
      <c r="F830" s="33" t="n"/>
      <c r="G830" s="9" t="n"/>
    </row>
    <row r="831">
      <c r="A831" s="40" t="n"/>
      <c r="B831" s="27" t="n"/>
      <c r="C831" s="28" t="n"/>
      <c r="D831" s="29" t="n"/>
      <c r="E831" s="29" t="n"/>
      <c r="F831" s="29" t="n"/>
      <c r="G831" s="3" t="n"/>
    </row>
    <row r="832">
      <c r="A832" s="41" t="n"/>
      <c r="B832" s="31" t="n"/>
      <c r="C832" s="32" t="n"/>
      <c r="D832" s="33" t="n"/>
      <c r="E832" s="33" t="n"/>
      <c r="F832" s="33" t="n"/>
      <c r="G832" s="9" t="n"/>
    </row>
    <row r="833">
      <c r="A833" s="41" t="n"/>
      <c r="B833" s="31" t="n"/>
      <c r="C833" s="32" t="n"/>
      <c r="D833" s="33" t="n"/>
      <c r="E833" s="33" t="n"/>
      <c r="F833" s="33" t="n"/>
      <c r="G833" s="9" t="n"/>
    </row>
    <row r="834">
      <c r="A834" s="41" t="n"/>
      <c r="B834" s="31" t="n"/>
      <c r="C834" s="32" t="n"/>
      <c r="D834" s="33" t="n"/>
      <c r="E834" s="33" t="n"/>
      <c r="F834" s="33" t="n"/>
      <c r="G834" s="9" t="n"/>
    </row>
    <row r="835">
      <c r="A835" s="41" t="n"/>
      <c r="B835" s="31" t="n"/>
      <c r="C835" s="32" t="n"/>
      <c r="D835" s="33" t="n"/>
      <c r="E835" s="33" t="n"/>
      <c r="F835" s="33" t="n"/>
      <c r="G835" s="9" t="n"/>
    </row>
    <row r="836">
      <c r="A836" s="41" t="n"/>
      <c r="B836" s="31" t="n"/>
      <c r="C836" s="32" t="n"/>
      <c r="D836" s="33" t="n"/>
      <c r="E836" s="33" t="n"/>
      <c r="F836" s="33" t="n"/>
      <c r="G836" s="9" t="n"/>
    </row>
    <row r="837">
      <c r="A837" s="41" t="n"/>
      <c r="B837" s="31" t="n"/>
      <c r="C837" s="32" t="n"/>
      <c r="D837" s="33" t="n"/>
      <c r="E837" s="33" t="n"/>
      <c r="F837" s="33" t="n"/>
      <c r="G837" s="9" t="n"/>
    </row>
    <row r="838">
      <c r="A838" s="41" t="n"/>
      <c r="B838" s="31" t="n"/>
      <c r="C838" s="32" t="n"/>
      <c r="D838" s="33" t="n"/>
      <c r="E838" s="33" t="n"/>
      <c r="F838" s="33" t="n"/>
      <c r="G838" s="9" t="n"/>
    </row>
    <row r="839">
      <c r="A839" s="41" t="n"/>
      <c r="B839" s="31" t="n"/>
      <c r="C839" s="32" t="n"/>
      <c r="D839" s="33" t="n"/>
      <c r="E839" s="33" t="n"/>
      <c r="F839" s="33" t="n"/>
      <c r="G839" s="9" t="n"/>
    </row>
    <row r="840">
      <c r="A840" s="41" t="n"/>
      <c r="B840" s="31" t="n"/>
      <c r="C840" s="32" t="n"/>
      <c r="D840" s="33" t="n"/>
      <c r="E840" s="33" t="n"/>
      <c r="F840" s="33" t="n"/>
      <c r="G840" s="9" t="n"/>
    </row>
    <row r="841">
      <c r="A841" s="41" t="n"/>
      <c r="B841" s="31" t="n"/>
      <c r="C841" s="32" t="n"/>
      <c r="D841" s="33" t="n"/>
      <c r="E841" s="33" t="n"/>
      <c r="F841" s="33" t="n"/>
      <c r="G841" s="9" t="n"/>
    </row>
    <row r="842">
      <c r="A842" s="41" t="n"/>
      <c r="B842" s="31" t="n"/>
      <c r="C842" s="32" t="n"/>
      <c r="D842" s="33" t="n"/>
      <c r="E842" s="33" t="n"/>
      <c r="F842" s="33" t="n"/>
      <c r="G842" s="9" t="n"/>
    </row>
    <row r="843">
      <c r="A843" s="41" t="n"/>
      <c r="B843" s="31" t="n"/>
      <c r="C843" s="32" t="n"/>
      <c r="D843" s="33" t="n"/>
      <c r="E843" s="33" t="n"/>
      <c r="F843" s="33" t="n"/>
      <c r="G843" s="9" t="n"/>
    </row>
    <row r="844">
      <c r="A844" s="40" t="n"/>
      <c r="B844" s="27" t="n"/>
      <c r="C844" s="28" t="n"/>
      <c r="D844" s="29" t="n"/>
      <c r="E844" s="29" t="n"/>
      <c r="F844" s="29" t="n"/>
      <c r="G844" s="3" t="n"/>
    </row>
    <row r="845">
      <c r="A845" s="41" t="n"/>
      <c r="B845" s="31" t="n"/>
      <c r="C845" s="32" t="n"/>
      <c r="D845" s="33" t="n"/>
      <c r="E845" s="33" t="n"/>
      <c r="F845" s="33" t="n"/>
      <c r="G845" s="9" t="n"/>
    </row>
    <row r="846">
      <c r="A846" s="41" t="n"/>
      <c r="B846" s="31" t="n"/>
      <c r="C846" s="32" t="n"/>
      <c r="D846" s="33" t="n"/>
      <c r="E846" s="33" t="n"/>
      <c r="F846" s="33" t="n"/>
      <c r="G846" s="9" t="n"/>
    </row>
    <row r="847">
      <c r="A847" s="41" t="n"/>
      <c r="B847" s="31" t="n"/>
      <c r="C847" s="32" t="n"/>
      <c r="D847" s="33" t="n"/>
      <c r="E847" s="33" t="n"/>
      <c r="F847" s="33" t="n"/>
      <c r="G847" s="9" t="n"/>
    </row>
    <row r="848">
      <c r="A848" s="41" t="n"/>
      <c r="B848" s="31" t="n"/>
      <c r="C848" s="32" t="n"/>
      <c r="D848" s="33" t="n"/>
      <c r="E848" s="33" t="n"/>
      <c r="F848" s="33" t="n"/>
      <c r="G848" s="9" t="n"/>
    </row>
    <row r="849">
      <c r="A849" s="41" t="n"/>
      <c r="B849" s="31" t="n"/>
      <c r="C849" s="32" t="n"/>
      <c r="D849" s="33" t="n"/>
      <c r="E849" s="33" t="n"/>
      <c r="F849" s="33" t="n"/>
      <c r="G849" s="9" t="n"/>
    </row>
    <row r="850">
      <c r="A850" s="41" t="n"/>
      <c r="B850" s="31" t="n"/>
      <c r="C850" s="32" t="n"/>
      <c r="D850" s="33" t="n"/>
      <c r="E850" s="33" t="n"/>
      <c r="F850" s="33" t="n"/>
      <c r="G850" s="9" t="n"/>
    </row>
    <row r="851">
      <c r="A851" s="41" t="n"/>
      <c r="B851" s="31" t="n"/>
      <c r="C851" s="32" t="n"/>
      <c r="D851" s="33" t="n"/>
      <c r="E851" s="33" t="n"/>
      <c r="F851" s="33" t="n"/>
      <c r="G851" s="9" t="n"/>
    </row>
    <row r="852">
      <c r="A852" s="41" t="n"/>
      <c r="B852" s="31" t="n"/>
      <c r="C852" s="32" t="n"/>
      <c r="D852" s="33" t="n"/>
      <c r="E852" s="33" t="n"/>
      <c r="F852" s="33" t="n"/>
      <c r="G852" s="9" t="n"/>
    </row>
    <row r="853">
      <c r="A853" s="41" t="n"/>
      <c r="B853" s="31" t="n"/>
      <c r="C853" s="32" t="n"/>
      <c r="D853" s="33" t="n"/>
      <c r="E853" s="33" t="n"/>
      <c r="F853" s="33" t="n"/>
      <c r="G853" s="9" t="n"/>
    </row>
    <row r="854">
      <c r="A854" s="41" t="n"/>
      <c r="B854" s="31" t="n"/>
      <c r="C854" s="32" t="n"/>
      <c r="D854" s="33" t="n"/>
      <c r="E854" s="33" t="n"/>
      <c r="F854" s="33" t="n"/>
      <c r="G854" s="9" t="n"/>
    </row>
    <row r="855">
      <c r="A855" s="41" t="n"/>
      <c r="B855" s="31" t="n"/>
      <c r="C855" s="32" t="n"/>
      <c r="D855" s="33" t="n"/>
      <c r="E855" s="33" t="n"/>
      <c r="F855" s="33" t="n"/>
      <c r="G855" s="9" t="n"/>
    </row>
    <row r="856">
      <c r="A856" s="41" t="n"/>
      <c r="B856" s="31" t="n"/>
      <c r="C856" s="32" t="n"/>
      <c r="D856" s="33" t="n"/>
      <c r="E856" s="33" t="n"/>
      <c r="F856" s="33" t="n"/>
      <c r="G856" s="9" t="n"/>
    </row>
    <row r="857">
      <c r="A857" s="41" t="n"/>
      <c r="B857" s="31" t="n"/>
      <c r="C857" s="32" t="n"/>
      <c r="D857" s="33" t="n"/>
      <c r="E857" s="33" t="n"/>
      <c r="F857" s="33" t="n"/>
      <c r="G857" s="9" t="n"/>
    </row>
    <row r="858">
      <c r="A858" s="41" t="n"/>
      <c r="B858" s="31" t="n"/>
      <c r="C858" s="32" t="n"/>
      <c r="D858" s="33" t="n"/>
      <c r="E858" s="33" t="n"/>
      <c r="F858" s="33" t="n"/>
      <c r="G858" s="9" t="n"/>
    </row>
    <row r="859">
      <c r="A859" s="41" t="n"/>
      <c r="B859" s="31" t="n"/>
      <c r="C859" s="32" t="n"/>
      <c r="D859" s="33" t="n"/>
      <c r="E859" s="33" t="n"/>
      <c r="F859" s="33" t="n"/>
      <c r="G859" s="9" t="n"/>
    </row>
    <row r="860">
      <c r="A860" s="41" t="n"/>
      <c r="B860" s="31" t="n"/>
      <c r="C860" s="32" t="n"/>
      <c r="D860" s="33" t="n"/>
      <c r="E860" s="33" t="n"/>
      <c r="F860" s="33" t="n"/>
      <c r="G860" s="9" t="n"/>
    </row>
    <row r="861">
      <c r="A861" s="41" t="n"/>
      <c r="B861" s="31" t="n"/>
      <c r="C861" s="32" t="n"/>
      <c r="D861" s="33" t="n"/>
      <c r="E861" s="33" t="n"/>
      <c r="F861" s="33" t="n"/>
      <c r="G861" s="9" t="n"/>
    </row>
    <row r="862">
      <c r="A862" s="41" t="n"/>
      <c r="B862" s="31" t="n"/>
      <c r="C862" s="32" t="n"/>
      <c r="D862" s="33" t="n"/>
      <c r="E862" s="33" t="n"/>
      <c r="F862" s="33" t="n"/>
      <c r="G862" s="9" t="n"/>
    </row>
    <row r="863">
      <c r="A863" s="40" t="n"/>
      <c r="B863" s="27" t="n"/>
      <c r="C863" s="28" t="n"/>
      <c r="D863" s="29" t="n"/>
      <c r="E863" s="29" t="n"/>
      <c r="F863" s="29" t="n"/>
      <c r="G863" s="3" t="n"/>
    </row>
    <row r="864">
      <c r="A864" s="41" t="n"/>
      <c r="B864" s="31" t="n"/>
      <c r="C864" s="32" t="n"/>
      <c r="D864" s="33" t="n"/>
      <c r="E864" s="33" t="n"/>
      <c r="F864" s="33" t="n"/>
      <c r="G864" s="9" t="n"/>
    </row>
    <row r="865">
      <c r="A865" s="41" t="n"/>
      <c r="B865" s="31" t="n"/>
      <c r="C865" s="32" t="n"/>
      <c r="D865" s="33" t="n"/>
      <c r="E865" s="33" t="n"/>
      <c r="F865" s="33" t="n"/>
      <c r="G865" s="9" t="n"/>
    </row>
    <row r="866">
      <c r="A866" s="41" t="n"/>
      <c r="B866" s="31" t="n"/>
      <c r="C866" s="32" t="n"/>
      <c r="D866" s="33" t="n"/>
      <c r="E866" s="33" t="n"/>
      <c r="F866" s="33" t="n"/>
      <c r="G866" s="9" t="n"/>
    </row>
    <row r="867">
      <c r="A867" s="40" t="n"/>
      <c r="B867" s="27" t="n"/>
      <c r="C867" s="28" t="n"/>
      <c r="D867" s="29" t="n"/>
      <c r="E867" s="29" t="n"/>
      <c r="F867" s="29" t="n"/>
      <c r="G867" s="3" t="n"/>
    </row>
    <row r="868">
      <c r="A868" s="41" t="n"/>
      <c r="B868" s="31" t="n"/>
      <c r="C868" s="32" t="n"/>
      <c r="D868" s="33" t="n"/>
      <c r="E868" s="33" t="n"/>
      <c r="F868" s="33" t="n"/>
      <c r="G868" s="9" t="n"/>
    </row>
    <row r="869">
      <c r="A869" s="41" t="n"/>
      <c r="B869" s="31" t="n"/>
      <c r="C869" s="32" t="n"/>
      <c r="D869" s="33" t="n"/>
      <c r="E869" s="33" t="n"/>
      <c r="F869" s="33" t="n"/>
      <c r="G869" s="9" t="n"/>
    </row>
    <row r="870">
      <c r="A870" s="42" t="n"/>
      <c r="B870" s="15" t="n"/>
      <c r="C870" s="13" t="n"/>
      <c r="D870" s="11" t="n"/>
      <c r="E870" s="11" t="n"/>
      <c r="F870" s="11" t="n"/>
      <c r="G870" s="2" t="n"/>
    </row>
    <row r="871">
      <c r="A871" s="42" t="n"/>
      <c r="B871" s="15" t="n"/>
      <c r="C871" s="13" t="n"/>
      <c r="D871" s="11" t="n"/>
      <c r="E871" s="11" t="n"/>
      <c r="F871" s="11" t="n"/>
      <c r="G871" s="2" t="n"/>
    </row>
    <row r="872">
      <c r="A872" s="42" t="n"/>
      <c r="B872" s="15" t="n"/>
      <c r="C872" s="13" t="n"/>
      <c r="D872" s="11" t="n"/>
      <c r="E872" s="11" t="n"/>
      <c r="F872" s="11" t="n"/>
      <c r="G872" s="2" t="n"/>
    </row>
    <row r="873">
      <c r="A873" s="41" t="n"/>
      <c r="B873" s="31" t="n"/>
      <c r="C873" s="32" t="n"/>
      <c r="D873" s="33" t="n"/>
      <c r="E873" s="33" t="n"/>
      <c r="F873" s="33" t="n"/>
      <c r="G873" s="9" t="n"/>
    </row>
    <row r="874">
      <c r="A874" s="42" t="n"/>
      <c r="B874" s="15" t="n"/>
      <c r="C874" s="13" t="n"/>
      <c r="D874" s="11" t="n"/>
      <c r="E874" s="11" t="n"/>
      <c r="F874" s="11" t="n"/>
      <c r="G874" s="2" t="n"/>
    </row>
    <row r="875">
      <c r="A875" s="42" t="n"/>
      <c r="B875" s="15" t="n"/>
      <c r="C875" s="13" t="n"/>
      <c r="D875" s="11" t="n"/>
      <c r="E875" s="11" t="n"/>
      <c r="F875" s="11" t="n"/>
      <c r="G875" s="2" t="n"/>
    </row>
    <row r="876">
      <c r="A876" s="42" t="n"/>
      <c r="B876" s="15" t="n"/>
      <c r="C876" s="13" t="n"/>
      <c r="D876" s="11" t="n"/>
      <c r="E876" s="11" t="n"/>
      <c r="F876" s="11" t="n"/>
      <c r="G876" s="2" t="n"/>
    </row>
    <row r="877">
      <c r="A877" s="41" t="n"/>
      <c r="B877" s="31" t="n"/>
      <c r="C877" s="32" t="n"/>
      <c r="D877" s="33" t="n"/>
      <c r="E877" s="33" t="n"/>
      <c r="F877" s="33" t="n"/>
      <c r="G877" s="9" t="n"/>
    </row>
    <row r="878">
      <c r="A878" s="42" t="n"/>
      <c r="B878" s="15" t="n"/>
      <c r="C878" s="13" t="n"/>
      <c r="D878" s="11" t="n"/>
      <c r="E878" s="11" t="n"/>
      <c r="F878" s="11" t="n"/>
      <c r="G878" s="2" t="n"/>
    </row>
    <row r="879">
      <c r="A879" s="42" t="n"/>
      <c r="B879" s="15" t="n"/>
      <c r="C879" s="13" t="n"/>
      <c r="D879" s="11" t="n"/>
      <c r="E879" s="11" t="n"/>
      <c r="F879" s="11" t="n"/>
      <c r="G879" s="2" t="n"/>
    </row>
    <row r="880">
      <c r="A880" s="42" t="n"/>
      <c r="B880" s="15" t="n"/>
      <c r="C880" s="13" t="n"/>
      <c r="D880" s="11" t="n"/>
      <c r="E880" s="11" t="n"/>
      <c r="F880" s="11" t="n"/>
      <c r="G880" s="2" t="n"/>
    </row>
    <row r="881">
      <c r="A881" s="41" t="n"/>
      <c r="B881" s="31" t="n"/>
      <c r="C881" s="32" t="n"/>
      <c r="D881" s="33" t="n"/>
      <c r="E881" s="33" t="n"/>
      <c r="F881" s="33" t="n"/>
      <c r="G881" s="9" t="n"/>
    </row>
    <row r="882">
      <c r="A882" s="42" t="n"/>
      <c r="B882" s="15" t="n"/>
      <c r="C882" s="13" t="n"/>
      <c r="D882" s="11" t="n"/>
      <c r="E882" s="11" t="n"/>
      <c r="F882" s="11" t="n"/>
      <c r="G882" s="2" t="n"/>
    </row>
    <row r="883">
      <c r="A883" s="42" t="n"/>
      <c r="B883" s="15" t="n"/>
      <c r="C883" s="13" t="n"/>
      <c r="D883" s="11" t="n"/>
      <c r="E883" s="11" t="n"/>
      <c r="F883" s="11" t="n"/>
      <c r="G883" s="2" t="n"/>
    </row>
    <row r="884">
      <c r="A884" s="42" t="n"/>
      <c r="B884" s="15" t="n"/>
      <c r="C884" s="13" t="n"/>
      <c r="D884" s="11" t="n"/>
      <c r="E884" s="11" t="n"/>
      <c r="F884" s="11" t="n"/>
      <c r="G884" s="2" t="n"/>
    </row>
    <row r="885">
      <c r="A885" s="42" t="n"/>
      <c r="B885" s="15" t="n"/>
      <c r="C885" s="13" t="n"/>
      <c r="D885" s="11" t="n"/>
      <c r="E885" s="11" t="n"/>
      <c r="F885" s="11" t="n"/>
      <c r="G885" s="2" t="n"/>
    </row>
    <row r="886">
      <c r="A886" s="41" t="n"/>
      <c r="B886" s="31" t="n"/>
      <c r="C886" s="32" t="n"/>
      <c r="D886" s="33" t="n"/>
      <c r="E886" s="33" t="n"/>
      <c r="F886" s="33" t="n"/>
      <c r="G886" s="9" t="n"/>
    </row>
    <row r="887">
      <c r="A887" s="40" t="n"/>
      <c r="B887" s="27" t="n"/>
      <c r="C887" s="28" t="n"/>
      <c r="D887" s="29" t="n"/>
      <c r="E887" s="29" t="n"/>
      <c r="F887" s="29" t="n"/>
      <c r="G887" s="3" t="n"/>
    </row>
    <row r="888">
      <c r="A888" s="41" t="n"/>
      <c r="B888" s="31" t="n"/>
      <c r="C888" s="32" t="n"/>
      <c r="D888" s="33" t="n"/>
      <c r="E888" s="33" t="n"/>
      <c r="F888" s="33" t="n"/>
      <c r="G888" s="9" t="n"/>
    </row>
    <row r="889">
      <c r="A889" s="41" t="n"/>
      <c r="B889" s="31" t="n"/>
      <c r="C889" s="32" t="n"/>
      <c r="D889" s="33" t="n"/>
      <c r="E889" s="33" t="n"/>
      <c r="F889" s="33" t="n"/>
      <c r="G889" s="9" t="n"/>
    </row>
    <row r="890">
      <c r="A890" s="41" t="n"/>
      <c r="B890" s="31" t="n"/>
      <c r="C890" s="32" t="n"/>
      <c r="D890" s="33" t="n"/>
      <c r="E890" s="33" t="n"/>
      <c r="F890" s="33" t="n"/>
      <c r="G890" s="9" t="n"/>
    </row>
    <row r="891">
      <c r="A891" s="40" t="n"/>
      <c r="B891" s="27" t="n"/>
      <c r="C891" s="28" t="n"/>
      <c r="D891" s="29" t="n"/>
      <c r="E891" s="29" t="n"/>
      <c r="F891" s="29" t="n"/>
      <c r="G891" s="3" t="n"/>
    </row>
    <row r="892">
      <c r="A892" s="41" t="n"/>
      <c r="B892" s="31" t="n"/>
      <c r="C892" s="32" t="n"/>
      <c r="D892" s="33" t="n"/>
      <c r="E892" s="33" t="n"/>
      <c r="F892" s="33" t="n"/>
      <c r="G892" s="9" t="n"/>
    </row>
    <row r="893">
      <c r="A893" s="41" t="n"/>
      <c r="B893" s="31" t="n"/>
      <c r="C893" s="32" t="n"/>
      <c r="D893" s="33" t="n"/>
      <c r="E893" s="33" t="n"/>
      <c r="F893" s="33" t="n"/>
      <c r="G893" s="9" t="n"/>
    </row>
  </sheetData>
  <conditionalFormatting sqref="A503:M541 A542:J548 A549:G554 A555:M565 A568:M606 A607:J613 A614:G619 A620:M632 A635:M762 A765:M893 K542:M554 K607:M619">
    <cfRule dxfId="3" priority="9" type="expression">
      <formula>$D503&lt;&gt;""</formula>
    </cfRule>
    <cfRule dxfId="2" priority="10" type="expression">
      <formula>$C503&lt;&gt;""</formula>
    </cfRule>
    <cfRule dxfId="1" priority="11" type="expression">
      <formula>$B503&lt;&gt;""</formula>
    </cfRule>
    <cfRule dxfId="0" priority="12" type="expression">
      <formula>$A503&lt;&gt;""</formula>
    </cfRule>
  </conditionalFormatting>
  <conditionalFormatting sqref="H549:J549">
    <cfRule dxfId="3" priority="5" type="expression">
      <formula>$D549&lt;&gt;""</formula>
    </cfRule>
    <cfRule dxfId="2" priority="6" type="expression">
      <formula>$C549&lt;&gt;""</formula>
    </cfRule>
    <cfRule dxfId="1" priority="7" type="expression">
      <formula>$B549&lt;&gt;""</formula>
    </cfRule>
    <cfRule dxfId="0" priority="8" type="expression">
      <formula>$A549&lt;&gt;""</formula>
    </cfRule>
  </conditionalFormatting>
  <conditionalFormatting sqref="H550:J554 H615:J619">
    <cfRule dxfId="3" priority="13" type="expression">
      <formula>$D549&lt;&gt;""</formula>
    </cfRule>
    <cfRule dxfId="2" priority="14" type="expression">
      <formula>$C549&lt;&gt;""</formula>
    </cfRule>
    <cfRule dxfId="1" priority="15" type="expression">
      <formula>$B549&lt;&gt;""</formula>
    </cfRule>
    <cfRule dxfId="0" priority="16" type="expression">
      <formula>$A549&lt;&gt;""</formula>
    </cfRule>
  </conditionalFormatting>
  <conditionalFormatting sqref="H614:J614">
    <cfRule dxfId="3" priority="1" type="expression">
      <formula>$D614&lt;&gt;""</formula>
    </cfRule>
    <cfRule dxfId="2" priority="2" type="expression">
      <formula>$C614&lt;&gt;""</formula>
    </cfRule>
    <cfRule dxfId="1" priority="3" type="expression">
      <formula>$B614&lt;&gt;""</formula>
    </cfRule>
    <cfRule dxfId="0" priority="4" type="expression">
      <formula>$A614&lt;&gt;""</formula>
    </cfRule>
  </conditionalFormatting>
  <pageMargins bottom="0.75" footer="0.3" header="0.3" left="0.7" right="0.7" top="0.75"/>
  <pageSetup horizontalDpi="4294967293" orientation="portrait" paperSize="9" scale="1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893"/>
  <sheetViews>
    <sheetView topLeftCell="B1" workbookViewId="0" zoomScale="73" zoomScaleNormal="73">
      <pane activePane="bottomLeft" state="frozen" topLeftCell="A541" ySplit="500"/>
      <selection activeCell="I1" pane="bottomLeft" sqref="I1"/>
    </sheetView>
  </sheetViews>
  <sheetFormatPr baseColWidth="10" defaultColWidth="9.1640625" defaultRowHeight="20"/>
  <cols>
    <col customWidth="1" max="1" min="1" style="44" width="33.6640625"/>
    <col customWidth="1" max="2" min="2" style="16" width="18.5"/>
    <col customWidth="1" max="3" min="3" style="14" width="10"/>
    <col customWidth="1" max="4" min="4" style="12" width="23.6640625"/>
    <col customWidth="1" max="8" min="5" style="1" width="14.83203125"/>
    <col customWidth="1" max="14" min="9" style="30" width="16.5"/>
    <col customWidth="1" max="16384" min="15" style="1" width="9.1640625"/>
  </cols>
  <sheetData>
    <row customFormat="1" customHeight="1" ht="16" r="1" s="14">
      <c r="A1" s="22" t="inlineStr">
        <is>
          <t>Asset Name</t>
        </is>
      </c>
      <c r="B1" s="22" t="n"/>
      <c r="C1" s="22" t="n"/>
      <c r="D1" s="22" t="n"/>
      <c r="E1" s="22" t="n"/>
      <c r="F1" s="22" t="n"/>
      <c r="G1" s="22" t="n"/>
      <c r="H1" s="22" t="n"/>
      <c r="I1" s="22" t="inlineStr">
        <is>
          <t>Hiddenite Capital Master Fund Ltd.</t>
        </is>
      </c>
      <c r="J1" s="22" t="inlineStr">
        <is>
          <t>Hiddenite Capital Master Fund Ltd.</t>
        </is>
      </c>
      <c r="K1" s="22" t="inlineStr">
        <is>
          <t>Hiddenite Capital Master Fund Ltd.</t>
        </is>
      </c>
      <c r="L1" s="22" t="n"/>
      <c r="M1" s="22" t="n"/>
      <c r="N1" s="22" t="n"/>
    </row>
    <row customFormat="1" customHeight="1" ht="16" r="2" s="14">
      <c r="A2" s="22" t="inlineStr">
        <is>
          <t>Asset Type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  <c r="N2" s="22" t="n"/>
    </row>
    <row customFormat="1" customHeight="1" ht="16" r="3" s="14">
      <c r="A3" s="22" t="inlineStr">
        <is>
          <t>Strategy</t>
        </is>
      </c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</row>
    <row customFormat="1" customHeight="1" ht="16" r="4" s="14">
      <c r="A4" s="22" t="inlineStr">
        <is>
          <t>Sub-Strategy (exposure)</t>
        </is>
      </c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</row>
    <row customFormat="1" customHeight="1" ht="16" r="5" s="14">
      <c r="A5" s="22" t="inlineStr">
        <is>
          <t>Exposure Category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</row>
    <row customFormat="1" customHeight="1" ht="16" r="6" s="14">
      <c r="A6" s="22" t="inlineStr">
        <is>
          <t>Date</t>
        </is>
      </c>
      <c r="B6" s="22" t="n"/>
      <c r="C6" s="22" t="n"/>
      <c r="D6" s="22" t="n"/>
      <c r="E6" s="22" t="n"/>
      <c r="F6" s="45" t="n">
        <v>44500</v>
      </c>
      <c r="G6" s="45" t="n">
        <v>44530</v>
      </c>
      <c r="H6" s="45" t="n">
        <v>44561</v>
      </c>
      <c r="I6" s="45" t="n">
        <v>44592</v>
      </c>
      <c r="J6" s="45" t="n">
        <v>44620</v>
      </c>
      <c r="K6" s="45" t="n">
        <v>44651</v>
      </c>
      <c r="L6" s="45" t="n">
        <v>44681</v>
      </c>
      <c r="M6" s="45" t="n">
        <v>44712</v>
      </c>
      <c r="N6" s="45" t="n">
        <v>44742</v>
      </c>
      <c r="O6" s="82" t="n">
        <v>45138</v>
      </c>
    </row>
    <row hidden="1" r="7">
      <c r="A7" s="37" t="n"/>
      <c r="B7" s="23" t="n"/>
      <c r="C7" s="24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  <c r="N7" s="23" t="n"/>
    </row>
    <row hidden="1" r="8">
      <c r="A8" s="38" t="inlineStr">
        <is>
          <t>Total Number of Holdings (L)</t>
        </is>
      </c>
      <c r="B8" s="1" t="n"/>
      <c r="I8" s="1" t="n"/>
      <c r="J8" s="1" t="n"/>
      <c r="K8" s="1" t="n"/>
      <c r="L8" s="1" t="n"/>
      <c r="M8" s="1" t="n"/>
      <c r="N8" s="1" t="n"/>
    </row>
    <row hidden="1" r="9">
      <c r="A9" s="38" t="inlineStr">
        <is>
          <t>Bond Holdings (L)</t>
        </is>
      </c>
      <c r="B9" s="1" t="n"/>
      <c r="I9" s="1" t="n"/>
      <c r="J9" s="1" t="n"/>
      <c r="K9" s="1" t="n"/>
      <c r="L9" s="1" t="n"/>
      <c r="M9" s="1" t="n"/>
      <c r="N9" s="1" t="n"/>
    </row>
    <row hidden="1" r="10">
      <c r="A10" s="38" t="inlineStr">
        <is>
          <t>Stock Holdings (L)</t>
        </is>
      </c>
      <c r="B10" s="1" t="n"/>
      <c r="I10" s="1" t="n"/>
      <c r="J10" s="1" t="n"/>
      <c r="K10" s="1" t="n"/>
      <c r="L10" s="1" t="n"/>
      <c r="M10" s="1" t="n"/>
      <c r="N10" s="1" t="n"/>
    </row>
    <row hidden="1" r="11">
      <c r="A11" s="38" t="inlineStr">
        <is>
          <t>Total Number of Holdings (S)</t>
        </is>
      </c>
      <c r="B11" s="1" t="n"/>
      <c r="I11" s="1" t="n"/>
      <c r="J11" s="1" t="n"/>
      <c r="K11" s="1" t="n"/>
      <c r="L11" s="1" t="n"/>
      <c r="M11" s="1" t="n"/>
      <c r="N11" s="1" t="n"/>
    </row>
    <row hidden="1" r="12">
      <c r="A12" s="38" t="inlineStr">
        <is>
          <t>Bond Holdings (S)</t>
        </is>
      </c>
      <c r="B12" s="1" t="n"/>
      <c r="I12" s="1" t="n"/>
      <c r="J12" s="1" t="n"/>
      <c r="K12" s="1" t="n"/>
      <c r="L12" s="1" t="n"/>
      <c r="M12" s="1" t="n"/>
      <c r="N12" s="1" t="n"/>
    </row>
    <row hidden="1" r="13">
      <c r="A13" s="38" t="inlineStr">
        <is>
          <t>Stock Holdings (S)</t>
        </is>
      </c>
      <c r="B13" s="1" t="n"/>
      <c r="I13" s="1" t="n"/>
      <c r="J13" s="1" t="n"/>
      <c r="K13" s="1" t="n"/>
      <c r="L13" s="1" t="n"/>
      <c r="M13" s="1" t="n"/>
      <c r="N13" s="1" t="n"/>
    </row>
    <row hidden="1" r="14">
      <c r="A14" s="38" t="n"/>
      <c r="B14" s="1" t="n"/>
      <c r="I14" s="1" t="n"/>
      <c r="J14" s="1" t="n"/>
      <c r="K14" s="1" t="n"/>
      <c r="L14" s="1" t="n"/>
      <c r="M14" s="1" t="n"/>
      <c r="N14" s="1" t="n"/>
    </row>
    <row hidden="1" r="15">
      <c r="A15" s="38" t="n"/>
      <c r="B15" s="1" t="n"/>
      <c r="I15" s="1" t="n"/>
      <c r="J15" s="1" t="n"/>
      <c r="K15" s="1" t="n"/>
      <c r="L15" s="1" t="n"/>
      <c r="M15" s="1" t="n"/>
      <c r="N15" s="1" t="n"/>
    </row>
    <row hidden="1" r="16">
      <c r="A16" s="38" t="n"/>
      <c r="B16" s="1" t="n"/>
      <c r="I16" s="1" t="n"/>
      <c r="J16" s="1" t="n"/>
      <c r="K16" s="1" t="n"/>
      <c r="L16" s="1" t="n"/>
      <c r="M16" s="1" t="n"/>
      <c r="N16" s="1" t="n"/>
    </row>
    <row hidden="1" r="17">
      <c r="A17" s="38" t="n"/>
      <c r="B17" s="1" t="n"/>
      <c r="I17" s="1" t="n"/>
      <c r="J17" s="1" t="n"/>
      <c r="K17" s="1" t="n"/>
      <c r="L17" s="1" t="n"/>
      <c r="M17" s="1" t="n"/>
      <c r="N17" s="1" t="n"/>
    </row>
    <row hidden="1" r="18">
      <c r="A18" s="38" t="n"/>
      <c r="B18" s="1" t="n"/>
      <c r="I18" s="1" t="n"/>
      <c r="J18" s="1" t="n"/>
      <c r="K18" s="1" t="n"/>
      <c r="L18" s="1" t="n"/>
      <c r="M18" s="1" t="n"/>
      <c r="N18" s="1" t="n"/>
    </row>
    <row hidden="1" r="19">
      <c r="A19" s="38" t="n"/>
      <c r="B19" s="1" t="n"/>
      <c r="I19" s="1" t="n"/>
      <c r="J19" s="1" t="n"/>
      <c r="K19" s="1" t="n"/>
      <c r="L19" s="1" t="n"/>
      <c r="M19" s="1" t="n"/>
      <c r="N19" s="1" t="n"/>
    </row>
    <row hidden="1" r="20">
      <c r="A20" s="38" t="n"/>
      <c r="B20" s="1" t="n"/>
      <c r="I20" s="1" t="n"/>
      <c r="J20" s="1" t="n"/>
      <c r="K20" s="1" t="n"/>
      <c r="L20" s="1" t="n"/>
      <c r="M20" s="1" t="n"/>
      <c r="N20" s="1" t="n"/>
    </row>
    <row hidden="1" r="21">
      <c r="A21" s="38" t="n"/>
      <c r="B21" s="1" t="n"/>
      <c r="I21" s="1" t="n"/>
      <c r="J21" s="1" t="n"/>
      <c r="K21" s="1" t="n"/>
      <c r="L21" s="1" t="n"/>
      <c r="M21" s="1" t="n"/>
      <c r="N21" s="1" t="n"/>
    </row>
    <row hidden="1" r="22">
      <c r="A22" s="38" t="n"/>
      <c r="B22" s="1" t="n"/>
      <c r="I22" s="1" t="n"/>
      <c r="J22" s="1" t="n"/>
      <c r="K22" s="1" t="n"/>
      <c r="L22" s="1" t="n"/>
      <c r="M22" s="1" t="n"/>
      <c r="N22" s="1" t="n"/>
    </row>
    <row hidden="1" r="23">
      <c r="A23" s="38" t="n"/>
      <c r="B23" s="1" t="n"/>
      <c r="I23" s="1" t="n"/>
      <c r="J23" s="1" t="n"/>
      <c r="K23" s="1" t="n"/>
      <c r="L23" s="1" t="n"/>
      <c r="M23" s="1" t="n"/>
      <c r="N23" s="1" t="n"/>
    </row>
    <row hidden="1" r="24">
      <c r="A24" s="38" t="n"/>
      <c r="B24" s="1" t="n"/>
      <c r="I24" s="1" t="n"/>
      <c r="J24" s="1" t="n"/>
      <c r="K24" s="1" t="n"/>
      <c r="L24" s="1" t="n"/>
      <c r="M24" s="1" t="n"/>
      <c r="N24" s="1" t="n"/>
    </row>
    <row hidden="1" r="25">
      <c r="A25" s="38" t="n"/>
      <c r="B25" s="1" t="n"/>
      <c r="I25" s="1" t="n"/>
      <c r="J25" s="1" t="n"/>
      <c r="K25" s="1" t="n"/>
      <c r="L25" s="1" t="n"/>
      <c r="M25" s="1" t="n"/>
      <c r="N25" s="1" t="n"/>
    </row>
    <row hidden="1" r="26">
      <c r="A26" s="38" t="n"/>
      <c r="B26" s="1" t="n"/>
      <c r="I26" s="1" t="n"/>
      <c r="J26" s="1" t="n"/>
      <c r="K26" s="1" t="n"/>
      <c r="L26" s="1" t="n"/>
      <c r="M26" s="1" t="n"/>
      <c r="N26" s="1" t="n"/>
    </row>
    <row hidden="1" r="27">
      <c r="A27" s="38" t="n"/>
      <c r="B27" s="1" t="n"/>
      <c r="I27" s="1" t="n"/>
      <c r="J27" s="1" t="n"/>
      <c r="K27" s="1" t="n"/>
      <c r="L27" s="1" t="n"/>
      <c r="M27" s="1" t="n"/>
      <c r="N27" s="1" t="n"/>
    </row>
    <row hidden="1" r="28">
      <c r="A28" s="38" t="n"/>
      <c r="B28" s="1" t="n"/>
      <c r="I28" s="1" t="n"/>
      <c r="J28" s="1" t="n"/>
      <c r="K28" s="1" t="n"/>
      <c r="L28" s="1" t="n"/>
      <c r="M28" s="1" t="n"/>
      <c r="N28" s="1" t="n"/>
    </row>
    <row hidden="1" r="29">
      <c r="A29" s="38" t="n"/>
      <c r="B29" s="1" t="n"/>
      <c r="I29" s="1" t="n"/>
      <c r="J29" s="1" t="n"/>
      <c r="K29" s="1" t="n"/>
      <c r="L29" s="1" t="n"/>
      <c r="M29" s="1" t="n"/>
      <c r="N29" s="1" t="n"/>
    </row>
    <row hidden="1" r="30">
      <c r="A30" s="38" t="n"/>
      <c r="B30" s="1" t="n"/>
      <c r="I30" s="1" t="n"/>
      <c r="J30" s="1" t="n"/>
      <c r="K30" s="1" t="n"/>
      <c r="L30" s="1" t="n"/>
      <c r="M30" s="1" t="n"/>
      <c r="N30" s="1" t="n"/>
    </row>
    <row hidden="1" r="31">
      <c r="A31" s="38" t="n"/>
      <c r="B31" s="1" t="n"/>
      <c r="I31" s="1" t="n"/>
      <c r="J31" s="1" t="n"/>
      <c r="K31" s="1" t="n"/>
      <c r="L31" s="1" t="n"/>
      <c r="M31" s="1" t="n"/>
      <c r="N31" s="1" t="n"/>
    </row>
    <row hidden="1" r="32">
      <c r="A32" s="38" t="n"/>
      <c r="B32" s="1" t="n"/>
      <c r="I32" s="1" t="n"/>
      <c r="J32" s="1" t="n"/>
      <c r="K32" s="1" t="n"/>
      <c r="L32" s="1" t="n"/>
      <c r="M32" s="1" t="n"/>
      <c r="N32" s="1" t="n"/>
    </row>
    <row hidden="1" r="33">
      <c r="A33" s="38" t="n"/>
      <c r="B33" s="1" t="n"/>
      <c r="I33" s="1" t="n"/>
      <c r="J33" s="1" t="n"/>
      <c r="K33" s="1" t="n"/>
      <c r="L33" s="1" t="n"/>
      <c r="M33" s="1" t="n"/>
      <c r="N33" s="1" t="n"/>
    </row>
    <row hidden="1" r="34">
      <c r="A34" s="38" t="n"/>
      <c r="B34" s="1" t="n"/>
      <c r="I34" s="1" t="n"/>
      <c r="J34" s="1" t="n"/>
      <c r="K34" s="1" t="n"/>
      <c r="L34" s="1" t="n"/>
      <c r="M34" s="1" t="n"/>
      <c r="N34" s="1" t="n"/>
    </row>
    <row hidden="1" r="35">
      <c r="A35" s="38" t="n"/>
      <c r="B35" s="1" t="n"/>
      <c r="I35" s="1" t="n"/>
      <c r="J35" s="1" t="n"/>
      <c r="K35" s="1" t="n"/>
      <c r="L35" s="1" t="n"/>
      <c r="M35" s="1" t="n"/>
      <c r="N35" s="1" t="n"/>
    </row>
    <row hidden="1" r="36">
      <c r="A36" s="38" t="n"/>
      <c r="B36" s="1" t="n"/>
      <c r="I36" s="1" t="n"/>
      <c r="J36" s="1" t="n"/>
      <c r="K36" s="1" t="n"/>
      <c r="L36" s="1" t="n"/>
      <c r="M36" s="1" t="n"/>
      <c r="N36" s="1" t="n"/>
    </row>
    <row hidden="1" r="37">
      <c r="A37" s="38" t="n"/>
      <c r="B37" s="1" t="n"/>
      <c r="I37" s="1" t="n"/>
      <c r="J37" s="1" t="n"/>
      <c r="K37" s="1" t="n"/>
      <c r="L37" s="1" t="n"/>
      <c r="M37" s="1" t="n"/>
      <c r="N37" s="1" t="n"/>
    </row>
    <row hidden="1" r="38">
      <c r="A38" s="38" t="n"/>
      <c r="B38" s="1" t="n"/>
      <c r="I38" s="1" t="n"/>
      <c r="J38" s="1" t="n"/>
      <c r="K38" s="1" t="n"/>
      <c r="L38" s="1" t="n"/>
      <c r="M38" s="1" t="n"/>
      <c r="N38" s="1" t="n"/>
    </row>
    <row hidden="1" r="39">
      <c r="A39" s="38" t="n"/>
      <c r="B39" s="1" t="n"/>
      <c r="I39" s="1" t="n"/>
      <c r="J39" s="1" t="n"/>
      <c r="K39" s="1" t="n"/>
      <c r="L39" s="1" t="n"/>
      <c r="M39" s="1" t="n"/>
      <c r="N39" s="1" t="n"/>
    </row>
    <row hidden="1" r="40">
      <c r="A40" s="38" t="n"/>
      <c r="B40" s="1" t="n"/>
      <c r="I40" s="1" t="n"/>
      <c r="J40" s="1" t="n"/>
      <c r="K40" s="1" t="n"/>
      <c r="L40" s="1" t="n"/>
      <c r="M40" s="1" t="n"/>
      <c r="N40" s="1" t="n"/>
    </row>
    <row hidden="1" r="41">
      <c r="A41" s="38" t="n"/>
      <c r="B41" s="1" t="n"/>
      <c r="I41" s="1" t="n"/>
      <c r="J41" s="1" t="n"/>
      <c r="K41" s="1" t="n"/>
      <c r="L41" s="1" t="n"/>
      <c r="M41" s="1" t="n"/>
      <c r="N41" s="1" t="n"/>
    </row>
    <row hidden="1" r="42">
      <c r="A42" s="38" t="n"/>
      <c r="B42" s="1" t="n"/>
      <c r="I42" s="1" t="n"/>
      <c r="J42" s="1" t="n"/>
      <c r="K42" s="1" t="n"/>
      <c r="L42" s="1" t="n"/>
      <c r="M42" s="1" t="n"/>
      <c r="N42" s="1" t="n"/>
    </row>
    <row hidden="1" r="43">
      <c r="A43" s="38" t="n"/>
      <c r="B43" s="1" t="n"/>
      <c r="I43" s="1" t="n"/>
      <c r="J43" s="1" t="n"/>
      <c r="K43" s="1" t="n"/>
      <c r="L43" s="1" t="n"/>
      <c r="M43" s="1" t="n"/>
      <c r="N43" s="1" t="n"/>
    </row>
    <row hidden="1" r="44">
      <c r="A44" s="38" t="n"/>
      <c r="B44" s="1" t="n"/>
      <c r="I44" s="1" t="n"/>
      <c r="J44" s="1" t="n"/>
      <c r="K44" s="1" t="n"/>
      <c r="L44" s="1" t="n"/>
      <c r="M44" s="1" t="n"/>
      <c r="N44" s="1" t="n"/>
    </row>
    <row hidden="1" r="45">
      <c r="A45" s="38" t="n"/>
      <c r="B45" s="1" t="n"/>
      <c r="I45" s="1" t="n"/>
      <c r="J45" s="1" t="n"/>
      <c r="K45" s="1" t="n"/>
      <c r="L45" s="1" t="n"/>
      <c r="M45" s="1" t="n"/>
      <c r="N45" s="1" t="n"/>
    </row>
    <row hidden="1" r="46">
      <c r="A46" s="38" t="n"/>
      <c r="B46" s="1" t="n"/>
      <c r="I46" s="1" t="n"/>
      <c r="J46" s="1" t="n"/>
      <c r="K46" s="1" t="n"/>
      <c r="L46" s="1" t="n"/>
      <c r="M46" s="1" t="n"/>
      <c r="N46" s="1" t="n"/>
    </row>
    <row hidden="1" r="47">
      <c r="A47" s="38" t="n"/>
      <c r="B47" s="1" t="n"/>
      <c r="I47" s="1" t="n"/>
      <c r="J47" s="1" t="n"/>
      <c r="K47" s="1" t="n"/>
      <c r="L47" s="1" t="n"/>
      <c r="M47" s="1" t="n"/>
      <c r="N47" s="1" t="n"/>
    </row>
    <row hidden="1" r="48">
      <c r="A48" s="38" t="n"/>
      <c r="B48" s="1" t="n"/>
      <c r="I48" s="1" t="n"/>
      <c r="J48" s="1" t="n"/>
      <c r="K48" s="1" t="n"/>
      <c r="L48" s="1" t="n"/>
      <c r="M48" s="1" t="n"/>
      <c r="N48" s="1" t="n"/>
    </row>
    <row hidden="1" r="49">
      <c r="A49" s="38" t="n"/>
      <c r="B49" s="1" t="n"/>
      <c r="I49" s="1" t="n"/>
      <c r="J49" s="1" t="n"/>
      <c r="K49" s="1" t="n"/>
      <c r="L49" s="1" t="n"/>
      <c r="M49" s="1" t="n"/>
      <c r="N49" s="1" t="n"/>
    </row>
    <row hidden="1" r="50">
      <c r="A50" s="38" t="n"/>
      <c r="B50" s="1" t="n"/>
      <c r="I50" s="1" t="n"/>
      <c r="J50" s="1" t="n"/>
      <c r="K50" s="1" t="n"/>
      <c r="L50" s="1" t="n"/>
      <c r="M50" s="1" t="n"/>
      <c r="N50" s="1" t="n"/>
    </row>
    <row hidden="1" r="51">
      <c r="A51" s="38" t="n"/>
      <c r="B51" s="1" t="n"/>
      <c r="I51" s="1" t="n"/>
      <c r="J51" s="1" t="n"/>
      <c r="K51" s="1" t="n"/>
      <c r="L51" s="1" t="n"/>
      <c r="M51" s="1" t="n"/>
      <c r="N51" s="1" t="n"/>
    </row>
    <row hidden="1" r="52">
      <c r="A52" s="38" t="n"/>
      <c r="B52" s="1" t="n"/>
      <c r="I52" s="1" t="n"/>
      <c r="J52" s="1" t="n"/>
      <c r="K52" s="1" t="n"/>
      <c r="L52" s="1" t="n"/>
      <c r="M52" s="1" t="n"/>
      <c r="N52" s="1" t="n"/>
    </row>
    <row hidden="1" r="53">
      <c r="A53" s="38" t="n"/>
      <c r="B53" s="1" t="n"/>
      <c r="I53" s="1" t="n"/>
      <c r="J53" s="1" t="n"/>
      <c r="K53" s="1" t="n"/>
      <c r="L53" s="1" t="n"/>
      <c r="M53" s="1" t="n"/>
      <c r="N53" s="1" t="n"/>
    </row>
    <row hidden="1" r="54">
      <c r="A54" s="38" t="n"/>
      <c r="B54" s="1" t="n"/>
      <c r="I54" s="1" t="n"/>
      <c r="J54" s="1" t="n"/>
      <c r="K54" s="1" t="n"/>
      <c r="L54" s="1" t="n"/>
      <c r="M54" s="1" t="n"/>
      <c r="N54" s="1" t="n"/>
    </row>
    <row hidden="1" r="55">
      <c r="A55" s="38" t="n"/>
      <c r="B55" s="1" t="n"/>
      <c r="I55" s="1" t="n"/>
      <c r="J55" s="1" t="n"/>
      <c r="K55" s="1" t="n"/>
      <c r="L55" s="1" t="n"/>
      <c r="M55" s="1" t="n"/>
      <c r="N55" s="1" t="n"/>
    </row>
    <row hidden="1" r="56">
      <c r="A56" s="38" t="n"/>
      <c r="B56" s="1" t="n"/>
      <c r="I56" s="1" t="n"/>
      <c r="J56" s="1" t="n"/>
      <c r="K56" s="1" t="n"/>
      <c r="L56" s="1" t="n"/>
      <c r="M56" s="1" t="n"/>
      <c r="N56" s="1" t="n"/>
    </row>
    <row hidden="1" r="57">
      <c r="A57" s="38" t="n"/>
      <c r="B57" s="1" t="n"/>
      <c r="I57" s="1" t="n"/>
      <c r="J57" s="1" t="n"/>
      <c r="K57" s="1" t="n"/>
      <c r="L57" s="1" t="n"/>
      <c r="M57" s="1" t="n"/>
      <c r="N57" s="1" t="n"/>
    </row>
    <row hidden="1" r="58">
      <c r="A58" s="38" t="n"/>
      <c r="B58" s="1" t="n"/>
      <c r="I58" s="1" t="n"/>
      <c r="J58" s="1" t="n"/>
      <c r="K58" s="1" t="n"/>
      <c r="L58" s="1" t="n"/>
      <c r="M58" s="1" t="n"/>
      <c r="N58" s="1" t="n"/>
    </row>
    <row hidden="1" r="59">
      <c r="A59" s="38" t="n"/>
      <c r="B59" s="1" t="n"/>
      <c r="I59" s="1" t="n"/>
      <c r="J59" s="1" t="n"/>
      <c r="K59" s="1" t="n"/>
      <c r="L59" s="1" t="n"/>
      <c r="M59" s="1" t="n"/>
      <c r="N59" s="1" t="n"/>
    </row>
    <row hidden="1" r="60">
      <c r="A60" s="38" t="n"/>
      <c r="B60" s="1" t="n"/>
      <c r="I60" s="1" t="n"/>
      <c r="J60" s="1" t="n"/>
      <c r="K60" s="1" t="n"/>
      <c r="L60" s="1" t="n"/>
      <c r="M60" s="1" t="n"/>
      <c r="N60" s="1" t="n"/>
    </row>
    <row hidden="1" r="61">
      <c r="A61" s="38" t="n"/>
      <c r="B61" s="1" t="n"/>
      <c r="I61" s="1" t="n"/>
      <c r="J61" s="1" t="n"/>
      <c r="K61" s="1" t="n"/>
      <c r="L61" s="1" t="n"/>
      <c r="M61" s="1" t="n"/>
      <c r="N61" s="1" t="n"/>
    </row>
    <row hidden="1" r="62">
      <c r="A62" s="38" t="n"/>
      <c r="B62" s="1" t="n"/>
      <c r="I62" s="1" t="n"/>
      <c r="J62" s="1" t="n"/>
      <c r="K62" s="1" t="n"/>
      <c r="L62" s="1" t="n"/>
      <c r="M62" s="1" t="n"/>
      <c r="N62" s="1" t="n"/>
    </row>
    <row hidden="1" r="63">
      <c r="A63" s="38" t="n"/>
      <c r="B63" s="1" t="n"/>
      <c r="I63" s="1" t="n"/>
      <c r="J63" s="1" t="n"/>
      <c r="K63" s="1" t="n"/>
      <c r="L63" s="1" t="n"/>
      <c r="M63" s="1" t="n"/>
      <c r="N63" s="1" t="n"/>
    </row>
    <row hidden="1" r="64">
      <c r="A64" s="38" t="n"/>
      <c r="B64" s="1" t="n"/>
      <c r="I64" s="1" t="n"/>
      <c r="J64" s="1" t="n"/>
      <c r="K64" s="1" t="n"/>
      <c r="L64" s="1" t="n"/>
      <c r="M64" s="1" t="n"/>
      <c r="N64" s="1" t="n"/>
    </row>
    <row hidden="1" r="65">
      <c r="A65" s="38" t="n"/>
      <c r="B65" s="1" t="n"/>
      <c r="I65" s="1" t="n"/>
      <c r="J65" s="1" t="n"/>
      <c r="K65" s="1" t="n"/>
      <c r="L65" s="1" t="n"/>
      <c r="M65" s="1" t="n"/>
      <c r="N65" s="1" t="n"/>
    </row>
    <row hidden="1" r="66">
      <c r="A66" s="38" t="n"/>
      <c r="B66" s="1" t="n"/>
      <c r="I66" s="1" t="n"/>
      <c r="J66" s="1" t="n"/>
      <c r="K66" s="1" t="n"/>
      <c r="L66" s="1" t="n"/>
      <c r="M66" s="1" t="n"/>
      <c r="N66" s="1" t="n"/>
    </row>
    <row hidden="1" r="67">
      <c r="A67" s="38" t="n"/>
      <c r="B67" s="1" t="n"/>
      <c r="I67" s="1" t="n"/>
      <c r="J67" s="1" t="n"/>
      <c r="K67" s="1" t="n"/>
      <c r="L67" s="1" t="n"/>
      <c r="M67" s="1" t="n"/>
      <c r="N67" s="1" t="n"/>
    </row>
    <row hidden="1" r="68">
      <c r="A68" s="38" t="n"/>
      <c r="B68" s="1" t="n"/>
      <c r="I68" s="1" t="n"/>
      <c r="J68" s="1" t="n"/>
      <c r="K68" s="1" t="n"/>
      <c r="L68" s="1" t="n"/>
      <c r="M68" s="1" t="n"/>
      <c r="N68" s="1" t="n"/>
    </row>
    <row hidden="1" r="69">
      <c r="A69" s="38" t="n"/>
      <c r="B69" s="1" t="n"/>
      <c r="I69" s="1" t="n"/>
      <c r="J69" s="1" t="n"/>
      <c r="K69" s="1" t="n"/>
      <c r="L69" s="1" t="n"/>
      <c r="M69" s="1" t="n"/>
      <c r="N69" s="1" t="n"/>
    </row>
    <row hidden="1" r="70">
      <c r="A70" s="38" t="n"/>
      <c r="B70" s="1" t="n"/>
      <c r="I70" s="1" t="n"/>
      <c r="J70" s="1" t="n"/>
      <c r="K70" s="1" t="n"/>
      <c r="L70" s="1" t="n"/>
      <c r="M70" s="1" t="n"/>
      <c r="N70" s="1" t="n"/>
    </row>
    <row hidden="1" r="71">
      <c r="A71" s="38" t="n"/>
      <c r="B71" s="1" t="n"/>
      <c r="I71" s="1" t="n"/>
      <c r="J71" s="1" t="n"/>
      <c r="K71" s="1" t="n"/>
      <c r="L71" s="1" t="n"/>
      <c r="M71" s="1" t="n"/>
      <c r="N71" s="1" t="n"/>
    </row>
    <row hidden="1" r="72">
      <c r="A72" s="38" t="n"/>
      <c r="B72" s="1" t="n"/>
      <c r="I72" s="1" t="n"/>
      <c r="J72" s="1" t="n"/>
      <c r="K72" s="1" t="n"/>
      <c r="L72" s="1" t="n"/>
      <c r="M72" s="1" t="n"/>
      <c r="N72" s="1" t="n"/>
    </row>
    <row hidden="1" r="73">
      <c r="A73" s="38" t="n"/>
      <c r="B73" s="1" t="n"/>
      <c r="I73" s="1" t="n"/>
      <c r="J73" s="1" t="n"/>
      <c r="K73" s="1" t="n"/>
      <c r="L73" s="1" t="n"/>
      <c r="M73" s="1" t="n"/>
      <c r="N73" s="1" t="n"/>
    </row>
    <row hidden="1" r="74">
      <c r="A74" s="38" t="n"/>
      <c r="B74" s="1" t="n"/>
      <c r="I74" s="1" t="n"/>
      <c r="J74" s="1" t="n"/>
      <c r="K74" s="1" t="n"/>
      <c r="L74" s="1" t="n"/>
      <c r="M74" s="1" t="n"/>
      <c r="N74" s="1" t="n"/>
    </row>
    <row hidden="1" r="75">
      <c r="A75" s="38" t="n"/>
      <c r="B75" s="1" t="n"/>
      <c r="I75" s="1" t="n"/>
      <c r="J75" s="1" t="n"/>
      <c r="K75" s="1" t="n"/>
      <c r="L75" s="1" t="n"/>
      <c r="M75" s="1" t="n"/>
      <c r="N75" s="1" t="n"/>
    </row>
    <row hidden="1" r="76">
      <c r="A76" s="38" t="n"/>
      <c r="B76" s="1" t="n"/>
      <c r="I76" s="1" t="n"/>
      <c r="J76" s="1" t="n"/>
      <c r="K76" s="1" t="n"/>
      <c r="L76" s="1" t="n"/>
      <c r="M76" s="1" t="n"/>
      <c r="N76" s="1" t="n"/>
    </row>
    <row hidden="1" r="77">
      <c r="A77" s="38" t="n"/>
      <c r="B77" s="1" t="n"/>
      <c r="I77" s="1" t="n"/>
      <c r="J77" s="1" t="n"/>
      <c r="K77" s="1" t="n"/>
      <c r="L77" s="1" t="n"/>
      <c r="M77" s="1" t="n"/>
      <c r="N77" s="1" t="n"/>
    </row>
    <row hidden="1" r="78">
      <c r="A78" s="38" t="n"/>
      <c r="B78" s="1" t="n"/>
      <c r="I78" s="1" t="n"/>
      <c r="J78" s="1" t="n"/>
      <c r="K78" s="1" t="n"/>
      <c r="L78" s="1" t="n"/>
      <c r="M78" s="1" t="n"/>
      <c r="N78" s="1" t="n"/>
    </row>
    <row hidden="1" r="79">
      <c r="A79" s="38" t="n"/>
      <c r="B79" s="1" t="n"/>
      <c r="I79" s="1" t="n"/>
      <c r="J79" s="1" t="n"/>
      <c r="K79" s="1" t="n"/>
      <c r="L79" s="1" t="n"/>
      <c r="M79" s="1" t="n"/>
      <c r="N79" s="1" t="n"/>
    </row>
    <row hidden="1" r="80">
      <c r="A80" s="38" t="n"/>
      <c r="B80" s="1" t="n"/>
      <c r="I80" s="1" t="n"/>
      <c r="J80" s="1" t="n"/>
      <c r="K80" s="1" t="n"/>
      <c r="L80" s="1" t="n"/>
      <c r="M80" s="1" t="n"/>
      <c r="N80" s="1" t="n"/>
    </row>
    <row hidden="1" r="81">
      <c r="A81" s="38" t="n"/>
      <c r="B81" s="1" t="n"/>
      <c r="I81" s="1" t="n"/>
      <c r="J81" s="1" t="n"/>
      <c r="K81" s="1" t="n"/>
      <c r="L81" s="1" t="n"/>
      <c r="M81" s="1" t="n"/>
      <c r="N81" s="1" t="n"/>
    </row>
    <row hidden="1" r="82">
      <c r="A82" s="38" t="n"/>
      <c r="B82" s="1" t="n"/>
      <c r="I82" s="1" t="n"/>
      <c r="J82" s="1" t="n"/>
      <c r="K82" s="1" t="n"/>
      <c r="L82" s="1" t="n"/>
      <c r="M82" s="1" t="n"/>
      <c r="N82" s="1" t="n"/>
    </row>
    <row hidden="1" r="83">
      <c r="A83" s="38" t="n"/>
      <c r="B83" s="1" t="n"/>
      <c r="I83" s="1" t="n"/>
      <c r="J83" s="1" t="n"/>
      <c r="K83" s="1" t="n"/>
      <c r="L83" s="1" t="n"/>
      <c r="M83" s="1" t="n"/>
      <c r="N83" s="1" t="n"/>
    </row>
    <row hidden="1" r="84">
      <c r="A84" s="38" t="n"/>
      <c r="B84" s="1" t="n"/>
      <c r="I84" s="1" t="n"/>
      <c r="J84" s="1" t="n"/>
      <c r="K84" s="1" t="n"/>
      <c r="L84" s="1" t="n"/>
      <c r="M84" s="1" t="n"/>
      <c r="N84" s="1" t="n"/>
    </row>
    <row hidden="1" r="85">
      <c r="A85" s="38" t="n"/>
      <c r="B85" s="1" t="n"/>
      <c r="I85" s="1" t="n"/>
      <c r="J85" s="1" t="n"/>
      <c r="K85" s="1" t="n"/>
      <c r="L85" s="1" t="n"/>
      <c r="M85" s="1" t="n"/>
      <c r="N85" s="1" t="n"/>
    </row>
    <row hidden="1" r="86">
      <c r="A86" s="38" t="n"/>
      <c r="B86" s="1" t="n"/>
      <c r="I86" s="1" t="n"/>
      <c r="J86" s="1" t="n"/>
      <c r="K86" s="1" t="n"/>
      <c r="L86" s="1" t="n"/>
      <c r="M86" s="1" t="n"/>
      <c r="N86" s="1" t="n"/>
    </row>
    <row hidden="1" r="87">
      <c r="A87" s="38" t="n"/>
      <c r="B87" s="1" t="n"/>
      <c r="I87" s="1" t="n"/>
      <c r="J87" s="1" t="n"/>
      <c r="K87" s="1" t="n"/>
      <c r="L87" s="1" t="n"/>
      <c r="M87" s="1" t="n"/>
      <c r="N87" s="1" t="n"/>
    </row>
    <row hidden="1" r="88">
      <c r="A88" s="38" t="n"/>
      <c r="B88" s="1" t="n"/>
      <c r="I88" s="1" t="n"/>
      <c r="J88" s="1" t="n"/>
      <c r="K88" s="1" t="n"/>
      <c r="L88" s="1" t="n"/>
      <c r="M88" s="1" t="n"/>
      <c r="N88" s="1" t="n"/>
    </row>
    <row hidden="1" r="89">
      <c r="A89" s="38" t="n"/>
      <c r="B89" s="1" t="n"/>
      <c r="I89" s="1" t="n"/>
      <c r="J89" s="1" t="n"/>
      <c r="K89" s="1" t="n"/>
      <c r="L89" s="1" t="n"/>
      <c r="M89" s="1" t="n"/>
      <c r="N89" s="1" t="n"/>
    </row>
    <row hidden="1" r="90">
      <c r="A90" s="38" t="n"/>
      <c r="B90" s="1" t="n"/>
      <c r="I90" s="1" t="n"/>
      <c r="J90" s="1" t="n"/>
      <c r="K90" s="1" t="n"/>
      <c r="L90" s="1" t="n"/>
      <c r="M90" s="1" t="n"/>
      <c r="N90" s="1" t="n"/>
    </row>
    <row hidden="1" r="91">
      <c r="A91" s="38" t="n"/>
      <c r="B91" s="1" t="n"/>
      <c r="I91" s="1" t="n"/>
      <c r="J91" s="1" t="n"/>
      <c r="K91" s="1" t="n"/>
      <c r="L91" s="1" t="n"/>
      <c r="M91" s="1" t="n"/>
      <c r="N91" s="1" t="n"/>
    </row>
    <row hidden="1" r="92">
      <c r="A92" s="38" t="n"/>
      <c r="B92" s="1" t="n"/>
      <c r="I92" s="1" t="n"/>
      <c r="J92" s="1" t="n"/>
      <c r="K92" s="1" t="n"/>
      <c r="L92" s="1" t="n"/>
      <c r="M92" s="1" t="n"/>
      <c r="N92" s="1" t="n"/>
    </row>
    <row hidden="1" r="93">
      <c r="A93" s="38" t="n"/>
      <c r="B93" s="1" t="n"/>
      <c r="I93" s="1" t="n"/>
      <c r="J93" s="1" t="n"/>
      <c r="K93" s="1" t="n"/>
      <c r="L93" s="1" t="n"/>
      <c r="M93" s="1" t="n"/>
      <c r="N93" s="1" t="n"/>
    </row>
    <row hidden="1" r="94">
      <c r="A94" s="38" t="n"/>
      <c r="B94" s="1" t="n"/>
      <c r="I94" s="1" t="n"/>
      <c r="J94" s="1" t="n"/>
      <c r="K94" s="1" t="n"/>
      <c r="L94" s="1" t="n"/>
      <c r="M94" s="1" t="n"/>
      <c r="N94" s="1" t="n"/>
    </row>
    <row hidden="1" r="95">
      <c r="A95" s="38" t="n"/>
      <c r="B95" s="1" t="n"/>
      <c r="I95" s="1" t="n"/>
      <c r="J95" s="1" t="n"/>
      <c r="K95" s="1" t="n"/>
      <c r="L95" s="1" t="n"/>
      <c r="M95" s="1" t="n"/>
      <c r="N95" s="1" t="n"/>
    </row>
    <row hidden="1" r="96">
      <c r="A96" s="38" t="n"/>
      <c r="B96" s="1" t="n"/>
      <c r="I96" s="1" t="n"/>
      <c r="J96" s="1" t="n"/>
      <c r="K96" s="1" t="n"/>
      <c r="L96" s="1" t="n"/>
      <c r="M96" s="1" t="n"/>
      <c r="N96" s="1" t="n"/>
    </row>
    <row hidden="1" r="97">
      <c r="A97" s="38" t="n"/>
      <c r="B97" s="1" t="n"/>
      <c r="I97" s="1" t="n"/>
      <c r="J97" s="1" t="n"/>
      <c r="K97" s="1" t="n"/>
      <c r="L97" s="1" t="n"/>
      <c r="M97" s="1" t="n"/>
      <c r="N97" s="1" t="n"/>
    </row>
    <row hidden="1" r="98">
      <c r="A98" s="38" t="n"/>
      <c r="B98" s="1" t="n"/>
      <c r="I98" s="1" t="n"/>
      <c r="J98" s="1" t="n"/>
      <c r="K98" s="1" t="n"/>
      <c r="L98" s="1" t="n"/>
      <c r="M98" s="1" t="n"/>
      <c r="N98" s="1" t="n"/>
    </row>
    <row hidden="1" r="99">
      <c r="A99" s="38" t="n"/>
      <c r="B99" s="1" t="n"/>
      <c r="I99" s="1" t="n"/>
      <c r="J99" s="1" t="n"/>
      <c r="K99" s="1" t="n"/>
      <c r="L99" s="1" t="n"/>
      <c r="M99" s="1" t="n"/>
      <c r="N99" s="1" t="n"/>
    </row>
    <row hidden="1" r="100">
      <c r="A100" s="38" t="n"/>
      <c r="B100" s="1" t="n"/>
      <c r="I100" s="1" t="n"/>
      <c r="J100" s="1" t="n"/>
      <c r="K100" s="1" t="n"/>
      <c r="L100" s="1" t="n"/>
      <c r="M100" s="1" t="n"/>
      <c r="N100" s="1" t="n"/>
    </row>
    <row hidden="1" r="101">
      <c r="A101" s="38" t="n"/>
      <c r="B101" s="1" t="n"/>
      <c r="I101" s="1" t="n"/>
      <c r="J101" s="1" t="n"/>
      <c r="K101" s="1" t="n"/>
      <c r="L101" s="1" t="n"/>
      <c r="M101" s="1" t="n"/>
      <c r="N101" s="1" t="n"/>
    </row>
    <row hidden="1" r="102">
      <c r="A102" s="38" t="n"/>
      <c r="B102" s="1" t="n"/>
      <c r="I102" s="1" t="n"/>
      <c r="J102" s="1" t="n"/>
      <c r="K102" s="1" t="n"/>
      <c r="L102" s="1" t="n"/>
      <c r="M102" s="1" t="n"/>
      <c r="N102" s="1" t="n"/>
    </row>
    <row hidden="1" r="103">
      <c r="A103" s="38" t="n"/>
      <c r="B103" s="1" t="n"/>
      <c r="I103" s="1" t="n"/>
      <c r="J103" s="1" t="n"/>
      <c r="K103" s="1" t="n"/>
      <c r="L103" s="1" t="n"/>
      <c r="M103" s="1" t="n"/>
      <c r="N103" s="1" t="n"/>
    </row>
    <row hidden="1" r="104">
      <c r="A104" s="38" t="n"/>
      <c r="B104" s="1" t="n"/>
      <c r="I104" s="1" t="n"/>
      <c r="J104" s="1" t="n"/>
      <c r="K104" s="1" t="n"/>
      <c r="L104" s="1" t="n"/>
      <c r="M104" s="1" t="n"/>
      <c r="N104" s="1" t="n"/>
    </row>
    <row hidden="1" r="105">
      <c r="A105" s="38" t="n"/>
      <c r="B105" s="1" t="n"/>
      <c r="I105" s="1" t="n"/>
      <c r="J105" s="1" t="n"/>
      <c r="K105" s="1" t="n"/>
      <c r="L105" s="1" t="n"/>
      <c r="M105" s="1" t="n"/>
      <c r="N105" s="1" t="n"/>
    </row>
    <row hidden="1" r="106">
      <c r="A106" s="38" t="n"/>
      <c r="B106" s="1" t="n"/>
      <c r="I106" s="1" t="n"/>
      <c r="J106" s="1" t="n"/>
      <c r="K106" s="1" t="n"/>
      <c r="L106" s="1" t="n"/>
      <c r="M106" s="1" t="n"/>
      <c r="N106" s="1" t="n"/>
    </row>
    <row hidden="1" r="107">
      <c r="A107" s="38" t="n"/>
      <c r="B107" s="1" t="n"/>
      <c r="I107" s="1" t="n"/>
      <c r="J107" s="1" t="n"/>
      <c r="K107" s="1" t="n"/>
      <c r="L107" s="1" t="n"/>
      <c r="M107" s="1" t="n"/>
      <c r="N107" s="1" t="n"/>
    </row>
    <row hidden="1" r="108">
      <c r="A108" s="38" t="n"/>
      <c r="B108" s="1" t="n"/>
      <c r="I108" s="1" t="n"/>
      <c r="J108" s="1" t="n"/>
      <c r="K108" s="1" t="n"/>
      <c r="L108" s="1" t="n"/>
      <c r="M108" s="1" t="n"/>
      <c r="N108" s="1" t="n"/>
    </row>
    <row hidden="1" r="109">
      <c r="A109" s="38" t="n"/>
      <c r="B109" s="1" t="n"/>
      <c r="I109" s="1" t="n"/>
      <c r="J109" s="1" t="n"/>
      <c r="K109" s="1" t="n"/>
      <c r="L109" s="1" t="n"/>
      <c r="M109" s="1" t="n"/>
      <c r="N109" s="1" t="n"/>
    </row>
    <row hidden="1" r="110">
      <c r="A110" s="38" t="n"/>
      <c r="B110" s="1" t="n"/>
      <c r="I110" s="1" t="n"/>
      <c r="J110" s="1" t="n"/>
      <c r="K110" s="1" t="n"/>
      <c r="L110" s="1" t="n"/>
      <c r="M110" s="1" t="n"/>
      <c r="N110" s="1" t="n"/>
    </row>
    <row hidden="1" r="111">
      <c r="A111" s="38" t="n"/>
      <c r="B111" s="1" t="n"/>
      <c r="I111" s="1" t="n"/>
      <c r="J111" s="1" t="n"/>
      <c r="K111" s="1" t="n"/>
      <c r="L111" s="1" t="n"/>
      <c r="M111" s="1" t="n"/>
      <c r="N111" s="1" t="n"/>
    </row>
    <row hidden="1" r="112">
      <c r="A112" s="38" t="n"/>
      <c r="B112" s="1" t="n"/>
      <c r="I112" s="1" t="n"/>
      <c r="J112" s="1" t="n"/>
      <c r="K112" s="1" t="n"/>
      <c r="L112" s="1" t="n"/>
      <c r="M112" s="1" t="n"/>
      <c r="N112" s="1" t="n"/>
    </row>
    <row hidden="1" r="113">
      <c r="A113" s="38" t="n"/>
      <c r="B113" s="1" t="n"/>
      <c r="I113" s="1" t="n"/>
      <c r="J113" s="1" t="n"/>
      <c r="K113" s="1" t="n"/>
      <c r="L113" s="1" t="n"/>
      <c r="M113" s="1" t="n"/>
      <c r="N113" s="1" t="n"/>
    </row>
    <row hidden="1" r="114">
      <c r="A114" s="38" t="n"/>
      <c r="B114" s="1" t="n"/>
      <c r="I114" s="1" t="n"/>
      <c r="J114" s="1" t="n"/>
      <c r="K114" s="1" t="n"/>
      <c r="L114" s="1" t="n"/>
      <c r="M114" s="1" t="n"/>
      <c r="N114" s="1" t="n"/>
    </row>
    <row hidden="1" r="115">
      <c r="A115" s="38" t="n"/>
      <c r="B115" s="1" t="n"/>
      <c r="I115" s="1" t="n"/>
      <c r="J115" s="1" t="n"/>
      <c r="K115" s="1" t="n"/>
      <c r="L115" s="1" t="n"/>
      <c r="M115" s="1" t="n"/>
      <c r="N115" s="1" t="n"/>
    </row>
    <row hidden="1" r="116">
      <c r="A116" s="38" t="n"/>
      <c r="B116" s="1" t="n"/>
      <c r="I116" s="1" t="n"/>
      <c r="J116" s="1" t="n"/>
      <c r="K116" s="1" t="n"/>
      <c r="L116" s="1" t="n"/>
      <c r="M116" s="1" t="n"/>
      <c r="N116" s="1" t="n"/>
    </row>
    <row hidden="1" r="117">
      <c r="A117" s="38" t="n"/>
      <c r="B117" s="1" t="n"/>
      <c r="I117" s="1" t="n"/>
      <c r="J117" s="1" t="n"/>
      <c r="K117" s="1" t="n"/>
      <c r="L117" s="1" t="n"/>
      <c r="M117" s="1" t="n"/>
      <c r="N117" s="1" t="n"/>
    </row>
    <row hidden="1" r="118">
      <c r="A118" s="38" t="n"/>
      <c r="B118" s="1" t="n"/>
      <c r="I118" s="1" t="n"/>
      <c r="J118" s="1" t="n"/>
      <c r="K118" s="1" t="n"/>
      <c r="L118" s="1" t="n"/>
      <c r="M118" s="1" t="n"/>
      <c r="N118" s="1" t="n"/>
    </row>
    <row hidden="1" r="119">
      <c r="A119" s="38" t="n"/>
      <c r="B119" s="1" t="n"/>
      <c r="I119" s="1" t="n"/>
      <c r="J119" s="1" t="n"/>
      <c r="K119" s="1" t="n"/>
      <c r="L119" s="1" t="n"/>
      <c r="M119" s="1" t="n"/>
      <c r="N119" s="1" t="n"/>
    </row>
    <row hidden="1" r="120">
      <c r="A120" s="38" t="n"/>
      <c r="B120" s="1" t="n"/>
      <c r="I120" s="1" t="n"/>
      <c r="J120" s="1" t="n"/>
      <c r="K120" s="1" t="n"/>
      <c r="L120" s="1" t="n"/>
      <c r="M120" s="1" t="n"/>
      <c r="N120" s="1" t="n"/>
    </row>
    <row hidden="1" r="121">
      <c r="A121" s="38" t="n"/>
      <c r="B121" s="1" t="n"/>
      <c r="I121" s="1" t="n"/>
      <c r="J121" s="1" t="n"/>
      <c r="K121" s="1" t="n"/>
      <c r="L121" s="1" t="n"/>
      <c r="M121" s="1" t="n"/>
      <c r="N121" s="1" t="n"/>
    </row>
    <row hidden="1" r="122">
      <c r="A122" s="38" t="n"/>
      <c r="B122" s="1" t="n"/>
      <c r="I122" s="1" t="n"/>
      <c r="J122" s="1" t="n"/>
      <c r="K122" s="1" t="n"/>
      <c r="L122" s="1" t="n"/>
      <c r="M122" s="1" t="n"/>
      <c r="N122" s="1" t="n"/>
    </row>
    <row hidden="1" r="123">
      <c r="A123" s="38" t="n"/>
      <c r="B123" s="1" t="n"/>
      <c r="I123" s="1" t="n"/>
      <c r="J123" s="1" t="n"/>
      <c r="K123" s="1" t="n"/>
      <c r="L123" s="1" t="n"/>
      <c r="M123" s="1" t="n"/>
      <c r="N123" s="1" t="n"/>
    </row>
    <row hidden="1" r="124">
      <c r="A124" s="38" t="n"/>
      <c r="B124" s="1" t="n"/>
      <c r="I124" s="1" t="n"/>
      <c r="J124" s="1" t="n"/>
      <c r="K124" s="1" t="n"/>
      <c r="L124" s="1" t="n"/>
      <c r="M124" s="1" t="n"/>
      <c r="N124" s="1" t="n"/>
    </row>
    <row hidden="1" r="125">
      <c r="A125" s="38" t="n"/>
      <c r="B125" s="1" t="n"/>
      <c r="I125" s="1" t="n"/>
      <c r="J125" s="1" t="n"/>
      <c r="K125" s="1" t="n"/>
      <c r="L125" s="1" t="n"/>
      <c r="M125" s="1" t="n"/>
      <c r="N125" s="1" t="n"/>
    </row>
    <row hidden="1" r="126">
      <c r="A126" s="38" t="n"/>
      <c r="B126" s="1" t="n"/>
      <c r="I126" s="1" t="n"/>
      <c r="J126" s="1" t="n"/>
      <c r="K126" s="1" t="n"/>
      <c r="L126" s="1" t="n"/>
      <c r="M126" s="1" t="n"/>
      <c r="N126" s="1" t="n"/>
    </row>
    <row hidden="1" r="127">
      <c r="A127" s="38" t="n"/>
      <c r="B127" s="1" t="n"/>
      <c r="I127" s="1" t="n"/>
      <c r="J127" s="1" t="n"/>
      <c r="K127" s="1" t="n"/>
      <c r="L127" s="1" t="n"/>
      <c r="M127" s="1" t="n"/>
      <c r="N127" s="1" t="n"/>
    </row>
    <row hidden="1" r="128">
      <c r="A128" s="38" t="n"/>
      <c r="B128" s="1" t="n"/>
      <c r="I128" s="1" t="n"/>
      <c r="J128" s="1" t="n"/>
      <c r="K128" s="1" t="n"/>
      <c r="L128" s="1" t="n"/>
      <c r="M128" s="1" t="n"/>
      <c r="N128" s="1" t="n"/>
    </row>
    <row hidden="1" r="129">
      <c r="A129" s="38" t="n"/>
      <c r="B129" s="1" t="n"/>
      <c r="I129" s="1" t="n"/>
      <c r="J129" s="1" t="n"/>
      <c r="K129" s="1" t="n"/>
      <c r="L129" s="1" t="n"/>
      <c r="M129" s="1" t="n"/>
      <c r="N129" s="1" t="n"/>
    </row>
    <row hidden="1" r="130">
      <c r="A130" s="38" t="n"/>
      <c r="B130" s="1" t="n"/>
      <c r="I130" s="1" t="n"/>
      <c r="J130" s="1" t="n"/>
      <c r="K130" s="1" t="n"/>
      <c r="L130" s="1" t="n"/>
      <c r="M130" s="1" t="n"/>
      <c r="N130" s="1" t="n"/>
    </row>
    <row hidden="1" r="131">
      <c r="A131" s="38" t="n"/>
      <c r="B131" s="1" t="n"/>
      <c r="I131" s="1" t="n"/>
      <c r="J131" s="1" t="n"/>
      <c r="K131" s="1" t="n"/>
      <c r="L131" s="1" t="n"/>
      <c r="M131" s="1" t="n"/>
      <c r="N131" s="1" t="n"/>
    </row>
    <row hidden="1" r="132">
      <c r="A132" s="38" t="n"/>
      <c r="B132" s="1" t="n"/>
      <c r="I132" s="1" t="n"/>
      <c r="J132" s="1" t="n"/>
      <c r="K132" s="1" t="n"/>
      <c r="L132" s="1" t="n"/>
      <c r="M132" s="1" t="n"/>
      <c r="N132" s="1" t="n"/>
    </row>
    <row hidden="1" r="133">
      <c r="A133" s="38" t="n"/>
      <c r="B133" s="1" t="n"/>
      <c r="I133" s="1" t="n"/>
      <c r="J133" s="1" t="n"/>
      <c r="K133" s="1" t="n"/>
      <c r="L133" s="1" t="n"/>
      <c r="M133" s="1" t="n"/>
      <c r="N133" s="1" t="n"/>
    </row>
    <row hidden="1" r="134">
      <c r="A134" s="38" t="n"/>
      <c r="B134" s="1" t="n"/>
      <c r="I134" s="1" t="n"/>
      <c r="J134" s="1" t="n"/>
      <c r="K134" s="1" t="n"/>
      <c r="L134" s="1" t="n"/>
      <c r="M134" s="1" t="n"/>
      <c r="N134" s="1" t="n"/>
    </row>
    <row hidden="1" r="135">
      <c r="A135" s="38" t="n"/>
      <c r="B135" s="1" t="n"/>
      <c r="I135" s="1" t="n"/>
      <c r="J135" s="1" t="n"/>
      <c r="K135" s="1" t="n"/>
      <c r="L135" s="1" t="n"/>
      <c r="M135" s="1" t="n"/>
      <c r="N135" s="1" t="n"/>
    </row>
    <row hidden="1" r="136">
      <c r="A136" s="38" t="n"/>
      <c r="B136" s="1" t="n"/>
      <c r="I136" s="1" t="n"/>
      <c r="J136" s="1" t="n"/>
      <c r="K136" s="1" t="n"/>
      <c r="L136" s="1" t="n"/>
      <c r="M136" s="1" t="n"/>
      <c r="N136" s="1" t="n"/>
    </row>
    <row hidden="1" r="137">
      <c r="A137" s="38" t="n"/>
      <c r="B137" s="1" t="n"/>
      <c r="I137" s="1" t="n"/>
      <c r="J137" s="1" t="n"/>
      <c r="K137" s="1" t="n"/>
      <c r="L137" s="1" t="n"/>
      <c r="M137" s="1" t="n"/>
      <c r="N137" s="1" t="n"/>
    </row>
    <row hidden="1" r="138">
      <c r="A138" s="38" t="n"/>
      <c r="B138" s="1" t="n"/>
      <c r="I138" s="1" t="n"/>
      <c r="J138" s="1" t="n"/>
      <c r="K138" s="1" t="n"/>
      <c r="L138" s="1" t="n"/>
      <c r="M138" s="1" t="n"/>
      <c r="N138" s="1" t="n"/>
    </row>
    <row hidden="1" r="139">
      <c r="A139" s="38" t="n"/>
      <c r="B139" s="1" t="n"/>
      <c r="I139" s="1" t="n"/>
      <c r="J139" s="1" t="n"/>
      <c r="K139" s="1" t="n"/>
      <c r="L139" s="1" t="n"/>
      <c r="M139" s="1" t="n"/>
      <c r="N139" s="1" t="n"/>
    </row>
    <row hidden="1" r="140">
      <c r="A140" s="38" t="n"/>
      <c r="B140" s="1" t="n"/>
      <c r="I140" s="1" t="n"/>
      <c r="J140" s="1" t="n"/>
      <c r="K140" s="1" t="n"/>
      <c r="L140" s="1" t="n"/>
      <c r="M140" s="1" t="n"/>
      <c r="N140" s="1" t="n"/>
    </row>
    <row hidden="1" r="141">
      <c r="A141" s="38" t="n"/>
      <c r="B141" s="1" t="n"/>
      <c r="I141" s="1" t="n"/>
      <c r="J141" s="1" t="n"/>
      <c r="K141" s="1" t="n"/>
      <c r="L141" s="1" t="n"/>
      <c r="M141" s="1" t="n"/>
      <c r="N141" s="1" t="n"/>
    </row>
    <row hidden="1" r="142">
      <c r="A142" s="38" t="n"/>
      <c r="B142" s="1" t="n"/>
      <c r="I142" s="1" t="n"/>
      <c r="J142" s="1" t="n"/>
      <c r="K142" s="1" t="n"/>
      <c r="L142" s="1" t="n"/>
      <c r="M142" s="1" t="n"/>
      <c r="N142" s="1" t="n"/>
    </row>
    <row hidden="1" r="143">
      <c r="A143" s="38" t="n"/>
      <c r="B143" s="1" t="n"/>
      <c r="I143" s="1" t="n"/>
      <c r="J143" s="1" t="n"/>
      <c r="K143" s="1" t="n"/>
      <c r="L143" s="1" t="n"/>
      <c r="M143" s="1" t="n"/>
      <c r="N143" s="1" t="n"/>
    </row>
    <row hidden="1" r="144">
      <c r="A144" s="38" t="n"/>
      <c r="B144" s="1" t="n"/>
      <c r="I144" s="1" t="n"/>
      <c r="J144" s="1" t="n"/>
      <c r="K144" s="1" t="n"/>
      <c r="L144" s="1" t="n"/>
      <c r="M144" s="1" t="n"/>
      <c r="N144" s="1" t="n"/>
    </row>
    <row hidden="1" r="145">
      <c r="A145" s="38" t="n"/>
      <c r="B145" s="1" t="n"/>
      <c r="I145" s="1" t="n"/>
      <c r="J145" s="1" t="n"/>
      <c r="K145" s="1" t="n"/>
      <c r="L145" s="1" t="n"/>
      <c r="M145" s="1" t="n"/>
      <c r="N145" s="1" t="n"/>
    </row>
    <row hidden="1" r="146">
      <c r="A146" s="38" t="n"/>
      <c r="B146" s="1" t="n"/>
      <c r="I146" s="1" t="n"/>
      <c r="J146" s="1" t="n"/>
      <c r="K146" s="1" t="n"/>
      <c r="L146" s="1" t="n"/>
      <c r="M146" s="1" t="n"/>
      <c r="N146" s="1" t="n"/>
    </row>
    <row hidden="1" r="147">
      <c r="A147" s="38" t="n"/>
      <c r="B147" s="1" t="n"/>
      <c r="I147" s="1" t="n"/>
      <c r="J147" s="1" t="n"/>
      <c r="K147" s="1" t="n"/>
      <c r="L147" s="1" t="n"/>
      <c r="M147" s="1" t="n"/>
      <c r="N147" s="1" t="n"/>
    </row>
    <row hidden="1" r="148">
      <c r="A148" s="38" t="n"/>
      <c r="B148" s="1" t="n"/>
      <c r="I148" s="1" t="n"/>
      <c r="J148" s="1" t="n"/>
      <c r="K148" s="1" t="n"/>
      <c r="L148" s="1" t="n"/>
      <c r="M148" s="1" t="n"/>
      <c r="N148" s="1" t="n"/>
    </row>
    <row hidden="1" r="149">
      <c r="A149" s="38" t="n"/>
      <c r="B149" s="1" t="n"/>
      <c r="I149" s="1" t="n"/>
      <c r="J149" s="1" t="n"/>
      <c r="K149" s="1" t="n"/>
      <c r="L149" s="1" t="n"/>
      <c r="M149" s="1" t="n"/>
      <c r="N149" s="1" t="n"/>
    </row>
    <row hidden="1" r="150">
      <c r="A150" s="38" t="n"/>
      <c r="B150" s="1" t="n"/>
      <c r="I150" s="1" t="n"/>
      <c r="J150" s="1" t="n"/>
      <c r="K150" s="1" t="n"/>
      <c r="L150" s="1" t="n"/>
      <c r="M150" s="1" t="n"/>
      <c r="N150" s="1" t="n"/>
    </row>
    <row hidden="1" r="151">
      <c r="A151" s="38" t="n"/>
      <c r="B151" s="1" t="n"/>
      <c r="I151" s="1" t="n"/>
      <c r="J151" s="1" t="n"/>
      <c r="K151" s="1" t="n"/>
      <c r="L151" s="1" t="n"/>
      <c r="M151" s="1" t="n"/>
      <c r="N151" s="1" t="n"/>
    </row>
    <row hidden="1" r="152">
      <c r="A152" s="38" t="n"/>
      <c r="B152" s="1" t="n"/>
      <c r="I152" s="1" t="n"/>
      <c r="J152" s="1" t="n"/>
      <c r="K152" s="1" t="n"/>
      <c r="L152" s="1" t="n"/>
      <c r="M152" s="1" t="n"/>
      <c r="N152" s="1" t="n"/>
    </row>
    <row hidden="1" r="153">
      <c r="A153" s="38" t="n"/>
      <c r="B153" s="1" t="n"/>
      <c r="I153" s="1" t="n"/>
      <c r="J153" s="1" t="n"/>
      <c r="K153" s="1" t="n"/>
      <c r="L153" s="1" t="n"/>
      <c r="M153" s="1" t="n"/>
      <c r="N153" s="1" t="n"/>
    </row>
    <row hidden="1" r="154">
      <c r="A154" s="38" t="n"/>
      <c r="B154" s="1" t="n"/>
      <c r="I154" s="1" t="n"/>
      <c r="J154" s="1" t="n"/>
      <c r="K154" s="1" t="n"/>
      <c r="L154" s="1" t="n"/>
      <c r="M154" s="1" t="n"/>
      <c r="N154" s="1" t="n"/>
    </row>
    <row hidden="1" r="155">
      <c r="A155" s="38" t="n"/>
      <c r="B155" s="1" t="n"/>
      <c r="I155" s="1" t="n"/>
      <c r="J155" s="1" t="n"/>
      <c r="K155" s="1" t="n"/>
      <c r="L155" s="1" t="n"/>
      <c r="M155" s="1" t="n"/>
      <c r="N155" s="1" t="n"/>
    </row>
    <row hidden="1" r="156">
      <c r="A156" s="38" t="n"/>
      <c r="B156" s="1" t="n"/>
      <c r="I156" s="1" t="n"/>
      <c r="J156" s="1" t="n"/>
      <c r="K156" s="1" t="n"/>
      <c r="L156" s="1" t="n"/>
      <c r="M156" s="1" t="n"/>
      <c r="N156" s="1" t="n"/>
    </row>
    <row hidden="1" r="157">
      <c r="A157" s="38" t="n"/>
      <c r="B157" s="1" t="n"/>
      <c r="I157" s="1" t="n"/>
      <c r="J157" s="1" t="n"/>
      <c r="K157" s="1" t="n"/>
      <c r="L157" s="1" t="n"/>
      <c r="M157" s="1" t="n"/>
      <c r="N157" s="1" t="n"/>
    </row>
    <row hidden="1" r="158">
      <c r="A158" s="38" t="n"/>
      <c r="B158" s="1" t="n"/>
      <c r="I158" s="1" t="n"/>
      <c r="J158" s="1" t="n"/>
      <c r="K158" s="1" t="n"/>
      <c r="L158" s="1" t="n"/>
      <c r="M158" s="1" t="n"/>
      <c r="N158" s="1" t="n"/>
    </row>
    <row hidden="1" r="159">
      <c r="A159" s="38" t="n"/>
      <c r="B159" s="1" t="n"/>
      <c r="I159" s="1" t="n"/>
      <c r="J159" s="1" t="n"/>
      <c r="K159" s="1" t="n"/>
      <c r="L159" s="1" t="n"/>
      <c r="M159" s="1" t="n"/>
      <c r="N159" s="1" t="n"/>
    </row>
    <row hidden="1" r="160">
      <c r="A160" s="38" t="n"/>
      <c r="B160" s="1" t="n"/>
      <c r="I160" s="1" t="n"/>
      <c r="J160" s="1" t="n"/>
      <c r="K160" s="1" t="n"/>
      <c r="L160" s="1" t="n"/>
      <c r="M160" s="1" t="n"/>
      <c r="N160" s="1" t="n"/>
    </row>
    <row hidden="1" r="161">
      <c r="A161" s="38" t="n"/>
      <c r="B161" s="1" t="n"/>
      <c r="I161" s="1" t="n"/>
      <c r="J161" s="1" t="n"/>
      <c r="K161" s="1" t="n"/>
      <c r="L161" s="1" t="n"/>
      <c r="M161" s="1" t="n"/>
      <c r="N161" s="1" t="n"/>
    </row>
    <row hidden="1" r="162">
      <c r="A162" s="38" t="n"/>
      <c r="B162" s="1" t="n"/>
      <c r="I162" s="1" t="n"/>
      <c r="J162" s="1" t="n"/>
      <c r="K162" s="1" t="n"/>
      <c r="L162" s="1" t="n"/>
      <c r="M162" s="1" t="n"/>
      <c r="N162" s="1" t="n"/>
    </row>
    <row hidden="1" r="163">
      <c r="A163" s="38" t="n"/>
      <c r="B163" s="1" t="n"/>
      <c r="I163" s="1" t="n"/>
      <c r="J163" s="1" t="n"/>
      <c r="K163" s="1" t="n"/>
      <c r="L163" s="1" t="n"/>
      <c r="M163" s="1" t="n"/>
      <c r="N163" s="1" t="n"/>
    </row>
    <row hidden="1" r="164">
      <c r="A164" s="38" t="n"/>
      <c r="B164" s="1" t="n"/>
      <c r="I164" s="1" t="n"/>
      <c r="J164" s="1" t="n"/>
      <c r="K164" s="1" t="n"/>
      <c r="L164" s="1" t="n"/>
      <c r="M164" s="1" t="n"/>
      <c r="N164" s="1" t="n"/>
    </row>
    <row hidden="1" r="165">
      <c r="A165" s="38" t="n"/>
      <c r="B165" s="1" t="n"/>
      <c r="I165" s="1" t="n"/>
      <c r="J165" s="1" t="n"/>
      <c r="K165" s="1" t="n"/>
      <c r="L165" s="1" t="n"/>
      <c r="M165" s="1" t="n"/>
      <c r="N165" s="1" t="n"/>
    </row>
    <row hidden="1" r="166">
      <c r="A166" s="38" t="n"/>
      <c r="B166" s="1" t="n"/>
      <c r="I166" s="1" t="n"/>
      <c r="J166" s="1" t="n"/>
      <c r="K166" s="1" t="n"/>
      <c r="L166" s="1" t="n"/>
      <c r="M166" s="1" t="n"/>
      <c r="N166" s="1" t="n"/>
    </row>
    <row hidden="1" r="167">
      <c r="A167" s="38" t="n"/>
      <c r="B167" s="1" t="n"/>
      <c r="I167" s="1" t="n"/>
      <c r="J167" s="1" t="n"/>
      <c r="K167" s="1" t="n"/>
      <c r="L167" s="1" t="n"/>
      <c r="M167" s="1" t="n"/>
      <c r="N167" s="1" t="n"/>
    </row>
    <row hidden="1" r="168">
      <c r="A168" s="38" t="n"/>
      <c r="B168" s="1" t="n"/>
      <c r="I168" s="1" t="n"/>
      <c r="J168" s="1" t="n"/>
      <c r="K168" s="1" t="n"/>
      <c r="L168" s="1" t="n"/>
      <c r="M168" s="1" t="n"/>
      <c r="N168" s="1" t="n"/>
    </row>
    <row hidden="1" r="169">
      <c r="A169" s="38" t="n"/>
      <c r="B169" s="1" t="n"/>
      <c r="I169" s="1" t="n"/>
      <c r="J169" s="1" t="n"/>
      <c r="K169" s="1" t="n"/>
      <c r="L169" s="1" t="n"/>
      <c r="M169" s="1" t="n"/>
      <c r="N169" s="1" t="n"/>
    </row>
    <row hidden="1" r="170">
      <c r="A170" s="38" t="n"/>
      <c r="B170" s="1" t="n"/>
      <c r="I170" s="1" t="n"/>
      <c r="J170" s="1" t="n"/>
      <c r="K170" s="1" t="n"/>
      <c r="L170" s="1" t="n"/>
      <c r="M170" s="1" t="n"/>
      <c r="N170" s="1" t="n"/>
    </row>
    <row hidden="1" r="171">
      <c r="A171" s="38" t="n"/>
      <c r="B171" s="1" t="n"/>
      <c r="I171" s="1" t="n"/>
      <c r="J171" s="1" t="n"/>
      <c r="K171" s="1" t="n"/>
      <c r="L171" s="1" t="n"/>
      <c r="M171" s="1" t="n"/>
      <c r="N171" s="1" t="n"/>
    </row>
    <row hidden="1" r="172">
      <c r="A172" s="38" t="n"/>
      <c r="B172" s="1" t="n"/>
      <c r="I172" s="1" t="n"/>
      <c r="J172" s="1" t="n"/>
      <c r="K172" s="1" t="n"/>
      <c r="L172" s="1" t="n"/>
      <c r="M172" s="1" t="n"/>
      <c r="N172" s="1" t="n"/>
    </row>
    <row hidden="1" r="173">
      <c r="A173" s="38" t="n"/>
      <c r="B173" s="1" t="n"/>
      <c r="I173" s="1" t="n"/>
      <c r="J173" s="1" t="n"/>
      <c r="K173" s="1" t="n"/>
      <c r="L173" s="1" t="n"/>
      <c r="M173" s="1" t="n"/>
      <c r="N173" s="1" t="n"/>
    </row>
    <row hidden="1" r="174">
      <c r="A174" s="38" t="n"/>
      <c r="B174" s="1" t="n"/>
      <c r="I174" s="1" t="n"/>
      <c r="J174" s="1" t="n"/>
      <c r="K174" s="1" t="n"/>
      <c r="L174" s="1" t="n"/>
      <c r="M174" s="1" t="n"/>
      <c r="N174" s="1" t="n"/>
    </row>
    <row hidden="1" r="175">
      <c r="A175" s="38" t="n"/>
      <c r="B175" s="1" t="n"/>
      <c r="I175" s="1" t="n"/>
      <c r="J175" s="1" t="n"/>
      <c r="K175" s="1" t="n"/>
      <c r="L175" s="1" t="n"/>
      <c r="M175" s="1" t="n"/>
      <c r="N175" s="1" t="n"/>
    </row>
    <row hidden="1" r="176">
      <c r="A176" s="38" t="n"/>
      <c r="B176" s="1" t="n"/>
      <c r="I176" s="1" t="n"/>
      <c r="J176" s="1" t="n"/>
      <c r="K176" s="1" t="n"/>
      <c r="L176" s="1" t="n"/>
      <c r="M176" s="1" t="n"/>
      <c r="N176" s="1" t="n"/>
    </row>
    <row hidden="1" r="177">
      <c r="A177" s="38" t="n"/>
      <c r="B177" s="1" t="n"/>
      <c r="I177" s="1" t="n"/>
      <c r="J177" s="1" t="n"/>
      <c r="K177" s="1" t="n"/>
      <c r="L177" s="1" t="n"/>
      <c r="M177" s="1" t="n"/>
      <c r="N177" s="1" t="n"/>
    </row>
    <row hidden="1" r="178">
      <c r="A178" s="38" t="n"/>
      <c r="B178" s="1" t="n"/>
      <c r="I178" s="1" t="n"/>
      <c r="J178" s="1" t="n"/>
      <c r="K178" s="1" t="n"/>
      <c r="L178" s="1" t="n"/>
      <c r="M178" s="1" t="n"/>
      <c r="N178" s="1" t="n"/>
    </row>
    <row hidden="1" r="179">
      <c r="A179" s="38" t="n"/>
      <c r="B179" s="1" t="n"/>
      <c r="I179" s="1" t="n"/>
      <c r="J179" s="1" t="n"/>
      <c r="K179" s="1" t="n"/>
      <c r="L179" s="1" t="n"/>
      <c r="M179" s="1" t="n"/>
      <c r="N179" s="1" t="n"/>
    </row>
    <row hidden="1" r="180">
      <c r="A180" s="38" t="n"/>
      <c r="B180" s="1" t="n"/>
      <c r="I180" s="1" t="n"/>
      <c r="J180" s="1" t="n"/>
      <c r="K180" s="1" t="n"/>
      <c r="L180" s="1" t="n"/>
      <c r="M180" s="1" t="n"/>
      <c r="N180" s="1" t="n"/>
    </row>
    <row hidden="1" r="181">
      <c r="A181" s="38" t="n"/>
      <c r="B181" s="1" t="n"/>
      <c r="I181" s="1" t="n"/>
      <c r="J181" s="1" t="n"/>
      <c r="K181" s="1" t="n"/>
      <c r="L181" s="1" t="n"/>
      <c r="M181" s="1" t="n"/>
      <c r="N181" s="1" t="n"/>
    </row>
    <row hidden="1" r="182">
      <c r="A182" s="38" t="n"/>
      <c r="B182" s="1" t="n"/>
      <c r="I182" s="1" t="n"/>
      <c r="J182" s="1" t="n"/>
      <c r="K182" s="1" t="n"/>
      <c r="L182" s="1" t="n"/>
      <c r="M182" s="1" t="n"/>
      <c r="N182" s="1" t="n"/>
    </row>
    <row hidden="1" r="183">
      <c r="A183" s="38" t="n"/>
      <c r="B183" s="1" t="n"/>
      <c r="I183" s="1" t="n"/>
      <c r="J183" s="1" t="n"/>
      <c r="K183" s="1" t="n"/>
      <c r="L183" s="1" t="n"/>
      <c r="M183" s="1" t="n"/>
      <c r="N183" s="1" t="n"/>
    </row>
    <row hidden="1" r="184">
      <c r="A184" s="38" t="n"/>
      <c r="B184" s="1" t="n"/>
      <c r="I184" s="1" t="n"/>
      <c r="J184" s="1" t="n"/>
      <c r="K184" s="1" t="n"/>
      <c r="L184" s="1" t="n"/>
      <c r="M184" s="1" t="n"/>
      <c r="N184" s="1" t="n"/>
    </row>
    <row hidden="1" r="185">
      <c r="A185" s="38" t="n"/>
      <c r="B185" s="1" t="n"/>
      <c r="I185" s="1" t="n"/>
      <c r="J185" s="1" t="n"/>
      <c r="K185" s="1" t="n"/>
      <c r="L185" s="1" t="n"/>
      <c r="M185" s="1" t="n"/>
      <c r="N185" s="1" t="n"/>
    </row>
    <row hidden="1" r="186">
      <c r="A186" s="38" t="n"/>
      <c r="B186" s="1" t="n"/>
      <c r="I186" s="1" t="n"/>
      <c r="J186" s="1" t="n"/>
      <c r="K186" s="1" t="n"/>
      <c r="L186" s="1" t="n"/>
      <c r="M186" s="1" t="n"/>
      <c r="N186" s="1" t="n"/>
    </row>
    <row hidden="1" r="187">
      <c r="A187" s="38" t="n"/>
      <c r="B187" s="1" t="n"/>
      <c r="I187" s="1" t="n"/>
      <c r="J187" s="1" t="n"/>
      <c r="K187" s="1" t="n"/>
      <c r="L187" s="1" t="n"/>
      <c r="M187" s="1" t="n"/>
      <c r="N187" s="1" t="n"/>
    </row>
    <row hidden="1" r="188">
      <c r="A188" s="38" t="n"/>
      <c r="B188" s="1" t="n"/>
      <c r="I188" s="1" t="n"/>
      <c r="J188" s="1" t="n"/>
      <c r="K188" s="1" t="n"/>
      <c r="L188" s="1" t="n"/>
      <c r="M188" s="1" t="n"/>
      <c r="N188" s="1" t="n"/>
    </row>
    <row hidden="1" r="189">
      <c r="A189" s="38" t="n"/>
      <c r="B189" s="1" t="n"/>
      <c r="I189" s="1" t="n"/>
      <c r="J189" s="1" t="n"/>
      <c r="K189" s="1" t="n"/>
      <c r="L189" s="1" t="n"/>
      <c r="M189" s="1" t="n"/>
      <c r="N189" s="1" t="n"/>
    </row>
    <row hidden="1" r="190">
      <c r="A190" s="38" t="n"/>
      <c r="B190" s="1" t="n"/>
      <c r="I190" s="1" t="n"/>
      <c r="J190" s="1" t="n"/>
      <c r="K190" s="1" t="n"/>
      <c r="L190" s="1" t="n"/>
      <c r="M190" s="1" t="n"/>
      <c r="N190" s="1" t="n"/>
    </row>
    <row hidden="1" r="191">
      <c r="A191" s="38" t="n"/>
      <c r="B191" s="1" t="n"/>
      <c r="I191" s="1" t="n"/>
      <c r="J191" s="1" t="n"/>
      <c r="K191" s="1" t="n"/>
      <c r="L191" s="1" t="n"/>
      <c r="M191" s="1" t="n"/>
      <c r="N191" s="1" t="n"/>
    </row>
    <row hidden="1" r="192">
      <c r="A192" s="38" t="n"/>
      <c r="B192" s="1" t="n"/>
      <c r="I192" s="1" t="n"/>
      <c r="J192" s="1" t="n"/>
      <c r="K192" s="1" t="n"/>
      <c r="L192" s="1" t="n"/>
      <c r="M192" s="1" t="n"/>
      <c r="N192" s="1" t="n"/>
    </row>
    <row hidden="1" r="193">
      <c r="A193" s="38" t="n"/>
      <c r="B193" s="1" t="n"/>
      <c r="I193" s="1" t="n"/>
      <c r="J193" s="1" t="n"/>
      <c r="K193" s="1" t="n"/>
      <c r="L193" s="1" t="n"/>
      <c r="M193" s="1" t="n"/>
      <c r="N193" s="1" t="n"/>
    </row>
    <row hidden="1" r="194">
      <c r="A194" s="38" t="n"/>
      <c r="B194" s="1" t="n"/>
      <c r="I194" s="1" t="n"/>
      <c r="J194" s="1" t="n"/>
      <c r="K194" s="1" t="n"/>
      <c r="L194" s="1" t="n"/>
      <c r="M194" s="1" t="n"/>
      <c r="N194" s="1" t="n"/>
    </row>
    <row hidden="1" r="195">
      <c r="A195" s="38" t="n"/>
      <c r="B195" s="1" t="n"/>
      <c r="I195" s="1" t="n"/>
      <c r="J195" s="1" t="n"/>
      <c r="K195" s="1" t="n"/>
      <c r="L195" s="1" t="n"/>
      <c r="M195" s="1" t="n"/>
      <c r="N195" s="1" t="n"/>
    </row>
    <row hidden="1" r="196">
      <c r="A196" s="38" t="n"/>
      <c r="B196" s="1" t="n"/>
      <c r="I196" s="1" t="n"/>
      <c r="J196" s="1" t="n"/>
      <c r="K196" s="1" t="n"/>
      <c r="L196" s="1" t="n"/>
      <c r="M196" s="1" t="n"/>
      <c r="N196" s="1" t="n"/>
    </row>
    <row hidden="1" r="197">
      <c r="A197" s="38" t="n"/>
      <c r="B197" s="1" t="n"/>
      <c r="I197" s="1" t="n"/>
      <c r="J197" s="1" t="n"/>
      <c r="K197" s="1" t="n"/>
      <c r="L197" s="1" t="n"/>
      <c r="M197" s="1" t="n"/>
      <c r="N197" s="1" t="n"/>
    </row>
    <row hidden="1" r="198">
      <c r="A198" s="38" t="n"/>
      <c r="B198" s="1" t="n"/>
      <c r="I198" s="1" t="n"/>
      <c r="J198" s="1" t="n"/>
      <c r="K198" s="1" t="n"/>
      <c r="L198" s="1" t="n"/>
      <c r="M198" s="1" t="n"/>
      <c r="N198" s="1" t="n"/>
    </row>
    <row hidden="1" r="199">
      <c r="A199" s="38" t="n"/>
      <c r="B199" s="1" t="n"/>
      <c r="I199" s="1" t="n"/>
      <c r="J199" s="1" t="n"/>
      <c r="K199" s="1" t="n"/>
      <c r="L199" s="1" t="n"/>
      <c r="M199" s="1" t="n"/>
      <c r="N199" s="1" t="n"/>
    </row>
    <row hidden="1" r="200">
      <c r="A200" s="38" t="n"/>
      <c r="B200" s="1" t="n"/>
      <c r="I200" s="1" t="n"/>
      <c r="J200" s="1" t="n"/>
      <c r="K200" s="1" t="n"/>
      <c r="L200" s="1" t="n"/>
      <c r="M200" s="1" t="n"/>
      <c r="N200" s="1" t="n"/>
    </row>
    <row hidden="1" r="201">
      <c r="A201" s="38" t="n"/>
      <c r="B201" s="1" t="n"/>
      <c r="I201" s="1" t="n"/>
      <c r="J201" s="1" t="n"/>
      <c r="K201" s="1" t="n"/>
      <c r="L201" s="1" t="n"/>
      <c r="M201" s="1" t="n"/>
      <c r="N201" s="1" t="n"/>
    </row>
    <row hidden="1" r="202">
      <c r="A202" s="38" t="n"/>
      <c r="B202" s="1" t="n"/>
      <c r="I202" s="1" t="n"/>
      <c r="J202" s="1" t="n"/>
      <c r="K202" s="1" t="n"/>
      <c r="L202" s="1" t="n"/>
      <c r="M202" s="1" t="n"/>
      <c r="N202" s="1" t="n"/>
    </row>
    <row hidden="1" r="203">
      <c r="A203" s="38" t="n"/>
      <c r="B203" s="1" t="n"/>
      <c r="I203" s="1" t="n"/>
      <c r="J203" s="1" t="n"/>
      <c r="K203" s="1" t="n"/>
      <c r="L203" s="1" t="n"/>
      <c r="M203" s="1" t="n"/>
      <c r="N203" s="1" t="n"/>
    </row>
    <row hidden="1" r="204">
      <c r="A204" s="38" t="n"/>
      <c r="B204" s="1" t="n"/>
      <c r="I204" s="1" t="n"/>
      <c r="J204" s="1" t="n"/>
      <c r="K204" s="1" t="n"/>
      <c r="L204" s="1" t="n"/>
      <c r="M204" s="1" t="n"/>
      <c r="N204" s="1" t="n"/>
    </row>
    <row hidden="1" r="205">
      <c r="A205" s="38" t="n"/>
      <c r="B205" s="1" t="n"/>
      <c r="I205" s="1" t="n"/>
      <c r="J205" s="1" t="n"/>
      <c r="K205" s="1" t="n"/>
      <c r="L205" s="1" t="n"/>
      <c r="M205" s="1" t="n"/>
      <c r="N205" s="1" t="n"/>
    </row>
    <row hidden="1" r="206">
      <c r="A206" s="38" t="n"/>
      <c r="B206" s="1" t="n"/>
      <c r="I206" s="1" t="n"/>
      <c r="J206" s="1" t="n"/>
      <c r="K206" s="1" t="n"/>
      <c r="L206" s="1" t="n"/>
      <c r="M206" s="1" t="n"/>
      <c r="N206" s="1" t="n"/>
    </row>
    <row hidden="1" r="207">
      <c r="A207" s="38" t="n"/>
      <c r="B207" s="1" t="n"/>
      <c r="I207" s="1" t="n"/>
      <c r="J207" s="1" t="n"/>
      <c r="K207" s="1" t="n"/>
      <c r="L207" s="1" t="n"/>
      <c r="M207" s="1" t="n"/>
      <c r="N207" s="1" t="n"/>
    </row>
    <row hidden="1" r="208">
      <c r="A208" s="38" t="n"/>
      <c r="B208" s="1" t="n"/>
      <c r="I208" s="1" t="n"/>
      <c r="J208" s="1" t="n"/>
      <c r="K208" s="1" t="n"/>
      <c r="L208" s="1" t="n"/>
      <c r="M208" s="1" t="n"/>
      <c r="N208" s="1" t="n"/>
    </row>
    <row hidden="1" r="209">
      <c r="A209" s="38" t="n"/>
      <c r="B209" s="1" t="n"/>
      <c r="I209" s="1" t="n"/>
      <c r="J209" s="1" t="n"/>
      <c r="K209" s="1" t="n"/>
      <c r="L209" s="1" t="n"/>
      <c r="M209" s="1" t="n"/>
      <c r="N209" s="1" t="n"/>
    </row>
    <row hidden="1" r="210">
      <c r="A210" s="38" t="n"/>
      <c r="B210" s="1" t="n"/>
      <c r="I210" s="1" t="n"/>
      <c r="J210" s="1" t="n"/>
      <c r="K210" s="1" t="n"/>
      <c r="L210" s="1" t="n"/>
      <c r="M210" s="1" t="n"/>
      <c r="N210" s="1" t="n"/>
    </row>
    <row hidden="1" r="211">
      <c r="A211" s="38" t="n"/>
      <c r="B211" s="1" t="n"/>
      <c r="I211" s="1" t="n"/>
      <c r="J211" s="1" t="n"/>
      <c r="K211" s="1" t="n"/>
      <c r="L211" s="1" t="n"/>
      <c r="M211" s="1" t="n"/>
      <c r="N211" s="1" t="n"/>
    </row>
    <row hidden="1" r="212">
      <c r="A212" s="38" t="n"/>
      <c r="B212" s="1" t="n"/>
      <c r="I212" s="1" t="n"/>
      <c r="J212" s="1" t="n"/>
      <c r="K212" s="1" t="n"/>
      <c r="L212" s="1" t="n"/>
      <c r="M212" s="1" t="n"/>
      <c r="N212" s="1" t="n"/>
    </row>
    <row hidden="1" r="213">
      <c r="A213" s="38" t="n"/>
      <c r="B213" s="1" t="n"/>
      <c r="I213" s="1" t="n"/>
      <c r="J213" s="1" t="n"/>
      <c r="K213" s="1" t="n"/>
      <c r="L213" s="1" t="n"/>
      <c r="M213" s="1" t="n"/>
      <c r="N213" s="1" t="n"/>
    </row>
    <row hidden="1" r="214">
      <c r="A214" s="38" t="n"/>
      <c r="B214" s="1" t="n"/>
      <c r="I214" s="1" t="n"/>
      <c r="J214" s="1" t="n"/>
      <c r="K214" s="1" t="n"/>
      <c r="L214" s="1" t="n"/>
      <c r="M214" s="1" t="n"/>
      <c r="N214" s="1" t="n"/>
    </row>
    <row hidden="1" r="215">
      <c r="A215" s="38" t="n"/>
      <c r="B215" s="1" t="n"/>
      <c r="I215" s="1" t="n"/>
      <c r="J215" s="1" t="n"/>
      <c r="K215" s="1" t="n"/>
      <c r="L215" s="1" t="n"/>
      <c r="M215" s="1" t="n"/>
      <c r="N215" s="1" t="n"/>
    </row>
    <row hidden="1" r="216">
      <c r="A216" s="38" t="n"/>
      <c r="B216" s="1" t="n"/>
      <c r="I216" s="1" t="n"/>
      <c r="J216" s="1" t="n"/>
      <c r="K216" s="1" t="n"/>
      <c r="L216" s="1" t="n"/>
      <c r="M216" s="1" t="n"/>
      <c r="N216" s="1" t="n"/>
    </row>
    <row hidden="1" r="217">
      <c r="A217" s="38" t="n"/>
      <c r="B217" s="1" t="n"/>
      <c r="I217" s="1" t="n"/>
      <c r="J217" s="1" t="n"/>
      <c r="K217" s="1" t="n"/>
      <c r="L217" s="1" t="n"/>
      <c r="M217" s="1" t="n"/>
      <c r="N217" s="1" t="n"/>
    </row>
    <row hidden="1" r="218">
      <c r="A218" s="38" t="n"/>
      <c r="B218" s="1" t="n"/>
      <c r="I218" s="1" t="n"/>
      <c r="J218" s="1" t="n"/>
      <c r="K218" s="1" t="n"/>
      <c r="L218" s="1" t="n"/>
      <c r="M218" s="1" t="n"/>
      <c r="N218" s="1" t="n"/>
    </row>
    <row hidden="1" r="219">
      <c r="A219" s="38" t="n"/>
      <c r="B219" s="1" t="n"/>
      <c r="I219" s="1" t="n"/>
      <c r="J219" s="1" t="n"/>
      <c r="K219" s="1" t="n"/>
      <c r="L219" s="1" t="n"/>
      <c r="M219" s="1" t="n"/>
      <c r="N219" s="1" t="n"/>
    </row>
    <row hidden="1" r="220">
      <c r="A220" s="38" t="n"/>
      <c r="B220" s="1" t="n"/>
      <c r="I220" s="1" t="n"/>
      <c r="J220" s="1" t="n"/>
      <c r="K220" s="1" t="n"/>
      <c r="L220" s="1" t="n"/>
      <c r="M220" s="1" t="n"/>
      <c r="N220" s="1" t="n"/>
    </row>
    <row hidden="1" r="221">
      <c r="A221" s="38" t="n"/>
      <c r="B221" s="1" t="n"/>
      <c r="I221" s="1" t="n"/>
      <c r="J221" s="1" t="n"/>
      <c r="K221" s="1" t="n"/>
      <c r="L221" s="1" t="n"/>
      <c r="M221" s="1" t="n"/>
      <c r="N221" s="1" t="n"/>
    </row>
    <row hidden="1" r="222">
      <c r="A222" s="38" t="n"/>
      <c r="B222" s="1" t="n"/>
      <c r="I222" s="1" t="n"/>
      <c r="J222" s="1" t="n"/>
      <c r="K222" s="1" t="n"/>
      <c r="L222" s="1" t="n"/>
      <c r="M222" s="1" t="n"/>
      <c r="N222" s="1" t="n"/>
    </row>
    <row hidden="1" r="223">
      <c r="A223" s="38" t="n"/>
      <c r="B223" s="1" t="n"/>
      <c r="I223" s="1" t="n"/>
      <c r="J223" s="1" t="n"/>
      <c r="K223" s="1" t="n"/>
      <c r="L223" s="1" t="n"/>
      <c r="M223" s="1" t="n"/>
      <c r="N223" s="1" t="n"/>
    </row>
    <row hidden="1" r="224">
      <c r="A224" s="38" t="n"/>
      <c r="B224" s="1" t="n"/>
      <c r="I224" s="1" t="n"/>
      <c r="J224" s="1" t="n"/>
      <c r="K224" s="1" t="n"/>
      <c r="L224" s="1" t="n"/>
      <c r="M224" s="1" t="n"/>
      <c r="N224" s="1" t="n"/>
    </row>
    <row hidden="1" r="225">
      <c r="A225" s="38" t="n"/>
      <c r="B225" s="1" t="n"/>
      <c r="I225" s="1" t="n"/>
      <c r="J225" s="1" t="n"/>
      <c r="K225" s="1" t="n"/>
      <c r="L225" s="1" t="n"/>
      <c r="M225" s="1" t="n"/>
      <c r="N225" s="1" t="n"/>
    </row>
    <row hidden="1" r="226">
      <c r="A226" s="38" t="n"/>
      <c r="B226" s="1" t="n"/>
      <c r="I226" s="1" t="n"/>
      <c r="J226" s="1" t="n"/>
      <c r="K226" s="1" t="n"/>
      <c r="L226" s="1" t="n"/>
      <c r="M226" s="1" t="n"/>
      <c r="N226" s="1" t="n"/>
    </row>
    <row hidden="1" r="227">
      <c r="A227" s="38" t="n"/>
      <c r="B227" s="1" t="n"/>
      <c r="I227" s="1" t="n"/>
      <c r="J227" s="1" t="n"/>
      <c r="K227" s="1" t="n"/>
      <c r="L227" s="1" t="n"/>
      <c r="M227" s="1" t="n"/>
      <c r="N227" s="1" t="n"/>
    </row>
    <row hidden="1" r="228">
      <c r="A228" s="38" t="n"/>
      <c r="B228" s="1" t="n"/>
      <c r="I228" s="1" t="n"/>
      <c r="J228" s="1" t="n"/>
      <c r="K228" s="1" t="n"/>
      <c r="L228" s="1" t="n"/>
      <c r="M228" s="1" t="n"/>
      <c r="N228" s="1" t="n"/>
    </row>
    <row hidden="1" r="229">
      <c r="A229" s="38" t="n"/>
      <c r="B229" s="1" t="n"/>
      <c r="I229" s="1" t="n"/>
      <c r="J229" s="1" t="n"/>
      <c r="K229" s="1" t="n"/>
      <c r="L229" s="1" t="n"/>
      <c r="M229" s="1" t="n"/>
      <c r="N229" s="1" t="n"/>
    </row>
    <row hidden="1" r="230">
      <c r="A230" s="38" t="n"/>
      <c r="B230" s="1" t="n"/>
      <c r="I230" s="1" t="n"/>
      <c r="J230" s="1" t="n"/>
      <c r="K230" s="1" t="n"/>
      <c r="L230" s="1" t="n"/>
      <c r="M230" s="1" t="n"/>
      <c r="N230" s="1" t="n"/>
    </row>
    <row hidden="1" r="231">
      <c r="A231" s="38" t="n"/>
      <c r="B231" s="1" t="n"/>
      <c r="I231" s="1" t="n"/>
      <c r="J231" s="1" t="n"/>
      <c r="K231" s="1" t="n"/>
      <c r="L231" s="1" t="n"/>
      <c r="M231" s="1" t="n"/>
      <c r="N231" s="1" t="n"/>
    </row>
    <row hidden="1" r="232">
      <c r="A232" s="38" t="n"/>
      <c r="B232" s="1" t="n"/>
      <c r="I232" s="1" t="n"/>
      <c r="J232" s="1" t="n"/>
      <c r="K232" s="1" t="n"/>
      <c r="L232" s="1" t="n"/>
      <c r="M232" s="1" t="n"/>
      <c r="N232" s="1" t="n"/>
    </row>
    <row hidden="1" r="233">
      <c r="A233" s="38" t="n"/>
      <c r="B233" s="1" t="n"/>
      <c r="I233" s="1" t="n"/>
      <c r="J233" s="1" t="n"/>
      <c r="K233" s="1" t="n"/>
      <c r="L233" s="1" t="n"/>
      <c r="M233" s="1" t="n"/>
      <c r="N233" s="1" t="n"/>
    </row>
    <row hidden="1" r="234">
      <c r="A234" s="38" t="n"/>
      <c r="B234" s="1" t="n"/>
      <c r="I234" s="1" t="n"/>
      <c r="J234" s="1" t="n"/>
      <c r="K234" s="1" t="n"/>
      <c r="L234" s="1" t="n"/>
      <c r="M234" s="1" t="n"/>
      <c r="N234" s="1" t="n"/>
    </row>
    <row hidden="1" r="235">
      <c r="A235" s="38" t="n"/>
      <c r="B235" s="1" t="n"/>
      <c r="I235" s="1" t="n"/>
      <c r="J235" s="1" t="n"/>
      <c r="K235" s="1" t="n"/>
      <c r="L235" s="1" t="n"/>
      <c r="M235" s="1" t="n"/>
      <c r="N235" s="1" t="n"/>
    </row>
    <row hidden="1" r="236">
      <c r="A236" s="38" t="n"/>
      <c r="B236" s="1" t="n"/>
      <c r="I236" s="1" t="n"/>
      <c r="J236" s="1" t="n"/>
      <c r="K236" s="1" t="n"/>
      <c r="L236" s="1" t="n"/>
      <c r="M236" s="1" t="n"/>
      <c r="N236" s="1" t="n"/>
    </row>
    <row hidden="1" r="237">
      <c r="A237" s="38" t="n"/>
      <c r="B237" s="1" t="n"/>
      <c r="I237" s="1" t="n"/>
      <c r="J237" s="1" t="n"/>
      <c r="K237" s="1" t="n"/>
      <c r="L237" s="1" t="n"/>
      <c r="M237" s="1" t="n"/>
      <c r="N237" s="1" t="n"/>
    </row>
    <row hidden="1" r="238">
      <c r="A238" s="38" t="n"/>
      <c r="B238" s="1" t="n"/>
      <c r="I238" s="1" t="n"/>
      <c r="J238" s="1" t="n"/>
      <c r="K238" s="1" t="n"/>
      <c r="L238" s="1" t="n"/>
      <c r="M238" s="1" t="n"/>
      <c r="N238" s="1" t="n"/>
    </row>
    <row hidden="1" r="239">
      <c r="A239" s="38" t="n"/>
      <c r="B239" s="1" t="n"/>
      <c r="I239" s="1" t="n"/>
      <c r="J239" s="1" t="n"/>
      <c r="K239" s="1" t="n"/>
      <c r="L239" s="1" t="n"/>
      <c r="M239" s="1" t="n"/>
      <c r="N239" s="1" t="n"/>
    </row>
    <row hidden="1" r="240">
      <c r="A240" s="38" t="n"/>
      <c r="B240" s="1" t="n"/>
      <c r="I240" s="1" t="n"/>
      <c r="J240" s="1" t="n"/>
      <c r="K240" s="1" t="n"/>
      <c r="L240" s="1" t="n"/>
      <c r="M240" s="1" t="n"/>
      <c r="N240" s="1" t="n"/>
    </row>
    <row hidden="1" r="241">
      <c r="A241" s="38" t="n"/>
      <c r="B241" s="1" t="n"/>
      <c r="I241" s="1" t="n"/>
      <c r="J241" s="1" t="n"/>
      <c r="K241" s="1" t="n"/>
      <c r="L241" s="1" t="n"/>
      <c r="M241" s="1" t="n"/>
      <c r="N241" s="1" t="n"/>
    </row>
    <row hidden="1" r="242">
      <c r="A242" s="38" t="n"/>
      <c r="B242" s="1" t="n"/>
      <c r="I242" s="1" t="n"/>
      <c r="J242" s="1" t="n"/>
      <c r="K242" s="1" t="n"/>
      <c r="L242" s="1" t="n"/>
      <c r="M242" s="1" t="n"/>
      <c r="N242" s="1" t="n"/>
    </row>
    <row hidden="1" r="243">
      <c r="A243" s="38" t="n"/>
      <c r="B243" s="1" t="n"/>
      <c r="I243" s="1" t="n"/>
      <c r="J243" s="1" t="n"/>
      <c r="K243" s="1" t="n"/>
      <c r="L243" s="1" t="n"/>
      <c r="M243" s="1" t="n"/>
      <c r="N243" s="1" t="n"/>
    </row>
    <row hidden="1" r="244">
      <c r="A244" s="38" t="n"/>
      <c r="B244" s="1" t="n"/>
      <c r="I244" s="1" t="n"/>
      <c r="J244" s="1" t="n"/>
      <c r="K244" s="1" t="n"/>
      <c r="L244" s="1" t="n"/>
      <c r="M244" s="1" t="n"/>
      <c r="N244" s="1" t="n"/>
    </row>
    <row hidden="1" r="245">
      <c r="A245" s="38" t="n"/>
      <c r="B245" s="1" t="n"/>
      <c r="I245" s="1" t="n"/>
      <c r="J245" s="1" t="n"/>
      <c r="K245" s="1" t="n"/>
      <c r="L245" s="1" t="n"/>
      <c r="M245" s="1" t="n"/>
      <c r="N245" s="1" t="n"/>
    </row>
    <row hidden="1" r="246">
      <c r="A246" s="38" t="n"/>
      <c r="B246" s="1" t="n"/>
      <c r="I246" s="1" t="n"/>
      <c r="J246" s="1" t="n"/>
      <c r="K246" s="1" t="n"/>
      <c r="L246" s="1" t="n"/>
      <c r="M246" s="1" t="n"/>
      <c r="N246" s="1" t="n"/>
    </row>
    <row hidden="1" r="247">
      <c r="A247" s="38" t="n"/>
      <c r="B247" s="1" t="n"/>
      <c r="I247" s="1" t="n"/>
      <c r="J247" s="1" t="n"/>
      <c r="K247" s="1" t="n"/>
      <c r="L247" s="1" t="n"/>
      <c r="M247" s="1" t="n"/>
      <c r="N247" s="1" t="n"/>
    </row>
    <row hidden="1" r="248">
      <c r="A248" s="38" t="n"/>
      <c r="B248" s="1" t="n"/>
      <c r="I248" s="1" t="n"/>
      <c r="J248" s="1" t="n"/>
      <c r="K248" s="1" t="n"/>
      <c r="L248" s="1" t="n"/>
      <c r="M248" s="1" t="n"/>
      <c r="N248" s="1" t="n"/>
    </row>
    <row hidden="1" r="249">
      <c r="A249" s="38" t="n"/>
      <c r="B249" s="1" t="n"/>
      <c r="I249" s="1" t="n"/>
      <c r="J249" s="1" t="n"/>
      <c r="K249" s="1" t="n"/>
      <c r="L249" s="1" t="n"/>
      <c r="M249" s="1" t="n"/>
      <c r="N249" s="1" t="n"/>
    </row>
    <row hidden="1" r="250">
      <c r="A250" s="38" t="n"/>
      <c r="B250" s="1" t="n"/>
      <c r="I250" s="1" t="n"/>
      <c r="J250" s="1" t="n"/>
      <c r="K250" s="1" t="n"/>
      <c r="L250" s="1" t="n"/>
      <c r="M250" s="1" t="n"/>
      <c r="N250" s="1" t="n"/>
    </row>
    <row hidden="1" r="251">
      <c r="A251" s="38" t="n"/>
      <c r="B251" s="1" t="n"/>
      <c r="I251" s="1" t="n"/>
      <c r="J251" s="1" t="n"/>
      <c r="K251" s="1" t="n"/>
      <c r="L251" s="1" t="n"/>
      <c r="M251" s="1" t="n"/>
      <c r="N251" s="1" t="n"/>
    </row>
    <row hidden="1" r="252">
      <c r="A252" s="38" t="n"/>
      <c r="B252" s="1" t="n"/>
      <c r="I252" s="1" t="n"/>
      <c r="J252" s="1" t="n"/>
      <c r="K252" s="1" t="n"/>
      <c r="L252" s="1" t="n"/>
      <c r="M252" s="1" t="n"/>
      <c r="N252" s="1" t="n"/>
    </row>
    <row hidden="1" r="253">
      <c r="A253" s="38" t="n"/>
      <c r="B253" s="1" t="n"/>
      <c r="I253" s="1" t="n"/>
      <c r="J253" s="1" t="n"/>
      <c r="K253" s="1" t="n"/>
      <c r="L253" s="1" t="n"/>
      <c r="M253" s="1" t="n"/>
      <c r="N253" s="1" t="n"/>
    </row>
    <row hidden="1" r="254">
      <c r="A254" s="38" t="n"/>
      <c r="B254" s="1" t="n"/>
      <c r="I254" s="1" t="n"/>
      <c r="J254" s="1" t="n"/>
      <c r="K254" s="1" t="n"/>
      <c r="L254" s="1" t="n"/>
      <c r="M254" s="1" t="n"/>
      <c r="N254" s="1" t="n"/>
    </row>
    <row hidden="1" r="255">
      <c r="A255" s="38" t="n"/>
      <c r="B255" s="1" t="n"/>
      <c r="I255" s="1" t="n"/>
      <c r="J255" s="1" t="n"/>
      <c r="K255" s="1" t="n"/>
      <c r="L255" s="1" t="n"/>
      <c r="M255" s="1" t="n"/>
      <c r="N255" s="1" t="n"/>
    </row>
    <row hidden="1" r="256">
      <c r="A256" s="38" t="n"/>
      <c r="B256" s="1" t="n"/>
      <c r="I256" s="1" t="n"/>
      <c r="J256" s="1" t="n"/>
      <c r="K256" s="1" t="n"/>
      <c r="L256" s="1" t="n"/>
      <c r="M256" s="1" t="n"/>
      <c r="N256" s="1" t="n"/>
    </row>
    <row hidden="1" r="257">
      <c r="A257" s="38" t="n"/>
      <c r="B257" s="1" t="n"/>
      <c r="I257" s="1" t="n"/>
      <c r="J257" s="1" t="n"/>
      <c r="K257" s="1" t="n"/>
      <c r="L257" s="1" t="n"/>
      <c r="M257" s="1" t="n"/>
      <c r="N257" s="1" t="n"/>
    </row>
    <row hidden="1" r="258">
      <c r="A258" s="38" t="n"/>
      <c r="B258" s="1" t="n"/>
      <c r="I258" s="1" t="n"/>
      <c r="J258" s="1" t="n"/>
      <c r="K258" s="1" t="n"/>
      <c r="L258" s="1" t="n"/>
      <c r="M258" s="1" t="n"/>
      <c r="N258" s="1" t="n"/>
    </row>
    <row hidden="1" r="259">
      <c r="A259" s="38" t="n"/>
      <c r="B259" s="1" t="n"/>
      <c r="I259" s="1" t="n"/>
      <c r="J259" s="1" t="n"/>
      <c r="K259" s="1" t="n"/>
      <c r="L259" s="1" t="n"/>
      <c r="M259" s="1" t="n"/>
      <c r="N259" s="1" t="n"/>
    </row>
    <row hidden="1" r="260">
      <c r="A260" s="38" t="n"/>
      <c r="B260" s="1" t="n"/>
      <c r="I260" s="1" t="n"/>
      <c r="J260" s="1" t="n"/>
      <c r="K260" s="1" t="n"/>
      <c r="L260" s="1" t="n"/>
      <c r="M260" s="1" t="n"/>
      <c r="N260" s="1" t="n"/>
    </row>
    <row hidden="1" r="261">
      <c r="A261" s="38" t="n"/>
      <c r="B261" s="1" t="n"/>
      <c r="I261" s="1" t="n"/>
      <c r="J261" s="1" t="n"/>
      <c r="K261" s="1" t="n"/>
      <c r="L261" s="1" t="n"/>
      <c r="M261" s="1" t="n"/>
      <c r="N261" s="1" t="n"/>
    </row>
    <row hidden="1" r="262">
      <c r="A262" s="38" t="n"/>
      <c r="B262" s="1" t="n"/>
      <c r="I262" s="1" t="n"/>
      <c r="J262" s="1" t="n"/>
      <c r="K262" s="1" t="n"/>
      <c r="L262" s="1" t="n"/>
      <c r="M262" s="1" t="n"/>
      <c r="N262" s="1" t="n"/>
    </row>
    <row hidden="1" r="263">
      <c r="A263" s="38" t="n"/>
      <c r="B263" s="1" t="n"/>
      <c r="I263" s="1" t="n"/>
      <c r="J263" s="1" t="n"/>
      <c r="K263" s="1" t="n"/>
      <c r="L263" s="1" t="n"/>
      <c r="M263" s="1" t="n"/>
      <c r="N263" s="1" t="n"/>
    </row>
    <row hidden="1" r="264">
      <c r="A264" s="38" t="n"/>
      <c r="B264" s="1" t="n"/>
      <c r="I264" s="1" t="n"/>
      <c r="J264" s="1" t="n"/>
      <c r="K264" s="1" t="n"/>
      <c r="L264" s="1" t="n"/>
      <c r="M264" s="1" t="n"/>
      <c r="N264" s="1" t="n"/>
    </row>
    <row hidden="1" r="265">
      <c r="A265" s="38" t="n"/>
      <c r="B265" s="1" t="n"/>
      <c r="I265" s="1" t="n"/>
      <c r="J265" s="1" t="n"/>
      <c r="K265" s="1" t="n"/>
      <c r="L265" s="1" t="n"/>
      <c r="M265" s="1" t="n"/>
      <c r="N265" s="1" t="n"/>
    </row>
    <row hidden="1" r="266">
      <c r="A266" s="38" t="n"/>
      <c r="B266" s="1" t="n"/>
      <c r="I266" s="1" t="n"/>
      <c r="J266" s="1" t="n"/>
      <c r="K266" s="1" t="n"/>
      <c r="L266" s="1" t="n"/>
      <c r="M266" s="1" t="n"/>
      <c r="N266" s="1" t="n"/>
    </row>
    <row hidden="1" r="267">
      <c r="A267" s="38" t="n"/>
      <c r="B267" s="1" t="n"/>
      <c r="I267" s="1" t="n"/>
      <c r="J267" s="1" t="n"/>
      <c r="K267" s="1" t="n"/>
      <c r="L267" s="1" t="n"/>
      <c r="M267" s="1" t="n"/>
      <c r="N267" s="1" t="n"/>
    </row>
    <row hidden="1" r="268">
      <c r="A268" s="38" t="n"/>
      <c r="B268" s="1" t="n"/>
      <c r="I268" s="1" t="n"/>
      <c r="J268" s="1" t="n"/>
      <c r="K268" s="1" t="n"/>
      <c r="L268" s="1" t="n"/>
      <c r="M268" s="1" t="n"/>
      <c r="N268" s="1" t="n"/>
    </row>
    <row hidden="1" r="269">
      <c r="A269" s="38" t="n"/>
      <c r="B269" s="1" t="n"/>
      <c r="I269" s="1" t="n"/>
      <c r="J269" s="1" t="n"/>
      <c r="K269" s="1" t="n"/>
      <c r="L269" s="1" t="n"/>
      <c r="M269" s="1" t="n"/>
      <c r="N269" s="1" t="n"/>
    </row>
    <row hidden="1" r="270">
      <c r="A270" s="38" t="n"/>
      <c r="B270" s="1" t="n"/>
      <c r="I270" s="1" t="n"/>
      <c r="J270" s="1" t="n"/>
      <c r="K270" s="1" t="n"/>
      <c r="L270" s="1" t="n"/>
      <c r="M270" s="1" t="n"/>
      <c r="N270" s="1" t="n"/>
    </row>
    <row hidden="1" r="271">
      <c r="A271" s="38" t="n"/>
      <c r="B271" s="1" t="n"/>
      <c r="I271" s="1" t="n"/>
      <c r="J271" s="1" t="n"/>
      <c r="K271" s="1" t="n"/>
      <c r="L271" s="1" t="n"/>
      <c r="M271" s="1" t="n"/>
      <c r="N271" s="1" t="n"/>
    </row>
    <row hidden="1" r="272">
      <c r="A272" s="38" t="n"/>
      <c r="B272" s="1" t="n"/>
      <c r="I272" s="1" t="n"/>
      <c r="J272" s="1" t="n"/>
      <c r="K272" s="1" t="n"/>
      <c r="L272" s="1" t="n"/>
      <c r="M272" s="1" t="n"/>
      <c r="N272" s="1" t="n"/>
    </row>
    <row hidden="1" r="273">
      <c r="A273" s="38" t="n"/>
      <c r="B273" s="1" t="n"/>
      <c r="I273" s="1" t="n"/>
      <c r="J273" s="1" t="n"/>
      <c r="K273" s="1" t="n"/>
      <c r="L273" s="1" t="n"/>
      <c r="M273" s="1" t="n"/>
      <c r="N273" s="1" t="n"/>
    </row>
    <row hidden="1" r="274">
      <c r="A274" s="38" t="n"/>
      <c r="B274" s="1" t="n"/>
      <c r="I274" s="1" t="n"/>
      <c r="J274" s="1" t="n"/>
      <c r="K274" s="1" t="n"/>
      <c r="L274" s="1" t="n"/>
      <c r="M274" s="1" t="n"/>
      <c r="N274" s="1" t="n"/>
    </row>
    <row hidden="1" r="275">
      <c r="A275" s="38" t="n"/>
      <c r="B275" s="1" t="n"/>
      <c r="I275" s="1" t="n"/>
      <c r="J275" s="1" t="n"/>
      <c r="K275" s="1" t="n"/>
      <c r="L275" s="1" t="n"/>
      <c r="M275" s="1" t="n"/>
      <c r="N275" s="1" t="n"/>
    </row>
    <row hidden="1" r="276">
      <c r="A276" s="38" t="n"/>
      <c r="B276" s="1" t="n"/>
      <c r="I276" s="1" t="n"/>
      <c r="J276" s="1" t="n"/>
      <c r="K276" s="1" t="n"/>
      <c r="L276" s="1" t="n"/>
      <c r="M276" s="1" t="n"/>
      <c r="N276" s="1" t="n"/>
    </row>
    <row hidden="1" r="277">
      <c r="A277" s="38" t="n"/>
      <c r="B277" s="1" t="n"/>
      <c r="I277" s="1" t="n"/>
      <c r="J277" s="1" t="n"/>
      <c r="K277" s="1" t="n"/>
      <c r="L277" s="1" t="n"/>
      <c r="M277" s="1" t="n"/>
      <c r="N277" s="1" t="n"/>
    </row>
    <row hidden="1" r="278">
      <c r="A278" s="38" t="n"/>
      <c r="B278" s="1" t="n"/>
      <c r="I278" s="1" t="n"/>
      <c r="J278" s="1" t="n"/>
      <c r="K278" s="1" t="n"/>
      <c r="L278" s="1" t="n"/>
      <c r="M278" s="1" t="n"/>
      <c r="N278" s="1" t="n"/>
    </row>
    <row hidden="1" r="279">
      <c r="A279" s="38" t="n"/>
      <c r="B279" s="1" t="n"/>
      <c r="I279" s="1" t="n"/>
      <c r="J279" s="1" t="n"/>
      <c r="K279" s="1" t="n"/>
      <c r="L279" s="1" t="n"/>
      <c r="M279" s="1" t="n"/>
      <c r="N279" s="1" t="n"/>
    </row>
    <row hidden="1" r="280">
      <c r="A280" s="38" t="n"/>
      <c r="B280" s="1" t="n"/>
      <c r="I280" s="1" t="n"/>
      <c r="J280" s="1" t="n"/>
      <c r="K280" s="1" t="n"/>
      <c r="L280" s="1" t="n"/>
      <c r="M280" s="1" t="n"/>
      <c r="N280" s="1" t="n"/>
    </row>
    <row hidden="1" r="281">
      <c r="A281" s="38" t="n"/>
      <c r="B281" s="1" t="n"/>
      <c r="I281" s="1" t="n"/>
      <c r="J281" s="1" t="n"/>
      <c r="K281" s="1" t="n"/>
      <c r="L281" s="1" t="n"/>
      <c r="M281" s="1" t="n"/>
      <c r="N281" s="1" t="n"/>
    </row>
    <row hidden="1" r="282">
      <c r="A282" s="38" t="n"/>
      <c r="B282" s="1" t="n"/>
      <c r="I282" s="1" t="n"/>
      <c r="J282" s="1" t="n"/>
      <c r="K282" s="1" t="n"/>
      <c r="L282" s="1" t="n"/>
      <c r="M282" s="1" t="n"/>
      <c r="N282" s="1" t="n"/>
    </row>
    <row hidden="1" r="283">
      <c r="A283" s="38" t="n"/>
      <c r="B283" s="1" t="n"/>
      <c r="I283" s="1" t="n"/>
      <c r="J283" s="1" t="n"/>
      <c r="K283" s="1" t="n"/>
      <c r="L283" s="1" t="n"/>
      <c r="M283" s="1" t="n"/>
      <c r="N283" s="1" t="n"/>
    </row>
    <row hidden="1" r="284">
      <c r="A284" s="38" t="n"/>
      <c r="B284" s="1" t="n"/>
      <c r="I284" s="1" t="n"/>
      <c r="J284" s="1" t="n"/>
      <c r="K284" s="1" t="n"/>
      <c r="L284" s="1" t="n"/>
      <c r="M284" s="1" t="n"/>
      <c r="N284" s="1" t="n"/>
    </row>
    <row hidden="1" r="285">
      <c r="A285" s="38" t="n"/>
      <c r="B285" s="1" t="n"/>
      <c r="I285" s="1" t="n"/>
      <c r="J285" s="1" t="n"/>
      <c r="K285" s="1" t="n"/>
      <c r="L285" s="1" t="n"/>
      <c r="M285" s="1" t="n"/>
      <c r="N285" s="1" t="n"/>
    </row>
    <row hidden="1" r="286">
      <c r="A286" s="38" t="n"/>
      <c r="B286" s="1" t="n"/>
      <c r="I286" s="1" t="n"/>
      <c r="J286" s="1" t="n"/>
      <c r="K286" s="1" t="n"/>
      <c r="L286" s="1" t="n"/>
      <c r="M286" s="1" t="n"/>
      <c r="N286" s="1" t="n"/>
    </row>
    <row hidden="1" r="287">
      <c r="A287" s="38" t="n"/>
      <c r="B287" s="1" t="n"/>
      <c r="I287" s="1" t="n"/>
      <c r="J287" s="1" t="n"/>
      <c r="K287" s="1" t="n"/>
      <c r="L287" s="1" t="n"/>
      <c r="M287" s="1" t="n"/>
      <c r="N287" s="1" t="n"/>
    </row>
    <row hidden="1" r="288">
      <c r="A288" s="38" t="n"/>
      <c r="B288" s="1" t="n"/>
      <c r="I288" s="1" t="n"/>
      <c r="J288" s="1" t="n"/>
      <c r="K288" s="1" t="n"/>
      <c r="L288" s="1" t="n"/>
      <c r="M288" s="1" t="n"/>
      <c r="N288" s="1" t="n"/>
    </row>
    <row hidden="1" r="289">
      <c r="A289" s="38" t="n"/>
      <c r="B289" s="1" t="n"/>
      <c r="I289" s="1" t="n"/>
      <c r="J289" s="1" t="n"/>
      <c r="K289" s="1" t="n"/>
      <c r="L289" s="1" t="n"/>
      <c r="M289" s="1" t="n"/>
      <c r="N289" s="1" t="n"/>
    </row>
    <row hidden="1" r="290">
      <c r="A290" s="38" t="n"/>
      <c r="B290" s="1" t="n"/>
      <c r="I290" s="1" t="n"/>
      <c r="J290" s="1" t="n"/>
      <c r="K290" s="1" t="n"/>
      <c r="L290" s="1" t="n"/>
      <c r="M290" s="1" t="n"/>
      <c r="N290" s="1" t="n"/>
    </row>
    <row hidden="1" r="291">
      <c r="A291" s="38" t="n"/>
      <c r="B291" s="1" t="n"/>
      <c r="I291" s="1" t="n"/>
      <c r="J291" s="1" t="n"/>
      <c r="K291" s="1" t="n"/>
      <c r="L291" s="1" t="n"/>
      <c r="M291" s="1" t="n"/>
      <c r="N291" s="1" t="n"/>
    </row>
    <row hidden="1" r="292">
      <c r="A292" s="38" t="n"/>
      <c r="B292" s="1" t="n"/>
      <c r="I292" s="1" t="n"/>
      <c r="J292" s="1" t="n"/>
      <c r="K292" s="1" t="n"/>
      <c r="L292" s="1" t="n"/>
      <c r="M292" s="1" t="n"/>
      <c r="N292" s="1" t="n"/>
    </row>
    <row hidden="1" r="293">
      <c r="A293" s="38" t="n"/>
      <c r="B293" s="1" t="n"/>
      <c r="I293" s="1" t="n"/>
      <c r="J293" s="1" t="n"/>
      <c r="K293" s="1" t="n"/>
      <c r="L293" s="1" t="n"/>
      <c r="M293" s="1" t="n"/>
      <c r="N293" s="1" t="n"/>
    </row>
    <row hidden="1" r="294">
      <c r="A294" s="38" t="n"/>
      <c r="B294" s="1" t="n"/>
      <c r="I294" s="1" t="n"/>
      <c r="J294" s="1" t="n"/>
      <c r="K294" s="1" t="n"/>
      <c r="L294" s="1" t="n"/>
      <c r="M294" s="1" t="n"/>
      <c r="N294" s="1" t="n"/>
    </row>
    <row hidden="1" r="295">
      <c r="A295" s="38" t="n"/>
      <c r="B295" s="1" t="n"/>
      <c r="I295" s="1" t="n"/>
      <c r="J295" s="1" t="n"/>
      <c r="K295" s="1" t="n"/>
      <c r="L295" s="1" t="n"/>
      <c r="M295" s="1" t="n"/>
      <c r="N295" s="1" t="n"/>
    </row>
    <row hidden="1" r="296">
      <c r="A296" s="38" t="n"/>
      <c r="B296" s="1" t="n"/>
      <c r="I296" s="1" t="n"/>
      <c r="J296" s="1" t="n"/>
      <c r="K296" s="1" t="n"/>
      <c r="L296" s="1" t="n"/>
      <c r="M296" s="1" t="n"/>
      <c r="N296" s="1" t="n"/>
    </row>
    <row hidden="1" r="297">
      <c r="A297" s="38" t="n"/>
      <c r="B297" s="1" t="n"/>
      <c r="I297" s="1" t="n"/>
      <c r="J297" s="1" t="n"/>
      <c r="K297" s="1" t="n"/>
      <c r="L297" s="1" t="n"/>
      <c r="M297" s="1" t="n"/>
      <c r="N297" s="1" t="n"/>
    </row>
    <row hidden="1" r="298">
      <c r="A298" s="38" t="n"/>
      <c r="B298" s="1" t="n"/>
      <c r="I298" s="1" t="n"/>
      <c r="J298" s="1" t="n"/>
      <c r="K298" s="1" t="n"/>
      <c r="L298" s="1" t="n"/>
      <c r="M298" s="1" t="n"/>
      <c r="N298" s="1" t="n"/>
    </row>
    <row hidden="1" r="299">
      <c r="A299" s="38" t="n"/>
      <c r="B299" s="1" t="n"/>
      <c r="I299" s="1" t="n"/>
      <c r="J299" s="1" t="n"/>
      <c r="K299" s="1" t="n"/>
      <c r="L299" s="1" t="n"/>
      <c r="M299" s="1" t="n"/>
      <c r="N299" s="1" t="n"/>
    </row>
    <row hidden="1" r="300">
      <c r="A300" s="38" t="n"/>
      <c r="B300" s="1" t="n"/>
      <c r="I300" s="1" t="n"/>
      <c r="J300" s="1" t="n"/>
      <c r="K300" s="1" t="n"/>
      <c r="L300" s="1" t="n"/>
      <c r="M300" s="1" t="n"/>
      <c r="N300" s="1" t="n"/>
    </row>
    <row hidden="1" r="301">
      <c r="A301" s="38" t="n"/>
      <c r="B301" s="1" t="n"/>
      <c r="I301" s="1" t="n"/>
      <c r="J301" s="1" t="n"/>
      <c r="K301" s="1" t="n"/>
      <c r="L301" s="1" t="n"/>
      <c r="M301" s="1" t="n"/>
      <c r="N301" s="1" t="n"/>
    </row>
    <row hidden="1" r="302">
      <c r="A302" s="38" t="n"/>
      <c r="B302" s="1" t="n"/>
      <c r="I302" s="1" t="n"/>
      <c r="J302" s="1" t="n"/>
      <c r="K302" s="1" t="n"/>
      <c r="L302" s="1" t="n"/>
      <c r="M302" s="1" t="n"/>
      <c r="N302" s="1" t="n"/>
    </row>
    <row hidden="1" r="303">
      <c r="A303" s="38" t="n"/>
      <c r="B303" s="1" t="n"/>
      <c r="I303" s="1" t="n"/>
      <c r="J303" s="1" t="n"/>
      <c r="K303" s="1" t="n"/>
      <c r="L303" s="1" t="n"/>
      <c r="M303" s="1" t="n"/>
      <c r="N303" s="1" t="n"/>
    </row>
    <row hidden="1" r="304">
      <c r="A304" s="38" t="n"/>
      <c r="B304" s="1" t="n"/>
      <c r="I304" s="1" t="n"/>
      <c r="J304" s="1" t="n"/>
      <c r="K304" s="1" t="n"/>
      <c r="L304" s="1" t="n"/>
      <c r="M304" s="1" t="n"/>
      <c r="N304" s="1" t="n"/>
    </row>
    <row hidden="1" r="305">
      <c r="A305" s="38" t="n"/>
      <c r="B305" s="1" t="n"/>
      <c r="I305" s="1" t="n"/>
      <c r="J305" s="1" t="n"/>
      <c r="K305" s="1" t="n"/>
      <c r="L305" s="1" t="n"/>
      <c r="M305" s="1" t="n"/>
      <c r="N305" s="1" t="n"/>
    </row>
    <row hidden="1" r="306">
      <c r="A306" s="38" t="n"/>
      <c r="B306" s="1" t="n"/>
      <c r="I306" s="1" t="n"/>
      <c r="J306" s="1" t="n"/>
      <c r="K306" s="1" t="n"/>
      <c r="L306" s="1" t="n"/>
      <c r="M306" s="1" t="n"/>
      <c r="N306" s="1" t="n"/>
    </row>
    <row hidden="1" r="307">
      <c r="A307" s="38" t="n"/>
      <c r="B307" s="1" t="n"/>
      <c r="I307" s="1" t="n"/>
      <c r="J307" s="1" t="n"/>
      <c r="K307" s="1" t="n"/>
      <c r="L307" s="1" t="n"/>
      <c r="M307" s="1" t="n"/>
      <c r="N307" s="1" t="n"/>
    </row>
    <row hidden="1" r="308">
      <c r="A308" s="38" t="n"/>
      <c r="B308" s="1" t="n"/>
      <c r="I308" s="1" t="n"/>
      <c r="J308" s="1" t="n"/>
      <c r="K308" s="1" t="n"/>
      <c r="L308" s="1" t="n"/>
      <c r="M308" s="1" t="n"/>
      <c r="N308" s="1" t="n"/>
    </row>
    <row hidden="1" r="309">
      <c r="A309" s="38" t="n"/>
      <c r="B309" s="1" t="n"/>
      <c r="I309" s="1" t="n"/>
      <c r="J309" s="1" t="n"/>
      <c r="K309" s="1" t="n"/>
      <c r="L309" s="1" t="n"/>
      <c r="M309" s="1" t="n"/>
      <c r="N309" s="1" t="n"/>
    </row>
    <row hidden="1" r="310">
      <c r="A310" s="38" t="n"/>
      <c r="B310" s="1" t="n"/>
      <c r="I310" s="1" t="n"/>
      <c r="J310" s="1" t="n"/>
      <c r="K310" s="1" t="n"/>
      <c r="L310" s="1" t="n"/>
      <c r="M310" s="1" t="n"/>
      <c r="N310" s="1" t="n"/>
    </row>
    <row hidden="1" r="311">
      <c r="A311" s="38" t="n"/>
      <c r="B311" s="1" t="n"/>
      <c r="I311" s="1" t="n"/>
      <c r="J311" s="1" t="n"/>
      <c r="K311" s="1" t="n"/>
      <c r="L311" s="1" t="n"/>
      <c r="M311" s="1" t="n"/>
      <c r="N311" s="1" t="n"/>
    </row>
    <row hidden="1" r="312">
      <c r="A312" s="38" t="n"/>
      <c r="B312" s="1" t="n"/>
      <c r="I312" s="1" t="n"/>
      <c r="J312" s="1" t="n"/>
      <c r="K312" s="1" t="n"/>
      <c r="L312" s="1" t="n"/>
      <c r="M312" s="1" t="n"/>
      <c r="N312" s="1" t="n"/>
    </row>
    <row hidden="1" r="313">
      <c r="A313" s="38" t="n"/>
      <c r="B313" s="1" t="n"/>
      <c r="I313" s="1" t="n"/>
      <c r="J313" s="1" t="n"/>
      <c r="K313" s="1" t="n"/>
      <c r="L313" s="1" t="n"/>
      <c r="M313" s="1" t="n"/>
      <c r="N313" s="1" t="n"/>
    </row>
    <row hidden="1" r="314">
      <c r="A314" s="38" t="n"/>
      <c r="B314" s="1" t="n"/>
      <c r="I314" s="1" t="n"/>
      <c r="J314" s="1" t="n"/>
      <c r="K314" s="1" t="n"/>
      <c r="L314" s="1" t="n"/>
      <c r="M314" s="1" t="n"/>
      <c r="N314" s="1" t="n"/>
    </row>
    <row hidden="1" r="315">
      <c r="A315" s="38" t="n"/>
      <c r="B315" s="1" t="n"/>
      <c r="I315" s="1" t="n"/>
      <c r="J315" s="1" t="n"/>
      <c r="K315" s="1" t="n"/>
      <c r="L315" s="1" t="n"/>
      <c r="M315" s="1" t="n"/>
      <c r="N315" s="1" t="n"/>
    </row>
    <row hidden="1" r="316">
      <c r="A316" s="38" t="n"/>
      <c r="B316" s="1" t="n"/>
      <c r="I316" s="1" t="n"/>
      <c r="J316" s="1" t="n"/>
      <c r="K316" s="1" t="n"/>
      <c r="L316" s="1" t="n"/>
      <c r="M316" s="1" t="n"/>
      <c r="N316" s="1" t="n"/>
    </row>
    <row hidden="1" r="317">
      <c r="A317" s="38" t="n"/>
      <c r="B317" s="1" t="n"/>
      <c r="I317" s="1" t="n"/>
      <c r="J317" s="1" t="n"/>
      <c r="K317" s="1" t="n"/>
      <c r="L317" s="1" t="n"/>
      <c r="M317" s="1" t="n"/>
      <c r="N317" s="1" t="n"/>
    </row>
    <row hidden="1" r="318">
      <c r="A318" s="38" t="n"/>
      <c r="B318" s="1" t="n"/>
      <c r="I318" s="1" t="n"/>
      <c r="J318" s="1" t="n"/>
      <c r="K318" s="1" t="n"/>
      <c r="L318" s="1" t="n"/>
      <c r="M318" s="1" t="n"/>
      <c r="N318" s="1" t="n"/>
    </row>
    <row hidden="1" r="319">
      <c r="A319" s="38" t="n"/>
      <c r="B319" s="1" t="n"/>
      <c r="I319" s="1" t="n"/>
      <c r="J319" s="1" t="n"/>
      <c r="K319" s="1" t="n"/>
      <c r="L319" s="1" t="n"/>
      <c r="M319" s="1" t="n"/>
      <c r="N319" s="1" t="n"/>
    </row>
    <row hidden="1" r="320">
      <c r="A320" s="38" t="n"/>
      <c r="B320" s="1" t="n"/>
      <c r="I320" s="1" t="n"/>
      <c r="J320" s="1" t="n"/>
      <c r="K320" s="1" t="n"/>
      <c r="L320" s="1" t="n"/>
      <c r="M320" s="1" t="n"/>
      <c r="N320" s="1" t="n"/>
    </row>
    <row hidden="1" r="321">
      <c r="A321" s="38" t="n"/>
      <c r="B321" s="1" t="n"/>
      <c r="I321" s="1" t="n"/>
      <c r="J321" s="1" t="n"/>
      <c r="K321" s="1" t="n"/>
      <c r="L321" s="1" t="n"/>
      <c r="M321" s="1" t="n"/>
      <c r="N321" s="1" t="n"/>
    </row>
    <row hidden="1" r="322">
      <c r="A322" s="38" t="n"/>
      <c r="B322" s="1" t="n"/>
      <c r="I322" s="1" t="n"/>
      <c r="J322" s="1" t="n"/>
      <c r="K322" s="1" t="n"/>
      <c r="L322" s="1" t="n"/>
      <c r="M322" s="1" t="n"/>
      <c r="N322" s="1" t="n"/>
    </row>
    <row hidden="1" r="323">
      <c r="A323" s="38" t="n"/>
      <c r="B323" s="1" t="n"/>
      <c r="I323" s="1" t="n"/>
      <c r="J323" s="1" t="n"/>
      <c r="K323" s="1" t="n"/>
      <c r="L323" s="1" t="n"/>
      <c r="M323" s="1" t="n"/>
      <c r="N323" s="1" t="n"/>
    </row>
    <row hidden="1" r="324">
      <c r="A324" s="38" t="n"/>
      <c r="B324" s="1" t="n"/>
      <c r="I324" s="1" t="n"/>
      <c r="J324" s="1" t="n"/>
      <c r="K324" s="1" t="n"/>
      <c r="L324" s="1" t="n"/>
      <c r="M324" s="1" t="n"/>
      <c r="N324" s="1" t="n"/>
    </row>
    <row hidden="1" r="325">
      <c r="A325" s="38" t="n"/>
      <c r="B325" s="1" t="n"/>
      <c r="I325" s="1" t="n"/>
      <c r="J325" s="1" t="n"/>
      <c r="K325" s="1" t="n"/>
      <c r="L325" s="1" t="n"/>
      <c r="M325" s="1" t="n"/>
      <c r="N325" s="1" t="n"/>
    </row>
    <row hidden="1" r="326">
      <c r="A326" s="38" t="n"/>
      <c r="B326" s="1" t="n"/>
      <c r="I326" s="1" t="n"/>
      <c r="J326" s="1" t="n"/>
      <c r="K326" s="1" t="n"/>
      <c r="L326" s="1" t="n"/>
      <c r="M326" s="1" t="n"/>
      <c r="N326" s="1" t="n"/>
    </row>
    <row hidden="1" r="327">
      <c r="A327" s="38" t="n"/>
      <c r="B327" s="1" t="n"/>
      <c r="I327" s="1" t="n"/>
      <c r="J327" s="1" t="n"/>
      <c r="K327" s="1" t="n"/>
      <c r="L327" s="1" t="n"/>
      <c r="M327" s="1" t="n"/>
      <c r="N327" s="1" t="n"/>
    </row>
    <row hidden="1" r="328">
      <c r="A328" s="38" t="n"/>
      <c r="B328" s="1" t="n"/>
      <c r="I328" s="1" t="n"/>
      <c r="J328" s="1" t="n"/>
      <c r="K328" s="1" t="n"/>
      <c r="L328" s="1" t="n"/>
      <c r="M328" s="1" t="n"/>
      <c r="N328" s="1" t="n"/>
    </row>
    <row hidden="1" r="329">
      <c r="A329" s="38" t="n"/>
      <c r="B329" s="1" t="n"/>
      <c r="I329" s="1" t="n"/>
      <c r="J329" s="1" t="n"/>
      <c r="K329" s="1" t="n"/>
      <c r="L329" s="1" t="n"/>
      <c r="M329" s="1" t="n"/>
      <c r="N329" s="1" t="n"/>
    </row>
    <row hidden="1" r="330">
      <c r="A330" s="38" t="n"/>
      <c r="B330" s="1" t="n"/>
      <c r="I330" s="1" t="n"/>
      <c r="J330" s="1" t="n"/>
      <c r="K330" s="1" t="n"/>
      <c r="L330" s="1" t="n"/>
      <c r="M330" s="1" t="n"/>
      <c r="N330" s="1" t="n"/>
    </row>
    <row hidden="1" r="331">
      <c r="A331" s="38" t="n"/>
      <c r="B331" s="1" t="n"/>
      <c r="I331" s="1" t="n"/>
      <c r="J331" s="1" t="n"/>
      <c r="K331" s="1" t="n"/>
      <c r="L331" s="1" t="n"/>
      <c r="M331" s="1" t="n"/>
      <c r="N331" s="1" t="n"/>
    </row>
    <row hidden="1" r="332">
      <c r="A332" s="38" t="n"/>
      <c r="B332" s="1" t="n"/>
      <c r="I332" s="1" t="n"/>
      <c r="J332" s="1" t="n"/>
      <c r="K332" s="1" t="n"/>
      <c r="L332" s="1" t="n"/>
      <c r="M332" s="1" t="n"/>
      <c r="N332" s="1" t="n"/>
    </row>
    <row hidden="1" r="333">
      <c r="A333" s="38" t="n"/>
      <c r="B333" s="1" t="n"/>
      <c r="I333" s="1" t="n"/>
      <c r="J333" s="1" t="n"/>
      <c r="K333" s="1" t="n"/>
      <c r="L333" s="1" t="n"/>
      <c r="M333" s="1" t="n"/>
      <c r="N333" s="1" t="n"/>
    </row>
    <row hidden="1" r="334">
      <c r="A334" s="38" t="n"/>
      <c r="B334" s="1" t="n"/>
      <c r="I334" s="1" t="n"/>
      <c r="J334" s="1" t="n"/>
      <c r="K334" s="1" t="n"/>
      <c r="L334" s="1" t="n"/>
      <c r="M334" s="1" t="n"/>
      <c r="N334" s="1" t="n"/>
    </row>
    <row hidden="1" r="335">
      <c r="A335" s="38" t="n"/>
      <c r="B335" s="1" t="n"/>
      <c r="I335" s="1" t="n"/>
      <c r="J335" s="1" t="n"/>
      <c r="K335" s="1" t="n"/>
      <c r="L335" s="1" t="n"/>
      <c r="M335" s="1" t="n"/>
      <c r="N335" s="1" t="n"/>
    </row>
    <row hidden="1" r="336">
      <c r="A336" s="38" t="n"/>
      <c r="B336" s="1" t="n"/>
      <c r="I336" s="1" t="n"/>
      <c r="J336" s="1" t="n"/>
      <c r="K336" s="1" t="n"/>
      <c r="L336" s="1" t="n"/>
      <c r="M336" s="1" t="n"/>
      <c r="N336" s="1" t="n"/>
    </row>
    <row hidden="1" r="337">
      <c r="A337" s="38" t="n"/>
      <c r="B337" s="1" t="n"/>
      <c r="I337" s="1" t="n"/>
      <c r="J337" s="1" t="n"/>
      <c r="K337" s="1" t="n"/>
      <c r="L337" s="1" t="n"/>
      <c r="M337" s="1" t="n"/>
      <c r="N337" s="1" t="n"/>
    </row>
    <row hidden="1" r="338">
      <c r="A338" s="38" t="n"/>
      <c r="B338" s="1" t="n"/>
      <c r="I338" s="1" t="n"/>
      <c r="J338" s="1" t="n"/>
      <c r="K338" s="1" t="n"/>
      <c r="L338" s="1" t="n"/>
      <c r="M338" s="1" t="n"/>
      <c r="N338" s="1" t="n"/>
    </row>
    <row hidden="1" r="339">
      <c r="A339" s="38" t="n"/>
      <c r="B339" s="1" t="n"/>
      <c r="I339" s="1" t="n"/>
      <c r="J339" s="1" t="n"/>
      <c r="K339" s="1" t="n"/>
      <c r="L339" s="1" t="n"/>
      <c r="M339" s="1" t="n"/>
      <c r="N339" s="1" t="n"/>
    </row>
    <row hidden="1" r="340">
      <c r="A340" s="38" t="n"/>
      <c r="B340" s="1" t="n"/>
      <c r="I340" s="1" t="n"/>
      <c r="J340" s="1" t="n"/>
      <c r="K340" s="1" t="n"/>
      <c r="L340" s="1" t="n"/>
      <c r="M340" s="1" t="n"/>
      <c r="N340" s="1" t="n"/>
    </row>
    <row hidden="1" r="341">
      <c r="A341" s="38" t="n"/>
      <c r="B341" s="1" t="n"/>
      <c r="I341" s="1" t="n"/>
      <c r="J341" s="1" t="n"/>
      <c r="K341" s="1" t="n"/>
      <c r="L341" s="1" t="n"/>
      <c r="M341" s="1" t="n"/>
      <c r="N341" s="1" t="n"/>
    </row>
    <row hidden="1" r="342">
      <c r="A342" s="38" t="n"/>
      <c r="B342" s="1" t="n"/>
      <c r="I342" s="1" t="n"/>
      <c r="J342" s="1" t="n"/>
      <c r="K342" s="1" t="n"/>
      <c r="L342" s="1" t="n"/>
      <c r="M342" s="1" t="n"/>
      <c r="N342" s="1" t="n"/>
    </row>
    <row hidden="1" r="343">
      <c r="A343" s="38" t="n"/>
      <c r="B343" s="1" t="n"/>
      <c r="I343" s="1" t="n"/>
      <c r="J343" s="1" t="n"/>
      <c r="K343" s="1" t="n"/>
      <c r="L343" s="1" t="n"/>
      <c r="M343" s="1" t="n"/>
      <c r="N343" s="1" t="n"/>
    </row>
    <row hidden="1" r="344">
      <c r="A344" s="38" t="n"/>
      <c r="B344" s="1" t="n"/>
      <c r="I344" s="1" t="n"/>
      <c r="J344" s="1" t="n"/>
      <c r="K344" s="1" t="n"/>
      <c r="L344" s="1" t="n"/>
      <c r="M344" s="1" t="n"/>
      <c r="N344" s="1" t="n"/>
    </row>
    <row hidden="1" r="345">
      <c r="A345" s="38" t="n"/>
      <c r="B345" s="1" t="n"/>
      <c r="I345" s="1" t="n"/>
      <c r="J345" s="1" t="n"/>
      <c r="K345" s="1" t="n"/>
      <c r="L345" s="1" t="n"/>
      <c r="M345" s="1" t="n"/>
      <c r="N345" s="1" t="n"/>
    </row>
    <row hidden="1" r="346">
      <c r="A346" s="38" t="n"/>
      <c r="B346" s="1" t="n"/>
      <c r="I346" s="1" t="n"/>
      <c r="J346" s="1" t="n"/>
      <c r="K346" s="1" t="n"/>
      <c r="L346" s="1" t="n"/>
      <c r="M346" s="1" t="n"/>
      <c r="N346" s="1" t="n"/>
    </row>
    <row hidden="1" r="347">
      <c r="A347" s="38" t="n"/>
      <c r="B347" s="1" t="n"/>
      <c r="I347" s="1" t="n"/>
      <c r="J347" s="1" t="n"/>
      <c r="K347" s="1" t="n"/>
      <c r="L347" s="1" t="n"/>
      <c r="M347" s="1" t="n"/>
      <c r="N347" s="1" t="n"/>
    </row>
    <row hidden="1" r="348">
      <c r="A348" s="38" t="n"/>
      <c r="B348" s="1" t="n"/>
      <c r="I348" s="1" t="n"/>
      <c r="J348" s="1" t="n"/>
      <c r="K348" s="1" t="n"/>
      <c r="L348" s="1" t="n"/>
      <c r="M348" s="1" t="n"/>
      <c r="N348" s="1" t="n"/>
    </row>
    <row hidden="1" r="349">
      <c r="A349" s="38" t="n"/>
      <c r="B349" s="1" t="n"/>
      <c r="I349" s="1" t="n"/>
      <c r="J349" s="1" t="n"/>
      <c r="K349" s="1" t="n"/>
      <c r="L349" s="1" t="n"/>
      <c r="M349" s="1" t="n"/>
      <c r="N349" s="1" t="n"/>
    </row>
    <row hidden="1" r="350">
      <c r="A350" s="38" t="n"/>
      <c r="B350" s="1" t="n"/>
      <c r="I350" s="1" t="n"/>
      <c r="J350" s="1" t="n"/>
      <c r="K350" s="1" t="n"/>
      <c r="L350" s="1" t="n"/>
      <c r="M350" s="1" t="n"/>
      <c r="N350" s="1" t="n"/>
    </row>
    <row hidden="1" r="351">
      <c r="A351" s="38" t="n"/>
      <c r="B351" s="1" t="n"/>
      <c r="I351" s="1" t="n"/>
      <c r="J351" s="1" t="n"/>
      <c r="K351" s="1" t="n"/>
      <c r="L351" s="1" t="n"/>
      <c r="M351" s="1" t="n"/>
      <c r="N351" s="1" t="n"/>
    </row>
    <row hidden="1" r="352">
      <c r="A352" s="38" t="n"/>
      <c r="B352" s="1" t="n"/>
      <c r="I352" s="1" t="n"/>
      <c r="J352" s="1" t="n"/>
      <c r="K352" s="1" t="n"/>
      <c r="L352" s="1" t="n"/>
      <c r="M352" s="1" t="n"/>
      <c r="N352" s="1" t="n"/>
    </row>
    <row hidden="1" r="353">
      <c r="A353" s="38" t="n"/>
      <c r="B353" s="1" t="n"/>
      <c r="I353" s="1" t="n"/>
      <c r="J353" s="1" t="n"/>
      <c r="K353" s="1" t="n"/>
      <c r="L353" s="1" t="n"/>
      <c r="M353" s="1" t="n"/>
      <c r="N353" s="1" t="n"/>
    </row>
    <row hidden="1" r="354">
      <c r="A354" s="38" t="n"/>
      <c r="B354" s="1" t="n"/>
      <c r="I354" s="1" t="n"/>
      <c r="J354" s="1" t="n"/>
      <c r="K354" s="1" t="n"/>
      <c r="L354" s="1" t="n"/>
      <c r="M354" s="1" t="n"/>
      <c r="N354" s="1" t="n"/>
    </row>
    <row hidden="1" r="355">
      <c r="A355" s="38" t="n"/>
      <c r="B355" s="1" t="n"/>
      <c r="I355" s="1" t="n"/>
      <c r="J355" s="1" t="n"/>
      <c r="K355" s="1" t="n"/>
      <c r="L355" s="1" t="n"/>
      <c r="M355" s="1" t="n"/>
      <c r="N355" s="1" t="n"/>
    </row>
    <row hidden="1" r="356">
      <c r="A356" s="38" t="n"/>
      <c r="B356" s="1" t="n"/>
      <c r="I356" s="1" t="n"/>
      <c r="J356" s="1" t="n"/>
      <c r="K356" s="1" t="n"/>
      <c r="L356" s="1" t="n"/>
      <c r="M356" s="1" t="n"/>
      <c r="N356" s="1" t="n"/>
    </row>
    <row hidden="1" r="357">
      <c r="A357" s="38" t="n"/>
      <c r="B357" s="1" t="n"/>
      <c r="I357" s="1" t="n"/>
      <c r="J357" s="1" t="n"/>
      <c r="K357" s="1" t="n"/>
      <c r="L357" s="1" t="n"/>
      <c r="M357" s="1" t="n"/>
      <c r="N357" s="1" t="n"/>
    </row>
    <row hidden="1" r="358">
      <c r="A358" s="38" t="n"/>
      <c r="B358" s="1" t="n"/>
      <c r="I358" s="1" t="n"/>
      <c r="J358" s="1" t="n"/>
      <c r="K358" s="1" t="n"/>
      <c r="L358" s="1" t="n"/>
      <c r="M358" s="1" t="n"/>
      <c r="N358" s="1" t="n"/>
    </row>
    <row hidden="1" r="359">
      <c r="A359" s="38" t="n"/>
      <c r="B359" s="1" t="n"/>
      <c r="I359" s="1" t="n"/>
      <c r="J359" s="1" t="n"/>
      <c r="K359" s="1" t="n"/>
      <c r="L359" s="1" t="n"/>
      <c r="M359" s="1" t="n"/>
      <c r="N359" s="1" t="n"/>
    </row>
    <row hidden="1" r="360">
      <c r="A360" s="38" t="n"/>
      <c r="B360" s="1" t="n"/>
      <c r="I360" s="1" t="n"/>
      <c r="J360" s="1" t="n"/>
      <c r="K360" s="1" t="n"/>
      <c r="L360" s="1" t="n"/>
      <c r="M360" s="1" t="n"/>
      <c r="N360" s="1" t="n"/>
    </row>
    <row hidden="1" r="361">
      <c r="A361" s="38" t="n"/>
      <c r="B361" s="1" t="n"/>
      <c r="I361" s="1" t="n"/>
      <c r="J361" s="1" t="n"/>
      <c r="K361" s="1" t="n"/>
      <c r="L361" s="1" t="n"/>
      <c r="M361" s="1" t="n"/>
      <c r="N361" s="1" t="n"/>
    </row>
    <row hidden="1" r="362">
      <c r="A362" s="38" t="n"/>
      <c r="B362" s="1" t="n"/>
      <c r="I362" s="1" t="n"/>
      <c r="J362" s="1" t="n"/>
      <c r="K362" s="1" t="n"/>
      <c r="L362" s="1" t="n"/>
      <c r="M362" s="1" t="n"/>
      <c r="N362" s="1" t="n"/>
    </row>
    <row hidden="1" r="363">
      <c r="A363" s="38" t="n"/>
      <c r="B363" s="1" t="n"/>
      <c r="I363" s="1" t="n"/>
      <c r="J363" s="1" t="n"/>
      <c r="K363" s="1" t="n"/>
      <c r="L363" s="1" t="n"/>
      <c r="M363" s="1" t="n"/>
      <c r="N363" s="1" t="n"/>
    </row>
    <row hidden="1" r="364">
      <c r="A364" s="38" t="n"/>
      <c r="B364" s="1" t="n"/>
      <c r="I364" s="1" t="n"/>
      <c r="J364" s="1" t="n"/>
      <c r="K364" s="1" t="n"/>
      <c r="L364" s="1" t="n"/>
      <c r="M364" s="1" t="n"/>
      <c r="N364" s="1" t="n"/>
    </row>
    <row hidden="1" r="365">
      <c r="A365" s="38" t="n"/>
      <c r="B365" s="1" t="n"/>
      <c r="I365" s="1" t="n"/>
      <c r="J365" s="1" t="n"/>
      <c r="K365" s="1" t="n"/>
      <c r="L365" s="1" t="n"/>
      <c r="M365" s="1" t="n"/>
      <c r="N365" s="1" t="n"/>
    </row>
    <row hidden="1" r="366">
      <c r="A366" s="38" t="n"/>
      <c r="B366" s="1" t="n"/>
      <c r="I366" s="1" t="n"/>
      <c r="J366" s="1" t="n"/>
      <c r="K366" s="1" t="n"/>
      <c r="L366" s="1" t="n"/>
      <c r="M366" s="1" t="n"/>
      <c r="N366" s="1" t="n"/>
    </row>
    <row hidden="1" r="367">
      <c r="A367" s="38" t="n"/>
      <c r="B367" s="1" t="n"/>
      <c r="I367" s="1" t="n"/>
      <c r="J367" s="1" t="n"/>
      <c r="K367" s="1" t="n"/>
      <c r="L367" s="1" t="n"/>
      <c r="M367" s="1" t="n"/>
      <c r="N367" s="1" t="n"/>
    </row>
    <row hidden="1" r="368">
      <c r="A368" s="38" t="n"/>
      <c r="B368" s="1" t="n"/>
      <c r="I368" s="1" t="n"/>
      <c r="J368" s="1" t="n"/>
      <c r="K368" s="1" t="n"/>
      <c r="L368" s="1" t="n"/>
      <c r="M368" s="1" t="n"/>
      <c r="N368" s="1" t="n"/>
    </row>
    <row hidden="1" r="369">
      <c r="A369" s="38" t="n"/>
      <c r="B369" s="1" t="n"/>
      <c r="I369" s="1" t="n"/>
      <c r="J369" s="1" t="n"/>
      <c r="K369" s="1" t="n"/>
      <c r="L369" s="1" t="n"/>
      <c r="M369" s="1" t="n"/>
      <c r="N369" s="1" t="n"/>
    </row>
    <row hidden="1" r="370">
      <c r="A370" s="38" t="n"/>
      <c r="B370" s="1" t="n"/>
      <c r="I370" s="1" t="n"/>
      <c r="J370" s="1" t="n"/>
      <c r="K370" s="1" t="n"/>
      <c r="L370" s="1" t="n"/>
      <c r="M370" s="1" t="n"/>
      <c r="N370" s="1" t="n"/>
    </row>
    <row hidden="1" r="371">
      <c r="A371" s="38" t="n"/>
      <c r="B371" s="1" t="n"/>
      <c r="I371" s="1" t="n"/>
      <c r="J371" s="1" t="n"/>
      <c r="K371" s="1" t="n"/>
      <c r="L371" s="1" t="n"/>
      <c r="M371" s="1" t="n"/>
      <c r="N371" s="1" t="n"/>
    </row>
    <row hidden="1" r="372">
      <c r="A372" s="38" t="n"/>
      <c r="B372" s="1" t="n"/>
      <c r="I372" s="1" t="n"/>
      <c r="J372" s="1" t="n"/>
      <c r="K372" s="1" t="n"/>
      <c r="L372" s="1" t="n"/>
      <c r="M372" s="1" t="n"/>
      <c r="N372" s="1" t="n"/>
    </row>
    <row hidden="1" r="373">
      <c r="A373" s="38" t="n"/>
      <c r="B373" s="1" t="n"/>
      <c r="I373" s="1" t="n"/>
      <c r="J373" s="1" t="n"/>
      <c r="K373" s="1" t="n"/>
      <c r="L373" s="1" t="n"/>
      <c r="M373" s="1" t="n"/>
      <c r="N373" s="1" t="n"/>
    </row>
    <row hidden="1" r="374">
      <c r="A374" s="38" t="n"/>
      <c r="B374" s="1" t="n"/>
      <c r="I374" s="1" t="n"/>
      <c r="J374" s="1" t="n"/>
      <c r="K374" s="1" t="n"/>
      <c r="L374" s="1" t="n"/>
      <c r="M374" s="1" t="n"/>
      <c r="N374" s="1" t="n"/>
    </row>
    <row hidden="1" r="375">
      <c r="A375" s="38" t="n"/>
      <c r="B375" s="1" t="n"/>
      <c r="I375" s="1" t="n"/>
      <c r="J375" s="1" t="n"/>
      <c r="K375" s="1" t="n"/>
      <c r="L375" s="1" t="n"/>
      <c r="M375" s="1" t="n"/>
      <c r="N375" s="1" t="n"/>
    </row>
    <row hidden="1" r="376">
      <c r="A376" s="38" t="n"/>
      <c r="B376" s="1" t="n"/>
      <c r="I376" s="1" t="n"/>
      <c r="J376" s="1" t="n"/>
      <c r="K376" s="1" t="n"/>
      <c r="L376" s="1" t="n"/>
      <c r="M376" s="1" t="n"/>
      <c r="N376" s="1" t="n"/>
    </row>
    <row hidden="1" r="377">
      <c r="A377" s="38" t="n"/>
      <c r="B377" s="1" t="n"/>
      <c r="I377" s="1" t="n"/>
      <c r="J377" s="1" t="n"/>
      <c r="K377" s="1" t="n"/>
      <c r="L377" s="1" t="n"/>
      <c r="M377" s="1" t="n"/>
      <c r="N377" s="1" t="n"/>
    </row>
    <row hidden="1" r="378">
      <c r="A378" s="38" t="n"/>
      <c r="B378" s="1" t="n"/>
      <c r="I378" s="1" t="n"/>
      <c r="J378" s="1" t="n"/>
      <c r="K378" s="1" t="n"/>
      <c r="L378" s="1" t="n"/>
      <c r="M378" s="1" t="n"/>
      <c r="N378" s="1" t="n"/>
    </row>
    <row hidden="1" r="379">
      <c r="A379" s="38" t="n"/>
      <c r="B379" s="1" t="n"/>
      <c r="I379" s="1" t="n"/>
      <c r="J379" s="1" t="n"/>
      <c r="K379" s="1" t="n"/>
      <c r="L379" s="1" t="n"/>
      <c r="M379" s="1" t="n"/>
      <c r="N379" s="1" t="n"/>
    </row>
    <row hidden="1" r="380">
      <c r="A380" s="38" t="n"/>
      <c r="B380" s="1" t="n"/>
      <c r="I380" s="1" t="n"/>
      <c r="J380" s="1" t="n"/>
      <c r="K380" s="1" t="n"/>
      <c r="L380" s="1" t="n"/>
      <c r="M380" s="1" t="n"/>
      <c r="N380" s="1" t="n"/>
    </row>
    <row hidden="1" r="381">
      <c r="A381" s="38" t="n"/>
      <c r="B381" s="1" t="n"/>
      <c r="I381" s="1" t="n"/>
      <c r="J381" s="1" t="n"/>
      <c r="K381" s="1" t="n"/>
      <c r="L381" s="1" t="n"/>
      <c r="M381" s="1" t="n"/>
      <c r="N381" s="1" t="n"/>
    </row>
    <row hidden="1" r="382">
      <c r="A382" s="38" t="n"/>
      <c r="B382" s="1" t="n"/>
      <c r="I382" s="1" t="n"/>
      <c r="J382" s="1" t="n"/>
      <c r="K382" s="1" t="n"/>
      <c r="L382" s="1" t="n"/>
      <c r="M382" s="1" t="n"/>
      <c r="N382" s="1" t="n"/>
    </row>
    <row hidden="1" r="383">
      <c r="A383" s="38" t="n"/>
      <c r="B383" s="1" t="n"/>
      <c r="I383" s="1" t="n"/>
      <c r="J383" s="1" t="n"/>
      <c r="K383" s="1" t="n"/>
      <c r="L383" s="1" t="n"/>
      <c r="M383" s="1" t="n"/>
      <c r="N383" s="1" t="n"/>
    </row>
    <row hidden="1" r="384">
      <c r="A384" s="38" t="n"/>
      <c r="B384" s="1" t="n"/>
      <c r="I384" s="1" t="n"/>
      <c r="J384" s="1" t="n"/>
      <c r="K384" s="1" t="n"/>
      <c r="L384" s="1" t="n"/>
      <c r="M384" s="1" t="n"/>
      <c r="N384" s="1" t="n"/>
    </row>
    <row hidden="1" r="385">
      <c r="A385" s="38" t="n"/>
      <c r="B385" s="1" t="n"/>
      <c r="I385" s="1" t="n"/>
      <c r="J385" s="1" t="n"/>
      <c r="K385" s="1" t="n"/>
      <c r="L385" s="1" t="n"/>
      <c r="M385" s="1" t="n"/>
      <c r="N385" s="1" t="n"/>
    </row>
    <row hidden="1" r="386">
      <c r="A386" s="38" t="n"/>
      <c r="B386" s="1" t="n"/>
      <c r="I386" s="1" t="n"/>
      <c r="J386" s="1" t="n"/>
      <c r="K386" s="1" t="n"/>
      <c r="L386" s="1" t="n"/>
      <c r="M386" s="1" t="n"/>
      <c r="N386" s="1" t="n"/>
    </row>
    <row hidden="1" r="387">
      <c r="A387" s="38" t="n"/>
      <c r="B387" s="1" t="n"/>
      <c r="I387" s="1" t="n"/>
      <c r="J387" s="1" t="n"/>
      <c r="K387" s="1" t="n"/>
      <c r="L387" s="1" t="n"/>
      <c r="M387" s="1" t="n"/>
      <c r="N387" s="1" t="n"/>
    </row>
    <row hidden="1" r="388">
      <c r="A388" s="38" t="n"/>
      <c r="B388" s="1" t="n"/>
      <c r="I388" s="1" t="n"/>
      <c r="J388" s="1" t="n"/>
      <c r="K388" s="1" t="n"/>
      <c r="L388" s="1" t="n"/>
      <c r="M388" s="1" t="n"/>
      <c r="N388" s="1" t="n"/>
    </row>
    <row hidden="1" r="389">
      <c r="A389" s="38" t="n"/>
      <c r="B389" s="1" t="n"/>
      <c r="I389" s="1" t="n"/>
      <c r="J389" s="1" t="n"/>
      <c r="K389" s="1" t="n"/>
      <c r="L389" s="1" t="n"/>
      <c r="M389" s="1" t="n"/>
      <c r="N389" s="1" t="n"/>
    </row>
    <row hidden="1" r="390">
      <c r="A390" s="38" t="n"/>
      <c r="B390" s="1" t="n"/>
      <c r="I390" s="1" t="n"/>
      <c r="J390" s="1" t="n"/>
      <c r="K390" s="1" t="n"/>
      <c r="L390" s="1" t="n"/>
      <c r="M390" s="1" t="n"/>
      <c r="N390" s="1" t="n"/>
    </row>
    <row hidden="1" r="391">
      <c r="A391" s="38" t="n"/>
      <c r="B391" s="1" t="n"/>
      <c r="I391" s="1" t="n"/>
      <c r="J391" s="1" t="n"/>
      <c r="K391" s="1" t="n"/>
      <c r="L391" s="1" t="n"/>
      <c r="M391" s="1" t="n"/>
      <c r="N391" s="1" t="n"/>
    </row>
    <row hidden="1" r="392">
      <c r="A392" s="38" t="n"/>
      <c r="B392" s="1" t="n"/>
      <c r="I392" s="1" t="n"/>
      <c r="J392" s="1" t="n"/>
      <c r="K392" s="1" t="n"/>
      <c r="L392" s="1" t="n"/>
      <c r="M392" s="1" t="n"/>
      <c r="N392" s="1" t="n"/>
    </row>
    <row hidden="1" r="393">
      <c r="A393" s="38" t="n"/>
      <c r="B393" s="1" t="n"/>
      <c r="I393" s="1" t="n"/>
      <c r="J393" s="1" t="n"/>
      <c r="K393" s="1" t="n"/>
      <c r="L393" s="1" t="n"/>
      <c r="M393" s="1" t="n"/>
      <c r="N393" s="1" t="n"/>
    </row>
    <row hidden="1" r="394">
      <c r="A394" s="38" t="n"/>
      <c r="B394" s="1" t="n"/>
      <c r="I394" s="1" t="n"/>
      <c r="J394" s="1" t="n"/>
      <c r="K394" s="1" t="n"/>
      <c r="L394" s="1" t="n"/>
      <c r="M394" s="1" t="n"/>
      <c r="N394" s="1" t="n"/>
    </row>
    <row hidden="1" r="395">
      <c r="A395" s="38" t="n"/>
      <c r="B395" s="1" t="n"/>
      <c r="I395" s="1" t="n"/>
      <c r="J395" s="1" t="n"/>
      <c r="K395" s="1" t="n"/>
      <c r="L395" s="1" t="n"/>
      <c r="M395" s="1" t="n"/>
      <c r="N395" s="1" t="n"/>
    </row>
    <row hidden="1" r="396">
      <c r="A396" s="38" t="n"/>
      <c r="B396" s="1" t="n"/>
      <c r="I396" s="1" t="n"/>
      <c r="J396" s="1" t="n"/>
      <c r="K396" s="1" t="n"/>
      <c r="L396" s="1" t="n"/>
      <c r="M396" s="1" t="n"/>
      <c r="N396" s="1" t="n"/>
    </row>
    <row hidden="1" r="397">
      <c r="A397" s="38" t="n"/>
      <c r="B397" s="1" t="n"/>
      <c r="I397" s="1" t="n"/>
      <c r="J397" s="1" t="n"/>
      <c r="K397" s="1" t="n"/>
      <c r="L397" s="1" t="n"/>
      <c r="M397" s="1" t="n"/>
      <c r="N397" s="1" t="n"/>
    </row>
    <row hidden="1" r="398">
      <c r="A398" s="38" t="n"/>
      <c r="B398" s="1" t="n"/>
      <c r="I398" s="1" t="n"/>
      <c r="J398" s="1" t="n"/>
      <c r="K398" s="1" t="n"/>
      <c r="L398" s="1" t="n"/>
      <c r="M398" s="1" t="n"/>
      <c r="N398" s="1" t="n"/>
    </row>
    <row hidden="1" r="399">
      <c r="A399" s="38" t="n"/>
      <c r="B399" s="1" t="n"/>
      <c r="I399" s="1" t="n"/>
      <c r="J399" s="1" t="n"/>
      <c r="K399" s="1" t="n"/>
      <c r="L399" s="1" t="n"/>
      <c r="M399" s="1" t="n"/>
      <c r="N399" s="1" t="n"/>
    </row>
    <row hidden="1" r="400">
      <c r="A400" s="38" t="n"/>
      <c r="B400" s="1" t="n"/>
      <c r="I400" s="1" t="n"/>
      <c r="J400" s="1" t="n"/>
      <c r="K400" s="1" t="n"/>
      <c r="L400" s="1" t="n"/>
      <c r="M400" s="1" t="n"/>
      <c r="N400" s="1" t="n"/>
    </row>
    <row hidden="1" r="401">
      <c r="A401" s="38" t="n"/>
      <c r="B401" s="1" t="n"/>
      <c r="I401" s="1" t="n"/>
      <c r="J401" s="1" t="n"/>
      <c r="K401" s="1" t="n"/>
      <c r="L401" s="1" t="n"/>
      <c r="M401" s="1" t="n"/>
      <c r="N401" s="1" t="n"/>
    </row>
    <row hidden="1" r="402">
      <c r="A402" s="38" t="n"/>
      <c r="B402" s="1" t="n"/>
      <c r="I402" s="1" t="n"/>
      <c r="J402" s="1" t="n"/>
      <c r="K402" s="1" t="n"/>
      <c r="L402" s="1" t="n"/>
      <c r="M402" s="1" t="n"/>
      <c r="N402" s="1" t="n"/>
    </row>
    <row hidden="1" r="403">
      <c r="A403" s="38" t="n"/>
      <c r="B403" s="1" t="n"/>
      <c r="I403" s="1" t="n"/>
      <c r="J403" s="1" t="n"/>
      <c r="K403" s="1" t="n"/>
      <c r="L403" s="1" t="n"/>
      <c r="M403" s="1" t="n"/>
      <c r="N403" s="1" t="n"/>
    </row>
    <row hidden="1" r="404">
      <c r="A404" s="38" t="n"/>
      <c r="B404" s="1" t="n"/>
      <c r="I404" s="1" t="n"/>
      <c r="J404" s="1" t="n"/>
      <c r="K404" s="1" t="n"/>
      <c r="L404" s="1" t="n"/>
      <c r="M404" s="1" t="n"/>
      <c r="N404" s="1" t="n"/>
    </row>
    <row hidden="1" r="405">
      <c r="A405" s="38" t="n"/>
      <c r="B405" s="1" t="n"/>
      <c r="I405" s="1" t="n"/>
      <c r="J405" s="1" t="n"/>
      <c r="K405" s="1" t="n"/>
      <c r="L405" s="1" t="n"/>
      <c r="M405" s="1" t="n"/>
      <c r="N405" s="1" t="n"/>
    </row>
    <row hidden="1" r="406">
      <c r="A406" s="38" t="n"/>
      <c r="B406" s="1" t="n"/>
      <c r="I406" s="1" t="n"/>
      <c r="J406" s="1" t="n"/>
      <c r="K406" s="1" t="n"/>
      <c r="L406" s="1" t="n"/>
      <c r="M406" s="1" t="n"/>
      <c r="N406" s="1" t="n"/>
    </row>
    <row hidden="1" r="407">
      <c r="A407" s="38" t="n"/>
      <c r="B407" s="1" t="n"/>
      <c r="I407" s="1" t="n"/>
      <c r="J407" s="1" t="n"/>
      <c r="K407" s="1" t="n"/>
      <c r="L407" s="1" t="n"/>
      <c r="M407" s="1" t="n"/>
      <c r="N407" s="1" t="n"/>
    </row>
    <row hidden="1" r="408">
      <c r="A408" s="38" t="n"/>
      <c r="B408" s="1" t="n"/>
      <c r="I408" s="1" t="n"/>
      <c r="J408" s="1" t="n"/>
      <c r="K408" s="1" t="n"/>
      <c r="L408" s="1" t="n"/>
      <c r="M408" s="1" t="n"/>
      <c r="N408" s="1" t="n"/>
    </row>
    <row hidden="1" r="409">
      <c r="A409" s="38" t="n"/>
      <c r="B409" s="1" t="n"/>
      <c r="I409" s="1" t="n"/>
      <c r="J409" s="1" t="n"/>
      <c r="K409" s="1" t="n"/>
      <c r="L409" s="1" t="n"/>
      <c r="M409" s="1" t="n"/>
      <c r="N409" s="1" t="n"/>
    </row>
    <row hidden="1" r="410">
      <c r="A410" s="38" t="n"/>
      <c r="B410" s="1" t="n"/>
      <c r="I410" s="1" t="n"/>
      <c r="J410" s="1" t="n"/>
      <c r="K410" s="1" t="n"/>
      <c r="L410" s="1" t="n"/>
      <c r="M410" s="1" t="n"/>
      <c r="N410" s="1" t="n"/>
    </row>
    <row hidden="1" r="411">
      <c r="A411" s="38" t="n"/>
      <c r="B411" s="1" t="n"/>
      <c r="I411" s="1" t="n"/>
      <c r="J411" s="1" t="n"/>
      <c r="K411" s="1" t="n"/>
      <c r="L411" s="1" t="n"/>
      <c r="M411" s="1" t="n"/>
      <c r="N411" s="1" t="n"/>
    </row>
    <row hidden="1" r="412">
      <c r="A412" s="38" t="n"/>
      <c r="B412" s="1" t="n"/>
      <c r="I412" s="1" t="n"/>
      <c r="J412" s="1" t="n"/>
      <c r="K412" s="1" t="n"/>
      <c r="L412" s="1" t="n"/>
      <c r="M412" s="1" t="n"/>
      <c r="N412" s="1" t="n"/>
    </row>
    <row hidden="1" r="413">
      <c r="A413" s="38" t="n"/>
      <c r="B413" s="1" t="n"/>
      <c r="I413" s="1" t="n"/>
      <c r="J413" s="1" t="n"/>
      <c r="K413" s="1" t="n"/>
      <c r="L413" s="1" t="n"/>
      <c r="M413" s="1" t="n"/>
      <c r="N413" s="1" t="n"/>
    </row>
    <row hidden="1" r="414">
      <c r="A414" s="38" t="n"/>
      <c r="B414" s="1" t="n"/>
      <c r="I414" s="1" t="n"/>
      <c r="J414" s="1" t="n"/>
      <c r="K414" s="1" t="n"/>
      <c r="L414" s="1" t="n"/>
      <c r="M414" s="1" t="n"/>
      <c r="N414" s="1" t="n"/>
    </row>
    <row hidden="1" r="415">
      <c r="A415" s="38" t="n"/>
      <c r="B415" s="1" t="n"/>
      <c r="I415" s="1" t="n"/>
      <c r="J415" s="1" t="n"/>
      <c r="K415" s="1" t="n"/>
      <c r="L415" s="1" t="n"/>
      <c r="M415" s="1" t="n"/>
      <c r="N415" s="1" t="n"/>
    </row>
    <row hidden="1" r="416">
      <c r="A416" s="38" t="n"/>
      <c r="B416" s="1" t="n"/>
      <c r="I416" s="1" t="n"/>
      <c r="J416" s="1" t="n"/>
      <c r="K416" s="1" t="n"/>
      <c r="L416" s="1" t="n"/>
      <c r="M416" s="1" t="n"/>
      <c r="N416" s="1" t="n"/>
    </row>
    <row hidden="1" r="417">
      <c r="A417" s="38" t="n"/>
      <c r="B417" s="1" t="n"/>
      <c r="I417" s="1" t="n"/>
      <c r="J417" s="1" t="n"/>
      <c r="K417" s="1" t="n"/>
      <c r="L417" s="1" t="n"/>
      <c r="M417" s="1" t="n"/>
      <c r="N417" s="1" t="n"/>
    </row>
    <row hidden="1" r="418">
      <c r="A418" s="38" t="n"/>
      <c r="B418" s="1" t="n"/>
      <c r="I418" s="1" t="n"/>
      <c r="J418" s="1" t="n"/>
      <c r="K418" s="1" t="n"/>
      <c r="L418" s="1" t="n"/>
      <c r="M418" s="1" t="n"/>
      <c r="N418" s="1" t="n"/>
    </row>
    <row hidden="1" r="419">
      <c r="A419" s="38" t="n"/>
      <c r="B419" s="1" t="n"/>
      <c r="I419" s="1" t="n"/>
      <c r="J419" s="1" t="n"/>
      <c r="K419" s="1" t="n"/>
      <c r="L419" s="1" t="n"/>
      <c r="M419" s="1" t="n"/>
      <c r="N419" s="1" t="n"/>
    </row>
    <row hidden="1" r="420">
      <c r="A420" s="38" t="n"/>
      <c r="B420" s="1" t="n"/>
      <c r="I420" s="1" t="n"/>
      <c r="J420" s="1" t="n"/>
      <c r="K420" s="1" t="n"/>
      <c r="L420" s="1" t="n"/>
      <c r="M420" s="1" t="n"/>
      <c r="N420" s="1" t="n"/>
    </row>
    <row hidden="1" r="421">
      <c r="A421" s="38" t="n"/>
      <c r="B421" s="1" t="n"/>
      <c r="I421" s="1" t="n"/>
      <c r="J421" s="1" t="n"/>
      <c r="K421" s="1" t="n"/>
      <c r="L421" s="1" t="n"/>
      <c r="M421" s="1" t="n"/>
      <c r="N421" s="1" t="n"/>
    </row>
    <row hidden="1" r="422">
      <c r="A422" s="38" t="n"/>
      <c r="B422" s="1" t="n"/>
      <c r="I422" s="1" t="n"/>
      <c r="J422" s="1" t="n"/>
      <c r="K422" s="1" t="n"/>
      <c r="L422" s="1" t="n"/>
      <c r="M422" s="1" t="n"/>
      <c r="N422" s="1" t="n"/>
    </row>
    <row hidden="1" r="423">
      <c r="A423" s="38" t="n"/>
      <c r="B423" s="1" t="n"/>
      <c r="I423" s="1" t="n"/>
      <c r="J423" s="1" t="n"/>
      <c r="K423" s="1" t="n"/>
      <c r="L423" s="1" t="n"/>
      <c r="M423" s="1" t="n"/>
      <c r="N423" s="1" t="n"/>
    </row>
    <row hidden="1" r="424">
      <c r="A424" s="38" t="n"/>
      <c r="B424" s="1" t="n"/>
      <c r="I424" s="1" t="n"/>
      <c r="J424" s="1" t="n"/>
      <c r="K424" s="1" t="n"/>
      <c r="L424" s="1" t="n"/>
      <c r="M424" s="1" t="n"/>
      <c r="N424" s="1" t="n"/>
    </row>
    <row hidden="1" r="425">
      <c r="A425" s="38" t="n"/>
      <c r="B425" s="1" t="n"/>
      <c r="I425" s="1" t="n"/>
      <c r="J425" s="1" t="n"/>
      <c r="K425" s="1" t="n"/>
      <c r="L425" s="1" t="n"/>
      <c r="M425" s="1" t="n"/>
      <c r="N425" s="1" t="n"/>
    </row>
    <row hidden="1" r="426">
      <c r="A426" s="38" t="n"/>
      <c r="B426" s="1" t="n"/>
      <c r="I426" s="1" t="n"/>
      <c r="J426" s="1" t="n"/>
      <c r="K426" s="1" t="n"/>
      <c r="L426" s="1" t="n"/>
      <c r="M426" s="1" t="n"/>
      <c r="N426" s="1" t="n"/>
    </row>
    <row hidden="1" r="427">
      <c r="A427" s="38" t="n"/>
      <c r="B427" s="1" t="n"/>
      <c r="I427" s="1" t="n"/>
      <c r="J427" s="1" t="n"/>
      <c r="K427" s="1" t="n"/>
      <c r="L427" s="1" t="n"/>
      <c r="M427" s="1" t="n"/>
      <c r="N427" s="1" t="n"/>
    </row>
    <row hidden="1" r="428">
      <c r="A428" s="38" t="n"/>
      <c r="B428" s="1" t="n"/>
      <c r="I428" s="1" t="n"/>
      <c r="J428" s="1" t="n"/>
      <c r="K428" s="1" t="n"/>
      <c r="L428" s="1" t="n"/>
      <c r="M428" s="1" t="n"/>
      <c r="N428" s="1" t="n"/>
    </row>
    <row hidden="1" r="429">
      <c r="A429" s="38" t="n"/>
      <c r="B429" s="1" t="n"/>
      <c r="I429" s="1" t="n"/>
      <c r="J429" s="1" t="n"/>
      <c r="K429" s="1" t="n"/>
      <c r="L429" s="1" t="n"/>
      <c r="M429" s="1" t="n"/>
      <c r="N429" s="1" t="n"/>
    </row>
    <row hidden="1" r="430">
      <c r="A430" s="38" t="n"/>
      <c r="B430" s="1" t="n"/>
      <c r="I430" s="1" t="n"/>
      <c r="J430" s="1" t="n"/>
      <c r="K430" s="1" t="n"/>
      <c r="L430" s="1" t="n"/>
      <c r="M430" s="1" t="n"/>
      <c r="N430" s="1" t="n"/>
    </row>
    <row hidden="1" r="431">
      <c r="A431" s="38" t="n"/>
      <c r="B431" s="1" t="n"/>
      <c r="I431" s="1" t="n"/>
      <c r="J431" s="1" t="n"/>
      <c r="K431" s="1" t="n"/>
      <c r="L431" s="1" t="n"/>
      <c r="M431" s="1" t="n"/>
      <c r="N431" s="1" t="n"/>
    </row>
    <row hidden="1" r="432">
      <c r="A432" s="38" t="n"/>
      <c r="B432" s="1" t="n"/>
      <c r="I432" s="1" t="n"/>
      <c r="J432" s="1" t="n"/>
      <c r="K432" s="1" t="n"/>
      <c r="L432" s="1" t="n"/>
      <c r="M432" s="1" t="n"/>
      <c r="N432" s="1" t="n"/>
    </row>
    <row hidden="1" r="433">
      <c r="A433" s="38" t="n"/>
      <c r="B433" s="1" t="n"/>
      <c r="I433" s="1" t="n"/>
      <c r="J433" s="1" t="n"/>
      <c r="K433" s="1" t="n"/>
      <c r="L433" s="1" t="n"/>
      <c r="M433" s="1" t="n"/>
      <c r="N433" s="1" t="n"/>
    </row>
    <row hidden="1" r="434">
      <c r="A434" s="38" t="n"/>
      <c r="B434" s="1" t="n"/>
      <c r="I434" s="1" t="n"/>
      <c r="J434" s="1" t="n"/>
      <c r="K434" s="1" t="n"/>
      <c r="L434" s="1" t="n"/>
      <c r="M434" s="1" t="n"/>
      <c r="N434" s="1" t="n"/>
    </row>
    <row hidden="1" r="435">
      <c r="A435" s="38" t="n"/>
      <c r="B435" s="1" t="n"/>
      <c r="I435" s="1" t="n"/>
      <c r="J435" s="1" t="n"/>
      <c r="K435" s="1" t="n"/>
      <c r="L435" s="1" t="n"/>
      <c r="M435" s="1" t="n"/>
      <c r="N435" s="1" t="n"/>
    </row>
    <row hidden="1" r="436">
      <c r="A436" s="38" t="n"/>
      <c r="B436" s="1" t="n"/>
      <c r="I436" s="1" t="n"/>
      <c r="J436" s="1" t="n"/>
      <c r="K436" s="1" t="n"/>
      <c r="L436" s="1" t="n"/>
      <c r="M436" s="1" t="n"/>
      <c r="N436" s="1" t="n"/>
    </row>
    <row hidden="1" r="437">
      <c r="A437" s="38" t="n"/>
      <c r="B437" s="1" t="n"/>
      <c r="I437" s="1" t="n"/>
      <c r="J437" s="1" t="n"/>
      <c r="K437" s="1" t="n"/>
      <c r="L437" s="1" t="n"/>
      <c r="M437" s="1" t="n"/>
      <c r="N437" s="1" t="n"/>
    </row>
    <row hidden="1" r="438">
      <c r="A438" s="38" t="n"/>
      <c r="B438" s="1" t="n"/>
      <c r="I438" s="1" t="n"/>
      <c r="J438" s="1" t="n"/>
      <c r="K438" s="1" t="n"/>
      <c r="L438" s="1" t="n"/>
      <c r="M438" s="1" t="n"/>
      <c r="N438" s="1" t="n"/>
    </row>
    <row hidden="1" r="439">
      <c r="A439" s="38" t="n"/>
      <c r="B439" s="1" t="n"/>
      <c r="I439" s="1" t="n"/>
      <c r="J439" s="1" t="n"/>
      <c r="K439" s="1" t="n"/>
      <c r="L439" s="1" t="n"/>
      <c r="M439" s="1" t="n"/>
      <c r="N439" s="1" t="n"/>
    </row>
    <row hidden="1" r="440">
      <c r="A440" s="38" t="n"/>
      <c r="B440" s="1" t="n"/>
      <c r="I440" s="1" t="n"/>
      <c r="J440" s="1" t="n"/>
      <c r="K440" s="1" t="n"/>
      <c r="L440" s="1" t="n"/>
      <c r="M440" s="1" t="n"/>
      <c r="N440" s="1" t="n"/>
    </row>
    <row hidden="1" r="441">
      <c r="A441" s="38" t="n"/>
      <c r="B441" s="1" t="n"/>
      <c r="I441" s="1" t="n"/>
      <c r="J441" s="1" t="n"/>
      <c r="K441" s="1" t="n"/>
      <c r="L441" s="1" t="n"/>
      <c r="M441" s="1" t="n"/>
      <c r="N441" s="1" t="n"/>
    </row>
    <row hidden="1" r="442">
      <c r="A442" s="38" t="n"/>
      <c r="B442" s="1" t="n"/>
      <c r="I442" s="1" t="n"/>
      <c r="J442" s="1" t="n"/>
      <c r="K442" s="1" t="n"/>
      <c r="L442" s="1" t="n"/>
      <c r="M442" s="1" t="n"/>
      <c r="N442" s="1" t="n"/>
    </row>
    <row hidden="1" r="443">
      <c r="A443" s="38" t="n"/>
      <c r="B443" s="1" t="n"/>
      <c r="I443" s="1" t="n"/>
      <c r="J443" s="1" t="n"/>
      <c r="K443" s="1" t="n"/>
      <c r="L443" s="1" t="n"/>
      <c r="M443" s="1" t="n"/>
      <c r="N443" s="1" t="n"/>
    </row>
    <row hidden="1" r="444">
      <c r="A444" s="38" t="n"/>
      <c r="B444" s="1" t="n"/>
      <c r="I444" s="1" t="n"/>
      <c r="J444" s="1" t="n"/>
      <c r="K444" s="1" t="n"/>
      <c r="L444" s="1" t="n"/>
      <c r="M444" s="1" t="n"/>
      <c r="N444" s="1" t="n"/>
    </row>
    <row hidden="1" r="445">
      <c r="A445" s="38" t="n"/>
      <c r="B445" s="1" t="n"/>
      <c r="I445" s="1" t="n"/>
      <c r="J445" s="1" t="n"/>
      <c r="K445" s="1" t="n"/>
      <c r="L445" s="1" t="n"/>
      <c r="M445" s="1" t="n"/>
      <c r="N445" s="1" t="n"/>
    </row>
    <row hidden="1" r="446">
      <c r="A446" s="38" t="n"/>
      <c r="B446" s="1" t="n"/>
      <c r="I446" s="1" t="n"/>
      <c r="J446" s="1" t="n"/>
      <c r="K446" s="1" t="n"/>
      <c r="L446" s="1" t="n"/>
      <c r="M446" s="1" t="n"/>
      <c r="N446" s="1" t="n"/>
    </row>
    <row hidden="1" r="447">
      <c r="A447" s="38" t="n"/>
      <c r="B447" s="1" t="n"/>
      <c r="I447" s="1" t="n"/>
      <c r="J447" s="1" t="n"/>
      <c r="K447" s="1" t="n"/>
      <c r="L447" s="1" t="n"/>
      <c r="M447" s="1" t="n"/>
      <c r="N447" s="1" t="n"/>
    </row>
    <row hidden="1" r="448">
      <c r="A448" s="38" t="n"/>
      <c r="B448" s="1" t="n"/>
      <c r="I448" s="1" t="n"/>
      <c r="J448" s="1" t="n"/>
      <c r="K448" s="1" t="n"/>
      <c r="L448" s="1" t="n"/>
      <c r="M448" s="1" t="n"/>
      <c r="N448" s="1" t="n"/>
    </row>
    <row hidden="1" r="449">
      <c r="A449" s="38" t="n"/>
      <c r="B449" s="1" t="n"/>
      <c r="I449" s="1" t="n"/>
      <c r="J449" s="1" t="n"/>
      <c r="K449" s="1" t="n"/>
      <c r="L449" s="1" t="n"/>
      <c r="M449" s="1" t="n"/>
      <c r="N449" s="1" t="n"/>
    </row>
    <row hidden="1" r="450">
      <c r="A450" s="38" t="n"/>
      <c r="B450" s="1" t="n"/>
      <c r="I450" s="1" t="n"/>
      <c r="J450" s="1" t="n"/>
      <c r="K450" s="1" t="n"/>
      <c r="L450" s="1" t="n"/>
      <c r="M450" s="1" t="n"/>
      <c r="N450" s="1" t="n"/>
    </row>
    <row hidden="1" r="451">
      <c r="A451" s="38" t="n"/>
      <c r="B451" s="1" t="n"/>
      <c r="I451" s="1" t="n"/>
      <c r="J451" s="1" t="n"/>
      <c r="K451" s="1" t="n"/>
      <c r="L451" s="1" t="n"/>
      <c r="M451" s="1" t="n"/>
      <c r="N451" s="1" t="n"/>
    </row>
    <row hidden="1" r="452">
      <c r="A452" s="38" t="n"/>
      <c r="B452" s="1" t="n"/>
      <c r="I452" s="1" t="n"/>
      <c r="J452" s="1" t="n"/>
      <c r="K452" s="1" t="n"/>
      <c r="L452" s="1" t="n"/>
      <c r="M452" s="1" t="n"/>
      <c r="N452" s="1" t="n"/>
    </row>
    <row hidden="1" r="453">
      <c r="A453" s="38" t="n"/>
      <c r="B453" s="1" t="n"/>
      <c r="I453" s="1" t="n"/>
      <c r="J453" s="1" t="n"/>
      <c r="K453" s="1" t="n"/>
      <c r="L453" s="1" t="n"/>
      <c r="M453" s="1" t="n"/>
      <c r="N453" s="1" t="n"/>
    </row>
    <row hidden="1" r="454">
      <c r="A454" s="38" t="n"/>
      <c r="B454" s="1" t="n"/>
      <c r="I454" s="1" t="n"/>
      <c r="J454" s="1" t="n"/>
      <c r="K454" s="1" t="n"/>
      <c r="L454" s="1" t="n"/>
      <c r="M454" s="1" t="n"/>
      <c r="N454" s="1" t="n"/>
    </row>
    <row hidden="1" r="455">
      <c r="A455" s="38" t="n"/>
      <c r="B455" s="1" t="n"/>
      <c r="I455" s="1" t="n"/>
      <c r="J455" s="1" t="n"/>
      <c r="K455" s="1" t="n"/>
      <c r="L455" s="1" t="n"/>
      <c r="M455" s="1" t="n"/>
      <c r="N455" s="1" t="n"/>
    </row>
    <row hidden="1" r="456">
      <c r="A456" s="38" t="n"/>
      <c r="B456" s="1" t="n"/>
      <c r="I456" s="1" t="n"/>
      <c r="J456" s="1" t="n"/>
      <c r="K456" s="1" t="n"/>
      <c r="L456" s="1" t="n"/>
      <c r="M456" s="1" t="n"/>
      <c r="N456" s="1" t="n"/>
    </row>
    <row hidden="1" r="457">
      <c r="A457" s="38" t="n"/>
      <c r="B457" s="1" t="n"/>
      <c r="I457" s="1" t="n"/>
      <c r="J457" s="1" t="n"/>
      <c r="K457" s="1" t="n"/>
      <c r="L457" s="1" t="n"/>
      <c r="M457" s="1" t="n"/>
      <c r="N457" s="1" t="n"/>
    </row>
    <row hidden="1" r="458">
      <c r="A458" s="38" t="n"/>
      <c r="B458" s="1" t="n"/>
      <c r="I458" s="1" t="n"/>
      <c r="J458" s="1" t="n"/>
      <c r="K458" s="1" t="n"/>
      <c r="L458" s="1" t="n"/>
      <c r="M458" s="1" t="n"/>
      <c r="N458" s="1" t="n"/>
    </row>
    <row hidden="1" r="459">
      <c r="A459" s="38" t="n"/>
      <c r="B459" s="1" t="n"/>
      <c r="I459" s="1" t="n"/>
      <c r="J459" s="1" t="n"/>
      <c r="K459" s="1" t="n"/>
      <c r="L459" s="1" t="n"/>
      <c r="M459" s="1" t="n"/>
      <c r="N459" s="1" t="n"/>
    </row>
    <row hidden="1" r="460">
      <c r="A460" s="38" t="n"/>
      <c r="B460" s="1" t="n"/>
      <c r="I460" s="1" t="n"/>
      <c r="J460" s="1" t="n"/>
      <c r="K460" s="1" t="n"/>
      <c r="L460" s="1" t="n"/>
      <c r="M460" s="1" t="n"/>
      <c r="N460" s="1" t="n"/>
    </row>
    <row hidden="1" r="461">
      <c r="A461" s="38" t="n"/>
      <c r="B461" s="1" t="n"/>
      <c r="I461" s="1" t="n"/>
      <c r="J461" s="1" t="n"/>
      <c r="K461" s="1" t="n"/>
      <c r="L461" s="1" t="n"/>
      <c r="M461" s="1" t="n"/>
      <c r="N461" s="1" t="n"/>
    </row>
    <row hidden="1" r="462">
      <c r="A462" s="38" t="n"/>
      <c r="B462" s="1" t="n"/>
      <c r="I462" s="1" t="n"/>
      <c r="J462" s="1" t="n"/>
      <c r="K462" s="1" t="n"/>
      <c r="L462" s="1" t="n"/>
      <c r="M462" s="1" t="n"/>
      <c r="N462" s="1" t="n"/>
    </row>
    <row hidden="1" r="463">
      <c r="A463" s="38" t="n"/>
      <c r="B463" s="1" t="n"/>
      <c r="I463" s="1" t="n"/>
      <c r="J463" s="1" t="n"/>
      <c r="K463" s="1" t="n"/>
      <c r="L463" s="1" t="n"/>
      <c r="M463" s="1" t="n"/>
      <c r="N463" s="1" t="n"/>
    </row>
    <row hidden="1" r="464">
      <c r="A464" s="38" t="n"/>
      <c r="B464" s="1" t="n"/>
      <c r="I464" s="1" t="n"/>
      <c r="J464" s="1" t="n"/>
      <c r="K464" s="1" t="n"/>
      <c r="L464" s="1" t="n"/>
      <c r="M464" s="1" t="n"/>
      <c r="N464" s="1" t="n"/>
    </row>
    <row hidden="1" r="465">
      <c r="A465" s="38" t="n"/>
      <c r="B465" s="1" t="n"/>
      <c r="I465" s="1" t="n"/>
      <c r="J465" s="1" t="n"/>
      <c r="K465" s="1" t="n"/>
      <c r="L465" s="1" t="n"/>
      <c r="M465" s="1" t="n"/>
      <c r="N465" s="1" t="n"/>
    </row>
    <row hidden="1" r="466">
      <c r="A466" s="38" t="n"/>
      <c r="B466" s="1" t="n"/>
      <c r="I466" s="1" t="n"/>
      <c r="J466" s="1" t="n"/>
      <c r="K466" s="1" t="n"/>
      <c r="L466" s="1" t="n"/>
      <c r="M466" s="1" t="n"/>
      <c r="N466" s="1" t="n"/>
    </row>
    <row hidden="1" r="467">
      <c r="A467" s="38" t="n"/>
      <c r="B467" s="1" t="n"/>
      <c r="I467" s="1" t="n"/>
      <c r="J467" s="1" t="n"/>
      <c r="K467" s="1" t="n"/>
      <c r="L467" s="1" t="n"/>
      <c r="M467" s="1" t="n"/>
      <c r="N467" s="1" t="n"/>
    </row>
    <row hidden="1" r="468">
      <c r="A468" s="38" t="n"/>
      <c r="B468" s="1" t="n"/>
      <c r="I468" s="1" t="n"/>
      <c r="J468" s="1" t="n"/>
      <c r="K468" s="1" t="n"/>
      <c r="L468" s="1" t="n"/>
      <c r="M468" s="1" t="n"/>
      <c r="N468" s="1" t="n"/>
    </row>
    <row hidden="1" r="469">
      <c r="A469" s="38" t="n"/>
      <c r="B469" s="1" t="n"/>
      <c r="I469" s="1" t="n"/>
      <c r="J469" s="1" t="n"/>
      <c r="K469" s="1" t="n"/>
      <c r="L469" s="1" t="n"/>
      <c r="M469" s="1" t="n"/>
      <c r="N469" s="1" t="n"/>
    </row>
    <row hidden="1" r="470">
      <c r="A470" s="38" t="n"/>
      <c r="B470" s="1" t="n"/>
      <c r="I470" s="1" t="n"/>
      <c r="J470" s="1" t="n"/>
      <c r="K470" s="1" t="n"/>
      <c r="L470" s="1" t="n"/>
      <c r="M470" s="1" t="n"/>
      <c r="N470" s="1" t="n"/>
    </row>
    <row hidden="1" r="471">
      <c r="A471" s="38" t="n"/>
      <c r="B471" s="1" t="n"/>
      <c r="I471" s="1" t="n"/>
      <c r="J471" s="1" t="n"/>
      <c r="K471" s="1" t="n"/>
      <c r="L471" s="1" t="n"/>
      <c r="M471" s="1" t="n"/>
      <c r="N471" s="1" t="n"/>
    </row>
    <row hidden="1" r="472">
      <c r="A472" s="38" t="n"/>
      <c r="B472" s="1" t="n"/>
      <c r="I472" s="1" t="n"/>
      <c r="J472" s="1" t="n"/>
      <c r="K472" s="1" t="n"/>
      <c r="L472" s="1" t="n"/>
      <c r="M472" s="1" t="n"/>
      <c r="N472" s="1" t="n"/>
    </row>
    <row hidden="1" r="473">
      <c r="A473" s="38" t="n"/>
      <c r="B473" s="1" t="n"/>
      <c r="I473" s="1" t="n"/>
      <c r="J473" s="1" t="n"/>
      <c r="K473" s="1" t="n"/>
      <c r="L473" s="1" t="n"/>
      <c r="M473" s="1" t="n"/>
      <c r="N473" s="1" t="n"/>
    </row>
    <row hidden="1" r="474">
      <c r="A474" s="38" t="n"/>
      <c r="B474" s="1" t="n"/>
      <c r="I474" s="1" t="n"/>
      <c r="J474" s="1" t="n"/>
      <c r="K474" s="1" t="n"/>
      <c r="L474" s="1" t="n"/>
      <c r="M474" s="1" t="n"/>
      <c r="N474" s="1" t="n"/>
    </row>
    <row hidden="1" r="475">
      <c r="A475" s="38" t="n"/>
      <c r="B475" s="1" t="n"/>
      <c r="I475" s="1" t="n"/>
      <c r="J475" s="1" t="n"/>
      <c r="K475" s="1" t="n"/>
      <c r="L475" s="1" t="n"/>
      <c r="M475" s="1" t="n"/>
      <c r="N475" s="1" t="n"/>
    </row>
    <row hidden="1" r="476">
      <c r="A476" s="38" t="n"/>
      <c r="B476" s="1" t="n"/>
      <c r="I476" s="1" t="n"/>
      <c r="J476" s="1" t="n"/>
      <c r="K476" s="1" t="n"/>
      <c r="L476" s="1" t="n"/>
      <c r="M476" s="1" t="n"/>
      <c r="N476" s="1" t="n"/>
    </row>
    <row hidden="1" r="477">
      <c r="A477" s="38" t="n"/>
      <c r="B477" s="1" t="n"/>
      <c r="I477" s="1" t="n"/>
      <c r="J477" s="1" t="n"/>
      <c r="K477" s="1" t="n"/>
      <c r="L477" s="1" t="n"/>
      <c r="M477" s="1" t="n"/>
      <c r="N477" s="1" t="n"/>
    </row>
    <row hidden="1" r="478">
      <c r="A478" s="38" t="n"/>
      <c r="B478" s="1" t="n"/>
      <c r="I478" s="1" t="n"/>
      <c r="J478" s="1" t="n"/>
      <c r="K478" s="1" t="n"/>
      <c r="L478" s="1" t="n"/>
      <c r="M478" s="1" t="n"/>
      <c r="N478" s="1" t="n"/>
    </row>
    <row hidden="1" r="479">
      <c r="A479" s="38" t="n"/>
      <c r="B479" s="1" t="n"/>
      <c r="I479" s="1" t="n"/>
      <c r="J479" s="1" t="n"/>
      <c r="K479" s="1" t="n"/>
      <c r="L479" s="1" t="n"/>
      <c r="M479" s="1" t="n"/>
      <c r="N479" s="1" t="n"/>
    </row>
    <row hidden="1" r="480">
      <c r="A480" s="38" t="n"/>
      <c r="B480" s="1" t="n"/>
      <c r="I480" s="1" t="n"/>
      <c r="J480" s="1" t="n"/>
      <c r="K480" s="1" t="n"/>
      <c r="L480" s="1" t="n"/>
      <c r="M480" s="1" t="n"/>
      <c r="N480" s="1" t="n"/>
    </row>
    <row hidden="1" r="481">
      <c r="A481" s="38" t="n"/>
      <c r="B481" s="1" t="n"/>
      <c r="I481" s="1" t="n"/>
      <c r="J481" s="1" t="n"/>
      <c r="K481" s="1" t="n"/>
      <c r="L481" s="1" t="n"/>
      <c r="M481" s="1" t="n"/>
      <c r="N481" s="1" t="n"/>
    </row>
    <row hidden="1" r="482">
      <c r="A482" s="38" t="n"/>
      <c r="B482" s="1" t="n"/>
      <c r="I482" s="1" t="n"/>
      <c r="J482" s="1" t="n"/>
      <c r="K482" s="1" t="n"/>
      <c r="L482" s="1" t="n"/>
      <c r="M482" s="1" t="n"/>
      <c r="N482" s="1" t="n"/>
    </row>
    <row hidden="1" r="483">
      <c r="A483" s="38" t="n"/>
      <c r="B483" s="1" t="n"/>
      <c r="I483" s="1" t="n"/>
      <c r="J483" s="1" t="n"/>
      <c r="K483" s="1" t="n"/>
      <c r="L483" s="1" t="n"/>
      <c r="M483" s="1" t="n"/>
      <c r="N483" s="1" t="n"/>
    </row>
    <row hidden="1" r="484">
      <c r="A484" s="38" t="n"/>
      <c r="B484" s="1" t="n"/>
      <c r="I484" s="1" t="n"/>
      <c r="J484" s="1" t="n"/>
      <c r="K484" s="1" t="n"/>
      <c r="L484" s="1" t="n"/>
      <c r="M484" s="1" t="n"/>
      <c r="N484" s="1" t="n"/>
    </row>
    <row hidden="1" r="485">
      <c r="A485" s="38" t="n"/>
      <c r="B485" s="1" t="n"/>
      <c r="I485" s="1" t="n"/>
      <c r="J485" s="1" t="n"/>
      <c r="K485" s="1" t="n"/>
      <c r="L485" s="1" t="n"/>
      <c r="M485" s="1" t="n"/>
      <c r="N485" s="1" t="n"/>
    </row>
    <row hidden="1" r="486">
      <c r="A486" s="38" t="n"/>
      <c r="B486" s="1" t="n"/>
      <c r="I486" s="1" t="n"/>
      <c r="J486" s="1" t="n"/>
      <c r="K486" s="1" t="n"/>
      <c r="L486" s="1" t="n"/>
      <c r="M486" s="1" t="n"/>
      <c r="N486" s="1" t="n"/>
    </row>
    <row hidden="1" r="487">
      <c r="A487" s="38" t="n"/>
      <c r="B487" s="1" t="n"/>
      <c r="I487" s="1" t="n"/>
      <c r="J487" s="1" t="n"/>
      <c r="K487" s="1" t="n"/>
      <c r="L487" s="1" t="n"/>
      <c r="M487" s="1" t="n"/>
      <c r="N487" s="1" t="n"/>
    </row>
    <row hidden="1" r="488">
      <c r="A488" s="38" t="n"/>
      <c r="B488" s="1" t="n"/>
      <c r="I488" s="1" t="n"/>
      <c r="J488" s="1" t="n"/>
      <c r="K488" s="1" t="n"/>
      <c r="L488" s="1" t="n"/>
      <c r="M488" s="1" t="n"/>
      <c r="N488" s="1" t="n"/>
    </row>
    <row hidden="1" r="489">
      <c r="A489" s="38" t="n"/>
      <c r="B489" s="1" t="n"/>
      <c r="I489" s="1" t="n"/>
      <c r="J489" s="1" t="n"/>
      <c r="K489" s="1" t="n"/>
      <c r="L489" s="1" t="n"/>
      <c r="M489" s="1" t="n"/>
      <c r="N489" s="1" t="n"/>
    </row>
    <row hidden="1" r="490">
      <c r="A490" s="38" t="n"/>
      <c r="B490" s="1" t="n"/>
      <c r="I490" s="1" t="n"/>
      <c r="J490" s="1" t="n"/>
      <c r="K490" s="1" t="n"/>
      <c r="L490" s="1" t="n"/>
      <c r="M490" s="1" t="n"/>
      <c r="N490" s="1" t="n"/>
    </row>
    <row hidden="1" r="491">
      <c r="A491" s="38" t="n"/>
      <c r="B491" s="1" t="n"/>
      <c r="I491" s="1" t="n"/>
      <c r="J491" s="1" t="n"/>
      <c r="K491" s="1" t="n"/>
      <c r="L491" s="1" t="n"/>
      <c r="M491" s="1" t="n"/>
      <c r="N491" s="1" t="n"/>
    </row>
    <row hidden="1" r="492">
      <c r="A492" s="38" t="n"/>
      <c r="B492" s="1" t="n"/>
      <c r="I492" s="1" t="n"/>
      <c r="J492" s="1" t="n"/>
      <c r="K492" s="1" t="n"/>
      <c r="L492" s="1" t="n"/>
      <c r="M492" s="1" t="n"/>
      <c r="N492" s="1" t="n"/>
    </row>
    <row hidden="1" r="493">
      <c r="A493" s="38" t="n"/>
      <c r="B493" s="1" t="n"/>
      <c r="I493" s="1" t="n"/>
      <c r="J493" s="1" t="n"/>
      <c r="K493" s="1" t="n"/>
      <c r="L493" s="1" t="n"/>
      <c r="M493" s="1" t="n"/>
      <c r="N493" s="1" t="n"/>
    </row>
    <row hidden="1" r="494">
      <c r="A494" s="38" t="n"/>
      <c r="B494" s="1" t="n"/>
      <c r="I494" s="1" t="n"/>
      <c r="J494" s="1" t="n"/>
      <c r="K494" s="1" t="n"/>
      <c r="L494" s="1" t="n"/>
      <c r="M494" s="1" t="n"/>
      <c r="N494" s="1" t="n"/>
    </row>
    <row hidden="1" r="495">
      <c r="A495" s="38" t="n"/>
      <c r="B495" s="1" t="n"/>
      <c r="I495" s="1" t="n"/>
      <c r="J495" s="1" t="n"/>
      <c r="K495" s="1" t="n"/>
      <c r="L495" s="1" t="n"/>
      <c r="M495" s="1" t="n"/>
      <c r="N495" s="1" t="n"/>
    </row>
    <row hidden="1" r="496">
      <c r="A496" s="38" t="n"/>
      <c r="B496" s="1" t="n"/>
      <c r="I496" s="1" t="n"/>
      <c r="J496" s="1" t="n"/>
      <c r="K496" s="1" t="n"/>
      <c r="L496" s="1" t="n"/>
      <c r="M496" s="1" t="n"/>
      <c r="N496" s="1" t="n"/>
    </row>
    <row hidden="1" r="497">
      <c r="A497" s="38" t="n"/>
      <c r="B497" s="1" t="n"/>
      <c r="I497" s="1" t="n"/>
      <c r="J497" s="1" t="n"/>
      <c r="K497" s="1" t="n"/>
      <c r="L497" s="1" t="n"/>
      <c r="M497" s="1" t="n"/>
      <c r="N497" s="1" t="n"/>
    </row>
    <row hidden="1" r="498">
      <c r="A498" s="38" t="n"/>
      <c r="B498" s="1" t="n"/>
      <c r="I498" s="1" t="n"/>
      <c r="J498" s="1" t="n"/>
      <c r="K498" s="1" t="n"/>
      <c r="L498" s="1" t="n"/>
      <c r="M498" s="1" t="n"/>
      <c r="N498" s="1" t="n"/>
    </row>
    <row hidden="1" r="499">
      <c r="A499" s="38" t="n"/>
      <c r="B499" s="1" t="n"/>
      <c r="I499" s="1" t="n"/>
      <c r="J499" s="1" t="n"/>
      <c r="K499" s="1" t="n"/>
      <c r="L499" s="1" t="n"/>
      <c r="M499" s="1" t="n"/>
      <c r="N499" s="1" t="n"/>
    </row>
    <row hidden="1" r="500">
      <c r="A500" s="38" t="n"/>
      <c r="B500" s="1" t="n"/>
      <c r="I500" s="1" t="n"/>
      <c r="J500" s="1" t="n"/>
      <c r="K500" s="1" t="n"/>
      <c r="L500" s="1" t="n"/>
      <c r="M500" s="1" t="n"/>
      <c r="N500" s="1" t="n"/>
    </row>
    <row r="501">
      <c r="A501" s="39" t="inlineStr">
        <is>
          <t>Time Series</t>
        </is>
      </c>
      <c r="B501" s="7" t="n"/>
      <c r="C501" s="20" t="n"/>
      <c r="D501" s="19" t="n"/>
      <c r="E501" s="46" t="inlineStr">
        <is>
          <t>Long Weights (Import/Export)</t>
        </is>
      </c>
      <c r="F501" s="46" t="n"/>
      <c r="G501" s="46" t="n"/>
      <c r="H501" s="46" t="n"/>
      <c r="I501" s="4" t="n"/>
      <c r="J501" s="5" t="n"/>
      <c r="K501" s="5" t="n"/>
      <c r="L501" s="5" t="n"/>
      <c r="M501" s="5" t="n"/>
      <c r="N501" s="5" t="n"/>
    </row>
    <row r="502">
      <c r="A502" s="25" t="inlineStr">
        <is>
          <t>Level 1</t>
        </is>
      </c>
      <c r="B502" s="21" t="inlineStr">
        <is>
          <t>Level 2</t>
        </is>
      </c>
      <c r="C502" s="18" t="inlineStr">
        <is>
          <t>Level 3</t>
        </is>
      </c>
      <c r="D502" s="17" t="inlineStr">
        <is>
          <t>Level 4</t>
        </is>
      </c>
      <c r="E502" s="10" t="inlineStr">
        <is>
          <t>Invested Amount</t>
        </is>
      </c>
      <c r="F502" s="10" t="n"/>
      <c r="G502" s="10" t="n"/>
      <c r="H502" s="10" t="n"/>
      <c r="I502" s="26" t="n"/>
      <c r="J502" s="26" t="n"/>
      <c r="K502" s="26" t="n"/>
      <c r="L502" s="26" t="n"/>
      <c r="M502" s="26" t="n"/>
      <c r="N502" s="26" t="n"/>
    </row>
    <row r="503">
      <c r="A503" s="40" t="inlineStr">
        <is>
          <t>Strategy Exposure</t>
        </is>
      </c>
      <c r="B503" s="27" t="n"/>
      <c r="C503" s="28" t="n"/>
      <c r="D503" s="29" t="n"/>
      <c r="E503" s="3" t="n"/>
      <c r="F503" s="3" t="n"/>
      <c r="G503" s="3" t="n"/>
      <c r="H503" s="3" t="n"/>
    </row>
    <row r="504">
      <c r="A504" s="41" t="n"/>
      <c r="B504" s="31" t="inlineStr">
        <is>
          <t>Equity Investments</t>
        </is>
      </c>
      <c r="C504" s="32" t="n"/>
      <c r="D504" s="33" t="n"/>
      <c r="E504" s="9" t="n"/>
      <c r="F504" s="9" t="n"/>
      <c r="G504" s="9" t="n"/>
      <c r="H504" s="9" t="n"/>
    </row>
    <row r="505">
      <c r="A505" s="42" t="n"/>
      <c r="B505" s="15" t="n"/>
      <c r="C505" s="13" t="inlineStr">
        <is>
          <t>Long/Short Equity</t>
        </is>
      </c>
      <c r="D505" s="11" t="n"/>
      <c r="E505" s="2" t="n"/>
      <c r="F505" s="48" t="n">
        <v>1.2899</v>
      </c>
      <c r="G505" s="48" t="n">
        <v>1.3174</v>
      </c>
      <c r="H505" s="48" t="n">
        <v>1.08</v>
      </c>
      <c r="I505" s="30" t="n">
        <v>0.7266</v>
      </c>
      <c r="J505" s="30" t="n">
        <v>0.7138</v>
      </c>
      <c r="K505" s="30" t="n">
        <v>0.713</v>
      </c>
      <c r="L505" s="30" t="n">
        <v>0.8002</v>
      </c>
      <c r="M505" s="30" t="n">
        <v>0.8465</v>
      </c>
      <c r="N505" s="30" t="n">
        <v>0.7737000000000001</v>
      </c>
      <c r="O505" t="inlineStr">
        <is>
          <t>90.93%</t>
        </is>
      </c>
    </row>
    <row r="506">
      <c r="A506" s="42" t="n"/>
      <c r="B506" s="15" t="n"/>
      <c r="C506" s="13" t="inlineStr">
        <is>
          <t>Event Driven/Spec. Sit.</t>
        </is>
      </c>
      <c r="D506" s="11" t="n"/>
      <c r="E506" s="2" t="n"/>
      <c r="F506" s="48" t="n"/>
      <c r="G506" s="48" t="n"/>
      <c r="H506" s="48" t="n"/>
    </row>
    <row r="507">
      <c r="A507" s="41" t="n"/>
      <c r="B507" s="31" t="n"/>
      <c r="C507" s="32" t="inlineStr">
        <is>
          <t>Stat. Arbitrage/Quant.</t>
        </is>
      </c>
      <c r="D507" s="33" t="n"/>
      <c r="E507" s="9" t="n"/>
      <c r="F507" s="49" t="n"/>
      <c r="G507" s="49" t="n"/>
      <c r="H507" s="49" t="n"/>
    </row>
    <row r="508">
      <c r="A508" s="42" t="n"/>
      <c r="B508" s="15" t="n"/>
      <c r="C508" s="13" t="inlineStr">
        <is>
          <t>Deep Value</t>
        </is>
      </c>
      <c r="D508" s="11" t="n"/>
      <c r="E508" s="2" t="n"/>
      <c r="F508" s="48" t="n"/>
      <c r="G508" s="48" t="n"/>
      <c r="H508" s="48" t="n"/>
    </row>
    <row r="509">
      <c r="A509" s="42" t="n"/>
      <c r="B509" s="15" t="n"/>
      <c r="C509" s="13" t="inlineStr">
        <is>
          <t>Derivatives</t>
        </is>
      </c>
      <c r="D509" s="11" t="n"/>
      <c r="E509" s="2" t="n"/>
      <c r="F509" s="48" t="n">
        <v>0.7779</v>
      </c>
      <c r="G509" s="48" t="n">
        <v>0.6676</v>
      </c>
      <c r="H509" s="48" t="n">
        <v>0.1117</v>
      </c>
      <c r="I509" s="30" t="n">
        <v>0.0843</v>
      </c>
      <c r="J509" s="30" t="n">
        <v>0.0559</v>
      </c>
      <c r="K509" s="30" t="n">
        <v>0.0553</v>
      </c>
      <c r="L509" s="30" t="n">
        <v>0.0487</v>
      </c>
      <c r="M509" s="30" t="n">
        <v>0.0501</v>
      </c>
      <c r="N509" s="30" t="n">
        <v>0.0255</v>
      </c>
      <c r="O509" t="inlineStr">
        <is>
          <t>2.03%</t>
        </is>
      </c>
    </row>
    <row r="510">
      <c r="A510" s="42" t="n"/>
      <c r="B510" s="15" t="n"/>
      <c r="C510" s="13" t="inlineStr">
        <is>
          <t>Index Hedging</t>
        </is>
      </c>
      <c r="D510" s="11" t="n"/>
      <c r="E510" s="2" t="n"/>
      <c r="F510" s="48" t="n"/>
      <c r="G510" s="48" t="n"/>
      <c r="H510" s="48" t="n"/>
    </row>
    <row r="511">
      <c r="A511" s="42" t="n"/>
      <c r="B511" s="15" t="inlineStr">
        <is>
          <t>Credit Investments</t>
        </is>
      </c>
      <c r="C511" s="13" t="n"/>
      <c r="D511" s="11" t="n"/>
      <c r="E511" s="2" t="n"/>
      <c r="F511" s="2" t="n"/>
      <c r="G511" s="2" t="n"/>
      <c r="H511" s="48" t="n"/>
    </row>
    <row r="512">
      <c r="A512" s="42" t="n"/>
      <c r="B512" s="15" t="n"/>
      <c r="C512" s="13" t="inlineStr">
        <is>
          <t>Credit</t>
        </is>
      </c>
      <c r="D512" s="11" t="n"/>
      <c r="E512" s="2" t="n"/>
      <c r="F512" s="2" t="n"/>
      <c r="G512" s="2" t="n"/>
      <c r="H512" s="48" t="n"/>
    </row>
    <row r="513">
      <c r="A513" s="43" t="n"/>
      <c r="B513" s="34" t="n"/>
      <c r="C513" s="35" t="n"/>
      <c r="D513" s="36" t="inlineStr">
        <is>
          <t>Bank Debt/Sr. Secured</t>
        </is>
      </c>
      <c r="E513" s="8" t="n"/>
      <c r="F513" s="50" t="n"/>
      <c r="G513" s="50" t="n"/>
      <c r="H513" s="50" t="n">
        <v>0.2434</v>
      </c>
      <c r="I513" s="30" t="n">
        <v>0.2309</v>
      </c>
      <c r="J513" s="30" t="n">
        <v>0.3233</v>
      </c>
      <c r="K513" s="30" t="n">
        <v>0.352</v>
      </c>
      <c r="L513" s="30" t="n">
        <v>0.28</v>
      </c>
      <c r="M513" s="30" t="n">
        <v>0.2511</v>
      </c>
      <c r="N513" s="30" t="n">
        <v>0.2718</v>
      </c>
      <c r="O513" t="inlineStr">
        <is>
          <t>26.02%</t>
        </is>
      </c>
    </row>
    <row r="514">
      <c r="A514" s="43" t="n"/>
      <c r="B514" s="34" t="n"/>
      <c r="C514" s="35" t="n"/>
      <c r="D514" s="36" t="inlineStr">
        <is>
          <t>Subordinated</t>
        </is>
      </c>
      <c r="E514" s="8" t="n"/>
      <c r="F514" s="50" t="n"/>
      <c r="G514" s="50" t="n"/>
      <c r="H514" s="50" t="n"/>
    </row>
    <row r="515">
      <c r="A515" s="43" t="n"/>
      <c r="B515" s="34" t="n"/>
      <c r="C515" s="35" t="n"/>
      <c r="D515" s="36" t="inlineStr">
        <is>
          <t>High Yield/Preferred</t>
        </is>
      </c>
      <c r="E515" s="8" t="n"/>
      <c r="F515" s="50" t="n">
        <v>0.1228</v>
      </c>
      <c r="G515" s="50" t="n">
        <v>0.0653</v>
      </c>
      <c r="H515" s="50" t="n">
        <v>0</v>
      </c>
      <c r="I515" s="30" t="n">
        <v>0</v>
      </c>
      <c r="J515" s="30" t="n">
        <v>0</v>
      </c>
      <c r="K515" s="30" t="n">
        <v>0</v>
      </c>
      <c r="L515" s="30" t="n">
        <v>0</v>
      </c>
      <c r="M515" s="30" t="n">
        <v>0</v>
      </c>
      <c r="N515" s="30" t="n">
        <v>0</v>
      </c>
      <c r="O515" t="inlineStr">
        <is>
          <t>0.00%</t>
        </is>
      </c>
    </row>
    <row r="516">
      <c r="A516" s="43" t="n"/>
      <c r="B516" s="34" t="n"/>
      <c r="C516" s="35" t="n"/>
      <c r="D516" s="36" t="inlineStr">
        <is>
          <t>Stressed/Distressed</t>
        </is>
      </c>
      <c r="E516" s="8" t="n"/>
      <c r="F516" s="50" t="n"/>
      <c r="G516" s="50" t="n"/>
      <c r="H516" s="50" t="n"/>
    </row>
    <row r="517">
      <c r="A517" s="43" t="n"/>
      <c r="B517" s="34" t="n"/>
      <c r="C517" s="35" t="n"/>
      <c r="D517" s="36" t="inlineStr">
        <is>
          <t>Post-bank/Credit Equity</t>
        </is>
      </c>
      <c r="E517" s="8" t="n"/>
      <c r="F517" s="50" t="n"/>
      <c r="G517" s="50" t="n"/>
      <c r="H517" s="50" t="n"/>
    </row>
    <row r="518">
      <c r="A518" s="41" t="n"/>
      <c r="B518" s="31" t="n"/>
      <c r="C518" s="32" t="n"/>
      <c r="D518" s="33" t="inlineStr">
        <is>
          <t>Trade Claims/Litigation</t>
        </is>
      </c>
      <c r="E518" s="9" t="n"/>
      <c r="F518" s="49" t="n"/>
      <c r="G518" s="49" t="n"/>
      <c r="H518" s="49" t="n"/>
    </row>
    <row r="519">
      <c r="A519" s="42" t="n"/>
      <c r="B519" s="15" t="n"/>
      <c r="C519" s="13" t="n"/>
      <c r="D519" s="11" t="inlineStr">
        <is>
          <t>Lease &amp; Asset Backed</t>
        </is>
      </c>
      <c r="E519" s="2" t="n"/>
      <c r="F519" s="48" t="n"/>
      <c r="G519" s="48" t="n"/>
      <c r="H519" s="48" t="n"/>
    </row>
    <row r="520">
      <c r="A520" s="43" t="n"/>
      <c r="B520" s="34" t="n"/>
      <c r="C520" s="35" t="n"/>
      <c r="D520" s="36" t="inlineStr">
        <is>
          <t>Direct Lending</t>
        </is>
      </c>
      <c r="E520" s="8" t="n"/>
      <c r="F520" s="50" t="n"/>
      <c r="G520" s="50" t="n"/>
      <c r="H520" s="50" t="n"/>
    </row>
    <row r="521">
      <c r="A521" s="43" t="n"/>
      <c r="B521" s="34" t="n"/>
      <c r="C521" s="35" t="n"/>
      <c r="D521" s="36" t="inlineStr">
        <is>
          <t>Small Balance Loans</t>
        </is>
      </c>
      <c r="E521" s="8" t="n"/>
      <c r="F521" s="50" t="n"/>
      <c r="G521" s="50" t="n"/>
      <c r="H521" s="50" t="n"/>
    </row>
    <row r="522">
      <c r="A522" s="43" t="n"/>
      <c r="B522" s="34" t="n"/>
      <c r="C522" s="35" t="n"/>
      <c r="D522" s="36" t="inlineStr">
        <is>
          <t>Real Estate/Mortgage</t>
        </is>
      </c>
      <c r="E522" s="8" t="n"/>
      <c r="F522" s="50" t="n"/>
      <c r="G522" s="50" t="n"/>
      <c r="H522" s="50" t="n"/>
    </row>
    <row r="523">
      <c r="A523" s="43" t="n"/>
      <c r="B523" s="34" t="n"/>
      <c r="C523" s="35" t="n"/>
      <c r="D523" s="36" t="inlineStr">
        <is>
          <t>Emerging Markets</t>
        </is>
      </c>
      <c r="E523" s="8" t="n"/>
      <c r="F523" s="50" t="n"/>
      <c r="G523" s="50" t="n"/>
      <c r="H523" s="50" t="n"/>
    </row>
    <row r="524">
      <c r="A524" s="43" t="n"/>
      <c r="B524" s="34" t="n"/>
      <c r="C524" s="35" t="n"/>
      <c r="D524" s="36" t="inlineStr">
        <is>
          <t>CDS (mortgage)</t>
        </is>
      </c>
      <c r="E524" s="8" t="n"/>
      <c r="F524" s="50" t="n"/>
      <c r="G524" s="8" t="n"/>
      <c r="H524" s="50" t="n"/>
    </row>
    <row r="525">
      <c r="A525" s="43" t="n"/>
      <c r="B525" s="34" t="n"/>
      <c r="C525" s="35" t="n"/>
      <c r="D525" s="36" t="inlineStr">
        <is>
          <t>CDS (invest. grade)</t>
        </is>
      </c>
      <c r="E525" s="8" t="n"/>
      <c r="F525" s="50" t="n"/>
      <c r="G525" s="8" t="n"/>
      <c r="H525" s="50" t="n"/>
    </row>
    <row r="526">
      <c r="A526" s="43" t="n"/>
      <c r="B526" s="34" t="n"/>
      <c r="C526" s="35" t="n"/>
      <c r="D526" s="36" t="inlineStr">
        <is>
          <t>CDS (high yield)</t>
        </is>
      </c>
      <c r="E526" s="8" t="n"/>
      <c r="F526" s="50" t="n"/>
      <c r="G526" s="8" t="n"/>
      <c r="H526" s="50" t="n"/>
    </row>
    <row r="527">
      <c r="A527" s="43" t="n"/>
      <c r="B527" s="35" t="inlineStr">
        <is>
          <t>Merger Arbitrage</t>
        </is>
      </c>
      <c r="C527" s="35" t="n"/>
      <c r="D527" s="36" t="n"/>
      <c r="E527" s="8" t="n"/>
      <c r="F527" s="50" t="n"/>
      <c r="G527" s="8" t="n"/>
      <c r="H527" s="50" t="n"/>
    </row>
    <row r="528">
      <c r="A528" s="43" t="n"/>
      <c r="B528" s="35" t="inlineStr">
        <is>
          <t>Convertible Arbitrage</t>
        </is>
      </c>
      <c r="C528" s="35" t="n"/>
      <c r="D528" s="36" t="n"/>
      <c r="E528" s="8" t="n"/>
      <c r="F528" s="8" t="n"/>
      <c r="G528" s="8" t="n"/>
      <c r="H528" s="50" t="n"/>
    </row>
    <row r="529">
      <c r="A529" s="43" t="n"/>
      <c r="B529" s="35" t="inlineStr">
        <is>
          <t>Digital And Currency</t>
        </is>
      </c>
      <c r="C529" s="35" t="n"/>
      <c r="D529" s="36" t="n"/>
      <c r="E529" s="8" t="n"/>
      <c r="F529" s="8" t="n"/>
      <c r="G529" s="8" t="n"/>
      <c r="H529" s="50" t="n"/>
    </row>
    <row r="530">
      <c r="A530" s="43" t="n"/>
      <c r="B530" s="35" t="inlineStr">
        <is>
          <t>Cap. Struct. Arbitrage</t>
        </is>
      </c>
      <c r="C530" s="35" t="n"/>
      <c r="D530" s="36" t="n"/>
      <c r="E530" s="8" t="n"/>
      <c r="F530" s="8" t="n"/>
      <c r="G530" s="8" t="n"/>
      <c r="H530" s="50" t="n"/>
    </row>
    <row r="531">
      <c r="A531" s="43" t="n"/>
      <c r="B531" s="34" t="n"/>
      <c r="C531" s="36" t="inlineStr">
        <is>
          <t>Equity</t>
        </is>
      </c>
      <c r="D531" s="36" t="n"/>
      <c r="E531" s="8" t="n"/>
      <c r="F531" s="8" t="n"/>
      <c r="G531" s="8" t="n"/>
      <c r="H531" s="50" t="n"/>
    </row>
    <row r="532">
      <c r="A532" s="43" t="n"/>
      <c r="B532" s="34" t="n"/>
      <c r="C532" s="36" t="inlineStr">
        <is>
          <t>Debt</t>
        </is>
      </c>
      <c r="D532" s="36" t="n"/>
      <c r="E532" s="8" t="n"/>
      <c r="F532" s="8" t="n"/>
      <c r="G532" s="8" t="n"/>
      <c r="H532" s="50" t="n"/>
    </row>
    <row r="533">
      <c r="A533" s="43" t="n"/>
      <c r="B533" s="35" t="inlineStr">
        <is>
          <t>Privates</t>
        </is>
      </c>
      <c r="C533" s="35" t="n"/>
      <c r="D533" s="36" t="n"/>
      <c r="E533" s="8" t="n"/>
      <c r="F533" s="8" t="n"/>
      <c r="G533" s="8" t="n"/>
      <c r="H533" s="50" t="n"/>
      <c r="I533" s="47" t="n"/>
      <c r="J533" s="47" t="n"/>
      <c r="K533" s="47" t="n"/>
    </row>
    <row r="534">
      <c r="A534" s="43" t="n"/>
      <c r="B534" s="35" t="inlineStr">
        <is>
          <t>Unadjusted Portfolio</t>
        </is>
      </c>
      <c r="C534" s="35" t="n"/>
      <c r="D534" s="36" t="n"/>
      <c r="E534" s="8" t="n"/>
      <c r="F534" s="50" t="n">
        <v>1.4127</v>
      </c>
      <c r="G534" s="50" t="n">
        <v>1.3827</v>
      </c>
      <c r="H534" s="50" t="n">
        <v>1.3234</v>
      </c>
      <c r="I534" s="30" t="n">
        <v>0.9575</v>
      </c>
      <c r="J534" s="30" t="n">
        <v>1.0371</v>
      </c>
      <c r="K534" s="30" t="n">
        <v>1.065</v>
      </c>
      <c r="L534" s="30" t="n">
        <v>1.0802</v>
      </c>
      <c r="M534" s="30" t="n">
        <v>1.0976</v>
      </c>
      <c r="N534" s="30" t="n">
        <v>1.0455</v>
      </c>
      <c r="O534" t="inlineStr">
        <is>
          <t>116.95%</t>
        </is>
      </c>
    </row>
    <row r="535">
      <c r="A535" s="42" t="n"/>
      <c r="B535" s="13" t="inlineStr">
        <is>
          <t>Sovereign</t>
        </is>
      </c>
      <c r="C535" s="13" t="n"/>
      <c r="D535" s="11" t="n"/>
      <c r="E535" s="2" t="n"/>
      <c r="F535" s="2" t="n"/>
      <c r="G535" s="2" t="n"/>
      <c r="H535" s="48" t="n"/>
      <c r="I535" s="30" t="n">
        <v>0</v>
      </c>
      <c r="J535" s="30" t="n">
        <v>0</v>
      </c>
      <c r="K535" s="30" t="n">
        <v>0</v>
      </c>
    </row>
    <row r="536">
      <c r="A536" s="43" t="inlineStr">
        <is>
          <t>Geographic Exposure</t>
        </is>
      </c>
      <c r="B536" s="34" t="n"/>
      <c r="C536" s="35" t="n"/>
      <c r="D536" s="36" t="n"/>
      <c r="E536" s="8" t="n"/>
      <c r="F536" s="8" t="n"/>
      <c r="G536" s="8" t="n"/>
      <c r="H536" s="50" t="n"/>
    </row>
    <row r="537">
      <c r="A537" s="43" t="n"/>
      <c r="B537" s="34" t="inlineStr">
        <is>
          <t>North America</t>
        </is>
      </c>
      <c r="C537" s="35" t="n"/>
      <c r="D537" s="36" t="n"/>
      <c r="E537" s="8" t="n"/>
      <c r="F537" s="50" t="n">
        <v>1.5604</v>
      </c>
      <c r="G537" s="50" t="n">
        <v>1.5561</v>
      </c>
      <c r="H537" s="50" t="n">
        <v>1.0243</v>
      </c>
      <c r="I537" s="30" t="n">
        <v>0.7549</v>
      </c>
      <c r="J537" s="30" t="n">
        <v>0.7417</v>
      </c>
      <c r="K537" s="30" t="n">
        <v>0.7731</v>
      </c>
      <c r="L537" s="30" t="n">
        <v>0.8356</v>
      </c>
      <c r="M537" s="30" t="n">
        <v>0.8476</v>
      </c>
      <c r="N537" s="30" t="n">
        <v>0.7733</v>
      </c>
      <c r="O537" t="inlineStr">
        <is>
          <t>88.15%</t>
        </is>
      </c>
    </row>
    <row r="538">
      <c r="A538" s="43" t="n"/>
      <c r="B538" s="34" t="inlineStr">
        <is>
          <t>Europe/UK</t>
        </is>
      </c>
      <c r="C538" s="35" t="n"/>
      <c r="D538" s="36" t="n"/>
      <c r="E538" s="8" t="n"/>
      <c r="F538" s="50" t="n">
        <v>0.5338000000000001</v>
      </c>
      <c r="G538" s="50" t="n">
        <v>0.4009</v>
      </c>
      <c r="H538" s="50" t="n">
        <v>0.3355</v>
      </c>
      <c r="I538" s="30" t="n">
        <v>0.2674</v>
      </c>
      <c r="J538" s="30" t="n">
        <v>0.3321</v>
      </c>
      <c r="K538" s="30" t="n">
        <v>0.3278</v>
      </c>
      <c r="L538" s="30" t="n">
        <v>0.2755</v>
      </c>
      <c r="M538" s="30" t="n">
        <v>0.2839</v>
      </c>
      <c r="N538" s="30" t="n">
        <v>0.2805</v>
      </c>
      <c r="O538" t="inlineStr">
        <is>
          <t>29.66%</t>
        </is>
      </c>
    </row>
    <row r="539">
      <c r="A539" s="43" t="n"/>
      <c r="B539" s="34" t="inlineStr">
        <is>
          <t>Asia</t>
        </is>
      </c>
      <c r="C539" s="35" t="n"/>
      <c r="D539" s="36" t="n"/>
      <c r="E539" s="8" t="n"/>
      <c r="F539" s="50" t="n">
        <v>0</v>
      </c>
      <c r="G539" s="50" t="n">
        <v>0.0398</v>
      </c>
      <c r="H539" s="50" t="n">
        <v>0.0331</v>
      </c>
      <c r="I539" s="30" t="n">
        <v>0</v>
      </c>
      <c r="J539" s="30" t="n">
        <v>0</v>
      </c>
      <c r="K539" s="30" t="n">
        <v>0</v>
      </c>
      <c r="L539" s="30" t="n">
        <v>0</v>
      </c>
      <c r="M539" s="30" t="n">
        <v>0</v>
      </c>
      <c r="N539" s="30" t="n">
        <v>0</v>
      </c>
      <c r="O539" t="inlineStr">
        <is>
          <t>0.00%</t>
        </is>
      </c>
    </row>
    <row r="540">
      <c r="A540" s="43" t="n"/>
      <c r="B540" s="34" t="inlineStr">
        <is>
          <t>Emer. Mkts.</t>
        </is>
      </c>
      <c r="C540" s="35" t="n"/>
      <c r="D540" s="36" t="n"/>
      <c r="E540" s="8" t="n"/>
      <c r="F540" s="50" t="n">
        <v>0.0963</v>
      </c>
      <c r="G540" s="50" t="n">
        <v>0.0534</v>
      </c>
      <c r="H540" s="50" t="n">
        <v>0.0422</v>
      </c>
      <c r="I540" s="30" t="n">
        <v>0.0195</v>
      </c>
      <c r="J540" s="30" t="n">
        <v>0.0192</v>
      </c>
      <c r="K540" s="30" t="n">
        <v>0.0194</v>
      </c>
      <c r="L540" s="30" t="n">
        <v>0.0178</v>
      </c>
      <c r="M540" s="30" t="n">
        <v>0.0162</v>
      </c>
      <c r="N540" s="30" t="n">
        <v>0.0172</v>
      </c>
      <c r="O540" t="inlineStr">
        <is>
          <t>1.17%</t>
        </is>
      </c>
    </row>
    <row r="541">
      <c r="A541" s="43" t="inlineStr">
        <is>
          <t>Industry Sector Exposure</t>
        </is>
      </c>
      <c r="B541" s="34" t="n"/>
      <c r="C541" s="35" t="n"/>
      <c r="D541" s="36" t="n"/>
      <c r="E541" s="8" t="n"/>
      <c r="F541" s="8" t="n"/>
      <c r="G541" s="8" t="n"/>
      <c r="H541" s="50" t="n"/>
    </row>
    <row r="542">
      <c r="A542" s="43" t="n"/>
      <c r="B542" s="34" t="inlineStr">
        <is>
          <t>Energy</t>
        </is>
      </c>
      <c r="C542" s="35" t="n"/>
      <c r="D542" s="36" t="n"/>
      <c r="E542" s="8" t="n"/>
      <c r="F542" s="50" t="n">
        <v>0.4946</v>
      </c>
      <c r="G542" s="50" t="n">
        <v>0.3842</v>
      </c>
      <c r="H542" s="50" t="n">
        <v>0.1414</v>
      </c>
      <c r="I542" s="30" t="n">
        <v>0.1134</v>
      </c>
      <c r="J542" s="30" t="n">
        <v>0.1496</v>
      </c>
      <c r="K542" s="30" t="n">
        <v>0.2173</v>
      </c>
      <c r="L542" s="30" t="n">
        <v>0.2579</v>
      </c>
      <c r="M542" s="30" t="n">
        <v>0.3002</v>
      </c>
      <c r="N542" s="30" t="n">
        <v>0.313</v>
      </c>
      <c r="O542" t="inlineStr">
        <is>
          <t>39.34%</t>
        </is>
      </c>
    </row>
    <row r="543">
      <c r="A543" s="43" t="n"/>
      <c r="B543" s="34" t="inlineStr">
        <is>
          <t>Materials</t>
        </is>
      </c>
      <c r="C543" s="35" t="n"/>
      <c r="D543" s="36" t="n"/>
      <c r="E543" s="8" t="n"/>
      <c r="F543" s="50" t="n">
        <v>0.1752</v>
      </c>
      <c r="G543" s="50" t="n">
        <v>0.2016</v>
      </c>
      <c r="H543" s="50" t="n">
        <v>0.1913</v>
      </c>
      <c r="I543" s="30" t="n">
        <v>0.1393</v>
      </c>
      <c r="J543" s="30" t="n">
        <v>0.1084</v>
      </c>
      <c r="K543" s="30" t="n">
        <v>0.1169</v>
      </c>
      <c r="L543" s="30" t="n">
        <v>0.1104</v>
      </c>
      <c r="M543" s="30" t="n">
        <v>0.135</v>
      </c>
      <c r="N543" s="30" t="n">
        <v>0.1106</v>
      </c>
      <c r="O543" t="inlineStr">
        <is>
          <t>11.16%</t>
        </is>
      </c>
    </row>
    <row r="544">
      <c r="A544" s="42" t="n"/>
      <c r="B544" s="15" t="inlineStr">
        <is>
          <t>Industrials</t>
        </is>
      </c>
      <c r="C544" s="13" t="n"/>
      <c r="D544" s="11" t="n"/>
      <c r="E544" s="2" t="n"/>
      <c r="F544" s="48" t="n">
        <v>0.6148</v>
      </c>
      <c r="G544" s="48" t="n">
        <v>0.508</v>
      </c>
      <c r="H544" s="48" t="n">
        <v>0.3837</v>
      </c>
      <c r="I544" s="30" t="n">
        <v>0.2485</v>
      </c>
      <c r="J544" s="30" t="n">
        <v>0.2606</v>
      </c>
      <c r="K544" s="30" t="n">
        <v>0.2063</v>
      </c>
      <c r="L544" s="30" t="n">
        <v>0.2474</v>
      </c>
      <c r="M544" s="30" t="n">
        <v>0.2243</v>
      </c>
      <c r="N544" s="30" t="n">
        <v>0.2286</v>
      </c>
      <c r="O544" t="inlineStr">
        <is>
          <t>28.10%</t>
        </is>
      </c>
    </row>
    <row r="545">
      <c r="A545" s="43" t="n"/>
      <c r="B545" s="34" t="inlineStr">
        <is>
          <t>Cons. Disc.</t>
        </is>
      </c>
      <c r="C545" s="35" t="n"/>
      <c r="D545" s="36" t="n"/>
      <c r="E545" s="8" t="n"/>
      <c r="F545" s="50" t="n">
        <v>0.1976</v>
      </c>
      <c r="G545" s="50" t="n">
        <v>0.1282</v>
      </c>
      <c r="H545" s="50" t="n">
        <v>0.1743</v>
      </c>
      <c r="I545" s="30" t="n">
        <v>0.074</v>
      </c>
      <c r="J545" s="30" t="n">
        <v>0.0866</v>
      </c>
      <c r="K545" s="30" t="n">
        <v>0.1156</v>
      </c>
      <c r="L545" s="30" t="n">
        <v>0.09470000000000001</v>
      </c>
      <c r="M545" s="30" t="n">
        <v>0.0387</v>
      </c>
      <c r="N545" s="30" t="n">
        <v>0.0403</v>
      </c>
      <c r="O545" t="inlineStr">
        <is>
          <t>1.63%</t>
        </is>
      </c>
    </row>
    <row r="546">
      <c r="A546" s="43" t="n"/>
      <c r="B546" s="34" t="inlineStr">
        <is>
          <t>Cons. Staples</t>
        </is>
      </c>
      <c r="C546" s="35" t="n"/>
      <c r="D546" s="36" t="n"/>
      <c r="E546" s="8" t="n"/>
      <c r="F546" s="50" t="n">
        <v>0</v>
      </c>
      <c r="G546" s="50" t="n">
        <v>0</v>
      </c>
      <c r="H546" s="50" t="n">
        <v>0</v>
      </c>
      <c r="I546" s="30" t="n">
        <v>0</v>
      </c>
      <c r="J546" s="30" t="n">
        <v>0.0003</v>
      </c>
      <c r="K546" s="30" t="n">
        <v>0</v>
      </c>
      <c r="L546" s="30" t="n">
        <v>0</v>
      </c>
      <c r="M546" s="30" t="n">
        <v>0</v>
      </c>
      <c r="N546" s="30" t="n">
        <v>0</v>
      </c>
      <c r="O546" t="inlineStr">
        <is>
          <t>0.00%</t>
        </is>
      </c>
    </row>
    <row r="547">
      <c r="A547" s="43" t="n"/>
      <c r="B547" s="34" t="inlineStr">
        <is>
          <t>Health Care</t>
        </is>
      </c>
      <c r="C547" s="35" t="n"/>
      <c r="D547" s="36" t="n"/>
      <c r="E547" s="8" t="n"/>
      <c r="F547" s="50" t="n">
        <v>0.09669999999999999</v>
      </c>
      <c r="G547" s="50" t="n">
        <v>0.0848</v>
      </c>
      <c r="H547" s="50" t="n">
        <v>0.0405</v>
      </c>
      <c r="I547" s="30" t="n">
        <v>0.0332</v>
      </c>
      <c r="J547" s="30" t="n">
        <v>0.0388</v>
      </c>
      <c r="K547" s="30" t="n">
        <v>0.06710000000000001</v>
      </c>
      <c r="L547" s="30" t="n">
        <v>0.0571</v>
      </c>
      <c r="M547" s="30" t="n">
        <v>0.0493</v>
      </c>
      <c r="N547" s="30" t="n">
        <v>0.0446</v>
      </c>
      <c r="O547" t="inlineStr">
        <is>
          <t>4.21%</t>
        </is>
      </c>
    </row>
    <row r="548">
      <c r="A548" s="43" t="n"/>
      <c r="B548" s="34" t="inlineStr">
        <is>
          <t>Financials</t>
        </is>
      </c>
      <c r="C548" s="35" t="n"/>
      <c r="D548" s="36" t="n"/>
      <c r="E548" s="8" t="n"/>
      <c r="F548" s="50" t="n">
        <v>0.1414</v>
      </c>
      <c r="G548" s="50" t="n">
        <v>0.1236</v>
      </c>
      <c r="H548" s="50" t="n">
        <v>0.0391</v>
      </c>
      <c r="I548" s="30" t="n">
        <v>0.0511</v>
      </c>
      <c r="J548" s="30" t="n">
        <v>0.0462</v>
      </c>
      <c r="K548" s="30" t="n">
        <v>0.0356</v>
      </c>
      <c r="L548" s="30" t="n">
        <v>0.0325</v>
      </c>
      <c r="M548" s="30" t="n">
        <v>0.1039</v>
      </c>
      <c r="N548" s="30" t="n">
        <v>0.08450000000000001</v>
      </c>
      <c r="O548" t="inlineStr">
        <is>
          <t>9.48%</t>
        </is>
      </c>
    </row>
    <row r="549">
      <c r="A549" s="43" t="n"/>
      <c r="B549" s="34" t="inlineStr">
        <is>
          <t>Real Estate</t>
        </is>
      </c>
      <c r="C549" s="35" t="n"/>
      <c r="D549" s="36" t="n"/>
      <c r="E549" s="8" t="n"/>
      <c r="F549" s="50" t="n">
        <v>0.0225</v>
      </c>
      <c r="G549" s="50" t="n">
        <v>0</v>
      </c>
      <c r="H549" s="50" t="n">
        <v>0</v>
      </c>
      <c r="I549" s="30" t="n">
        <v>0</v>
      </c>
      <c r="J549" s="30" t="n">
        <v>0</v>
      </c>
      <c r="K549" s="30" t="n">
        <v>0</v>
      </c>
      <c r="L549" s="30" t="n">
        <v>0</v>
      </c>
      <c r="M549" s="30" t="n">
        <v>0</v>
      </c>
      <c r="N549" s="30" t="n">
        <v>0</v>
      </c>
      <c r="O549" t="inlineStr">
        <is>
          <t>0.00%</t>
        </is>
      </c>
    </row>
    <row r="550">
      <c r="A550" s="42" t="n"/>
      <c r="B550" s="15" t="inlineStr">
        <is>
          <t>Info. Tech.</t>
        </is>
      </c>
      <c r="C550" s="13" t="n"/>
      <c r="D550" s="11" t="n"/>
      <c r="E550" s="2" t="n"/>
      <c r="F550" s="48" t="n">
        <v>0.2353</v>
      </c>
      <c r="G550" s="48" t="n">
        <v>0.3353</v>
      </c>
      <c r="H550" s="48" t="n">
        <v>0.2163</v>
      </c>
      <c r="I550" s="30" t="n">
        <v>0.169</v>
      </c>
      <c r="J550" s="30" t="n">
        <v>0.1491</v>
      </c>
      <c r="K550" s="30" t="n">
        <v>0.165</v>
      </c>
      <c r="L550" s="30" t="n">
        <v>0.1922</v>
      </c>
      <c r="M550" s="30" t="n">
        <v>0.1556</v>
      </c>
      <c r="N550" s="30" t="n">
        <v>0.1822</v>
      </c>
      <c r="O550" t="inlineStr">
        <is>
          <t>18.17%</t>
        </is>
      </c>
    </row>
    <row r="551">
      <c r="A551" s="43" t="n"/>
      <c r="B551" s="34" t="inlineStr">
        <is>
          <t>Commun. Services</t>
        </is>
      </c>
      <c r="C551" s="35" t="n"/>
      <c r="D551" s="36" t="n"/>
      <c r="E551" s="8" t="n"/>
      <c r="F551" s="50" t="n">
        <v>0.2123</v>
      </c>
      <c r="G551" s="50" t="n">
        <v>0.2846</v>
      </c>
      <c r="H551" s="50" t="n">
        <v>0.2381</v>
      </c>
      <c r="I551" s="30" t="n">
        <v>0.2133</v>
      </c>
      <c r="J551" s="30" t="n">
        <v>0.2427</v>
      </c>
      <c r="K551" s="30" t="n">
        <v>0.1965</v>
      </c>
      <c r="L551" s="30" t="n">
        <v>0.1323</v>
      </c>
      <c r="M551" s="30" t="n">
        <v>0.1178</v>
      </c>
      <c r="N551" s="30" t="n">
        <v>0.0625</v>
      </c>
    </row>
    <row r="552">
      <c r="A552" s="43" t="n"/>
      <c r="B552" s="34" t="inlineStr">
        <is>
          <t>Utilities</t>
        </is>
      </c>
      <c r="C552" s="35" t="n"/>
      <c r="D552" s="36" t="n"/>
      <c r="E552" s="8" t="n"/>
      <c r="F552" s="50" t="n"/>
      <c r="G552" s="50" t="n"/>
      <c r="H552" s="50" t="n"/>
      <c r="M552" s="30" t="n">
        <v>0.0196</v>
      </c>
      <c r="N552" s="30" t="n">
        <v>0</v>
      </c>
      <c r="O552" t="inlineStr">
        <is>
          <t>0.00%</t>
        </is>
      </c>
    </row>
    <row r="553">
      <c r="A553" s="43" t="n"/>
      <c r="B553" s="34" t="inlineStr">
        <is>
          <t>Index</t>
        </is>
      </c>
      <c r="C553" s="35" t="n"/>
      <c r="D553" s="36" t="n"/>
      <c r="E553" s="8" t="n"/>
      <c r="F553" s="50" t="n"/>
      <c r="G553" s="50" t="n"/>
      <c r="H553" s="50" t="n">
        <v>0.0104</v>
      </c>
      <c r="I553" s="30" t="n">
        <v>0</v>
      </c>
      <c r="J553" s="30" t="n">
        <v>0.0107</v>
      </c>
      <c r="K553" s="30" t="n">
        <v>0</v>
      </c>
      <c r="L553" s="30" t="n">
        <v>0.0044</v>
      </c>
      <c r="M553" s="30" t="n">
        <v>0.0033</v>
      </c>
      <c r="N553" s="30" t="n">
        <v>0.0047</v>
      </c>
      <c r="O553" t="inlineStr">
        <is>
          <t>0.00%</t>
        </is>
      </c>
    </row>
    <row r="554">
      <c r="A554" s="43" t="n"/>
      <c r="B554" s="34" t="inlineStr">
        <is>
          <t>Other</t>
        </is>
      </c>
      <c r="C554" s="35" t="n"/>
      <c r="D554" s="36" t="n"/>
      <c r="E554" s="8" t="n"/>
      <c r="F554" s="50" t="n"/>
      <c r="G554" s="50" t="n">
        <v>0</v>
      </c>
      <c r="H554" s="50" t="n">
        <v>0</v>
      </c>
      <c r="I554" s="30" t="n">
        <v>0</v>
      </c>
      <c r="J554" s="30" t="n">
        <v>0</v>
      </c>
      <c r="K554" s="30" t="n">
        <v>0</v>
      </c>
      <c r="L554" s="30" t="n">
        <v>0</v>
      </c>
      <c r="M554" s="30" t="n">
        <v>0</v>
      </c>
      <c r="N554" s="30" t="n">
        <v>0</v>
      </c>
      <c r="O554" t="inlineStr">
        <is>
          <t>0.00%</t>
        </is>
      </c>
    </row>
    <row r="555">
      <c r="A555" s="43" t="inlineStr">
        <is>
          <t>Market Exposure</t>
        </is>
      </c>
      <c r="B555" s="34" t="n"/>
      <c r="C555" s="35" t="n"/>
      <c r="D555" s="36" t="n"/>
      <c r="E555" s="8" t="n"/>
      <c r="F555" s="8" t="n"/>
      <c r="G555" s="8" t="n"/>
      <c r="H555" s="50" t="n"/>
    </row>
    <row r="556">
      <c r="A556" s="43" t="n"/>
      <c r="B556" s="34" t="inlineStr">
        <is>
          <t>Large Cap</t>
        </is>
      </c>
      <c r="C556" s="35" t="n"/>
      <c r="D556" s="36" t="n"/>
      <c r="E556" s="8" t="n"/>
      <c r="F556" s="50" t="n">
        <v>1.48633</v>
      </c>
      <c r="G556" s="50" t="n">
        <v>1.34285</v>
      </c>
      <c r="H556" s="50" t="n">
        <v>0.76115</v>
      </c>
      <c r="I556" s="30" t="n">
        <v>0.47115</v>
      </c>
      <c r="J556" s="30" t="n">
        <v>0.4693499999999999</v>
      </c>
      <c r="K556" s="30" t="n">
        <v>0.4693499999999999</v>
      </c>
      <c r="L556" s="30" t="n">
        <v>0.5834</v>
      </c>
      <c r="M556" s="30" t="n">
        <v>0.67885</v>
      </c>
      <c r="N556" s="30" t="n">
        <v>0.5748500000000001</v>
      </c>
      <c r="O556" t="inlineStr">
        <is>
          <t>66.08%</t>
        </is>
      </c>
    </row>
    <row r="557">
      <c r="A557" s="43" t="n"/>
      <c r="B557" s="34" t="inlineStr">
        <is>
          <t>Mid Cap</t>
        </is>
      </c>
      <c r="C557" s="35" t="n"/>
      <c r="D557" s="36" t="n"/>
      <c r="E557" s="8" t="n"/>
      <c r="F557" s="50" t="n">
        <v>0.5738800000000001</v>
      </c>
      <c r="G557" s="50" t="n">
        <v>0.61105</v>
      </c>
      <c r="H557" s="50" t="n">
        <v>0.38905</v>
      </c>
      <c r="I557" s="30" t="n">
        <v>0.24505</v>
      </c>
      <c r="J557" s="30" t="n">
        <v>0.24015</v>
      </c>
      <c r="K557" s="30" t="n">
        <v>0.24015</v>
      </c>
      <c r="L557" s="30" t="n">
        <v>0.18885</v>
      </c>
      <c r="M557" s="30" t="n">
        <v>0.1609</v>
      </c>
      <c r="N557" s="30" t="n">
        <v>0.16565</v>
      </c>
      <c r="O557" t="inlineStr">
        <is>
          <t>22.59%</t>
        </is>
      </c>
    </row>
    <row r="558">
      <c r="A558" s="41" t="n"/>
      <c r="B558" s="31" t="inlineStr">
        <is>
          <t>Small Cap</t>
        </is>
      </c>
      <c r="C558" s="32" t="n"/>
      <c r="D558" s="33" t="n"/>
      <c r="E558" s="9" t="n"/>
      <c r="F558" s="49" t="n">
        <v>0.13028</v>
      </c>
      <c r="G558" s="49" t="n">
        <v>0.09660000000000001</v>
      </c>
      <c r="H558" s="49" t="n">
        <v>0.0414</v>
      </c>
      <c r="I558" s="30" t="n">
        <v>0.0104</v>
      </c>
      <c r="J558" s="30" t="n">
        <v>0.003</v>
      </c>
      <c r="K558" s="30" t="n">
        <v>0.003</v>
      </c>
      <c r="L558" s="30" t="n">
        <v>0.02035</v>
      </c>
      <c r="M558" s="30" t="n">
        <v>0.00015</v>
      </c>
      <c r="N558" s="30" t="n">
        <v>0.0274</v>
      </c>
      <c r="O558" t="inlineStr">
        <is>
          <t>1.57%</t>
        </is>
      </c>
    </row>
    <row r="559">
      <c r="A559" s="40" t="n"/>
      <c r="B559" s="27" t="inlineStr">
        <is>
          <t>Private</t>
        </is>
      </c>
      <c r="C559" s="28" t="n"/>
      <c r="D559" s="29" t="n"/>
      <c r="E559" s="3" t="n"/>
      <c r="F559" s="3" t="n"/>
      <c r="G559" s="3" t="n"/>
      <c r="H559" s="51" t="n"/>
    </row>
    <row r="560">
      <c r="A560" s="41" t="inlineStr">
        <is>
          <t>Sovereign Exposure</t>
        </is>
      </c>
      <c r="B560" s="31" t="n"/>
      <c r="C560" s="32" t="n"/>
      <c r="D560" s="33" t="n"/>
      <c r="E560" s="9" t="n"/>
      <c r="F560" s="9" t="n"/>
      <c r="G560" s="9" t="n"/>
      <c r="H560" s="49" t="n"/>
    </row>
    <row r="561">
      <c r="A561" s="41" t="n"/>
      <c r="B561" s="31" t="inlineStr">
        <is>
          <t>North America</t>
        </is>
      </c>
      <c r="C561" s="32" t="n"/>
      <c r="D561" s="33" t="n"/>
      <c r="E561" s="9" t="n"/>
      <c r="F561" s="9" t="n"/>
      <c r="G561" s="9" t="n"/>
      <c r="H561" s="49" t="n"/>
    </row>
    <row r="562">
      <c r="A562" s="41" t="n"/>
      <c r="B562" s="31" t="inlineStr">
        <is>
          <t>Europe</t>
        </is>
      </c>
      <c r="C562" s="32" t="n"/>
      <c r="D562" s="33" t="n"/>
      <c r="E562" s="9" t="n"/>
      <c r="F562" s="9" t="n"/>
      <c r="G562" s="9" t="n"/>
      <c r="H562" s="49" t="n"/>
    </row>
    <row r="563">
      <c r="A563" s="41" t="n"/>
      <c r="B563" s="31" t="inlineStr">
        <is>
          <t>Asia</t>
        </is>
      </c>
      <c r="C563" s="32" t="n"/>
      <c r="D563" s="33" t="n"/>
      <c r="E563" s="9" t="n"/>
      <c r="F563" s="9" t="n"/>
      <c r="G563" s="9" t="n"/>
      <c r="H563" s="49" t="n"/>
    </row>
    <row r="564">
      <c r="A564" s="41" t="n"/>
      <c r="B564" s="31" t="inlineStr">
        <is>
          <t>Other/Unknown</t>
        </is>
      </c>
      <c r="C564" s="32" t="n"/>
      <c r="D564" s="33" t="n"/>
      <c r="E564" s="9" t="n"/>
      <c r="F564" s="9" t="n"/>
      <c r="G564" s="9" t="n"/>
      <c r="H564" s="49" t="n"/>
    </row>
    <row r="565">
      <c r="H565" s="52" t="n"/>
    </row>
    <row r="566">
      <c r="A566" s="39" t="inlineStr">
        <is>
          <t>Time Series</t>
        </is>
      </c>
      <c r="B566" s="7" t="n"/>
      <c r="C566" s="20" t="n"/>
      <c r="D566" s="19" t="n"/>
      <c r="E566" s="46" t="inlineStr">
        <is>
          <t>Short Weights (Import/Export)</t>
        </is>
      </c>
      <c r="F566" s="46" t="n"/>
      <c r="G566" s="46" t="n"/>
      <c r="H566" s="53" t="n"/>
      <c r="I566" s="4" t="n"/>
      <c r="J566" s="5" t="n"/>
      <c r="K566" s="5" t="n"/>
      <c r="L566" s="5" t="n"/>
      <c r="M566" s="5" t="n"/>
      <c r="N566" s="5" t="n"/>
    </row>
    <row r="567">
      <c r="A567" s="25" t="inlineStr">
        <is>
          <t>Level 1</t>
        </is>
      </c>
      <c r="B567" s="21" t="inlineStr">
        <is>
          <t>Level 2</t>
        </is>
      </c>
      <c r="C567" s="18" t="inlineStr">
        <is>
          <t>Level 3</t>
        </is>
      </c>
      <c r="D567" s="17" t="inlineStr">
        <is>
          <t>Level 4</t>
        </is>
      </c>
      <c r="E567" s="10" t="n"/>
      <c r="F567" s="10" t="n"/>
      <c r="G567" s="10" t="n"/>
      <c r="H567" s="54" t="n"/>
      <c r="I567" s="26" t="n"/>
      <c r="J567" s="26" t="n"/>
      <c r="K567" s="26" t="n"/>
      <c r="L567" s="26" t="n"/>
      <c r="M567" s="26" t="n"/>
      <c r="N567" s="26" t="n"/>
    </row>
    <row r="568">
      <c r="A568" s="40" t="inlineStr">
        <is>
          <t>Strategy Exposure</t>
        </is>
      </c>
      <c r="B568" s="27" t="n"/>
      <c r="C568" s="28" t="n"/>
      <c r="D568" s="29" t="n"/>
      <c r="E568" s="3" t="n"/>
      <c r="F568" s="3" t="n"/>
      <c r="G568" s="3" t="n"/>
      <c r="H568" s="51" t="n"/>
    </row>
    <row r="569">
      <c r="A569" s="41" t="n"/>
      <c r="B569" s="31" t="inlineStr">
        <is>
          <t>Equity Investments</t>
        </is>
      </c>
      <c r="C569" s="32" t="n"/>
      <c r="D569" s="33" t="n"/>
      <c r="E569" s="9" t="n"/>
      <c r="F569" s="9" t="n"/>
      <c r="G569" s="9" t="n"/>
      <c r="H569" s="49" t="n"/>
    </row>
    <row r="570">
      <c r="A570" s="42" t="n"/>
      <c r="B570" s="15" t="n"/>
      <c r="C570" s="13" t="inlineStr">
        <is>
          <t>Long/Short Equity</t>
        </is>
      </c>
      <c r="D570" s="11" t="n"/>
      <c r="E570" s="2" t="n"/>
      <c r="F570" s="48" t="n">
        <v>0.6693</v>
      </c>
      <c r="G570" s="48" t="n">
        <v>0.5497</v>
      </c>
      <c r="H570" s="48" t="n">
        <v>0.4554</v>
      </c>
      <c r="I570" s="30" t="n">
        <v>0.3634</v>
      </c>
      <c r="J570" s="30" t="n">
        <v>0.3989</v>
      </c>
      <c r="K570" s="30" t="n">
        <v>0.4427</v>
      </c>
      <c r="L570" s="30" t="n">
        <v>0.4906</v>
      </c>
      <c r="M570" s="30" t="n">
        <v>0.541</v>
      </c>
      <c r="N570" s="30" t="n">
        <v>0.5487</v>
      </c>
      <c r="O570" t="inlineStr">
        <is>
          <t>57.40%</t>
        </is>
      </c>
    </row>
    <row r="571">
      <c r="A571" s="42" t="n"/>
      <c r="B571" s="15" t="n"/>
      <c r="C571" s="13" t="inlineStr">
        <is>
          <t>Event Driven/Spec. Sit.</t>
        </is>
      </c>
      <c r="D571" s="11" t="n"/>
      <c r="E571" s="2" t="n"/>
      <c r="F571" s="48" t="n"/>
      <c r="G571" s="48" t="n"/>
      <c r="H571" s="48" t="n"/>
    </row>
    <row r="572">
      <c r="A572" s="41" t="n"/>
      <c r="B572" s="31" t="n"/>
      <c r="C572" s="32" t="inlineStr">
        <is>
          <t>Stat. Arbitrage/Quant.</t>
        </is>
      </c>
      <c r="D572" s="33" t="n"/>
      <c r="E572" s="9" t="n"/>
      <c r="F572" s="49" t="n"/>
      <c r="G572" s="49" t="n"/>
      <c r="H572" s="49" t="n"/>
    </row>
    <row r="573">
      <c r="A573" s="42" t="n"/>
      <c r="B573" s="15" t="n"/>
      <c r="C573" s="13" t="inlineStr">
        <is>
          <t>Deep Value</t>
        </is>
      </c>
      <c r="D573" s="11" t="n"/>
      <c r="E573" s="2" t="n"/>
      <c r="F573" s="48" t="n"/>
      <c r="G573" s="48" t="n"/>
      <c r="H573" s="48" t="n"/>
    </row>
    <row r="574">
      <c r="A574" s="42" t="n"/>
      <c r="B574" s="15" t="n"/>
      <c r="C574" s="13" t="inlineStr">
        <is>
          <t>Derivatives</t>
        </is>
      </c>
      <c r="D574" s="11" t="n"/>
      <c r="E574" s="2" t="n"/>
      <c r="F574" s="48" t="n">
        <v>0.1046</v>
      </c>
      <c r="G574" s="48" t="n">
        <v>0.09810000000000001</v>
      </c>
      <c r="H574" s="48" t="n">
        <v>0.035</v>
      </c>
      <c r="I574" s="30" t="n">
        <v>0.0501</v>
      </c>
      <c r="J574" s="30" t="n">
        <v>0.0467</v>
      </c>
      <c r="K574" s="30" t="n">
        <v>0</v>
      </c>
      <c r="L574" s="30" t="n">
        <v>0</v>
      </c>
      <c r="M574" s="30" t="n">
        <v>0</v>
      </c>
      <c r="N574" s="30" t="n">
        <v>0</v>
      </c>
      <c r="O574" t="inlineStr">
        <is>
          <t>0.00%</t>
        </is>
      </c>
    </row>
    <row r="575">
      <c r="A575" s="42" t="n"/>
      <c r="B575" s="15" t="n"/>
      <c r="C575" s="13" t="inlineStr">
        <is>
          <t>Index Hedging</t>
        </is>
      </c>
      <c r="D575" s="11" t="n"/>
      <c r="E575" s="2" t="n"/>
      <c r="F575" s="48" t="n"/>
      <c r="G575" s="48" t="n"/>
      <c r="H575" s="48" t="n"/>
    </row>
    <row r="576">
      <c r="A576" s="42" t="n"/>
      <c r="B576" s="15" t="inlineStr">
        <is>
          <t>Credit Investments</t>
        </is>
      </c>
      <c r="C576" s="13" t="n"/>
      <c r="D576" s="11" t="n"/>
      <c r="E576" s="2" t="n"/>
      <c r="F576" s="2" t="n"/>
      <c r="G576" s="2" t="n"/>
      <c r="H576" s="48" t="n"/>
    </row>
    <row r="577">
      <c r="A577" s="42" t="n"/>
      <c r="B577" s="15" t="n"/>
      <c r="C577" s="13" t="inlineStr">
        <is>
          <t>Credit</t>
        </is>
      </c>
      <c r="D577" s="11" t="n"/>
      <c r="E577" s="2" t="n"/>
      <c r="F577" s="2" t="n"/>
      <c r="G577" s="2" t="n"/>
      <c r="H577" s="48" t="n"/>
    </row>
    <row r="578">
      <c r="A578" s="42" t="n"/>
      <c r="B578" s="15" t="n"/>
      <c r="C578" s="13" t="n"/>
      <c r="D578" s="11" t="inlineStr">
        <is>
          <t>Bank Debt/Sr. Secured</t>
        </is>
      </c>
      <c r="E578" s="2" t="n"/>
      <c r="F578" s="48" t="n"/>
      <c r="G578" s="48" t="n"/>
      <c r="H578" s="48" t="n">
        <v>0.3563</v>
      </c>
      <c r="I578" s="30" t="n">
        <v>0.1059</v>
      </c>
      <c r="J578" s="30" t="n">
        <v>0.0794</v>
      </c>
      <c r="K578" s="30" t="n">
        <v>0.1456</v>
      </c>
      <c r="L578" s="30" t="n">
        <v>0.1081</v>
      </c>
      <c r="M578" s="30" t="n">
        <v>0.1078</v>
      </c>
      <c r="N578" s="30" t="n">
        <v>0.062</v>
      </c>
      <c r="O578" t="inlineStr">
        <is>
          <t>7.34%</t>
        </is>
      </c>
    </row>
    <row r="579">
      <c r="A579" s="42" t="n"/>
      <c r="B579" s="15" t="n"/>
      <c r="C579" s="13" t="n"/>
      <c r="D579" s="11" t="inlineStr">
        <is>
          <t>Subordinated</t>
        </is>
      </c>
      <c r="E579" s="2" t="n"/>
      <c r="F579" s="48" t="n"/>
      <c r="G579" s="48" t="n"/>
      <c r="H579" s="48" t="n"/>
    </row>
    <row r="580">
      <c r="A580" s="42" t="n"/>
      <c r="B580" s="15" t="n"/>
      <c r="C580" s="13" t="n"/>
      <c r="D580" s="11" t="inlineStr">
        <is>
          <t>High Yield/Preferred</t>
        </is>
      </c>
      <c r="E580" s="2" t="n"/>
      <c r="F580" s="48" t="n">
        <v>0.3505</v>
      </c>
      <c r="G580" s="48" t="n">
        <v>0.3931</v>
      </c>
      <c r="H580" s="48" t="n">
        <v>0</v>
      </c>
      <c r="I580" s="30" t="n">
        <v>0</v>
      </c>
      <c r="J580" s="30" t="n">
        <v>0</v>
      </c>
      <c r="K580" s="30" t="n">
        <v>0</v>
      </c>
      <c r="L580" s="30" t="n">
        <v>0</v>
      </c>
      <c r="M580" s="30" t="n">
        <v>0</v>
      </c>
      <c r="N580" s="30" t="n">
        <v>0</v>
      </c>
      <c r="O580" t="inlineStr">
        <is>
          <t>0.00%</t>
        </is>
      </c>
    </row>
    <row r="581">
      <c r="A581" s="42" t="n"/>
      <c r="B581" s="15" t="n"/>
      <c r="C581" s="13" t="n"/>
      <c r="D581" s="11" t="inlineStr">
        <is>
          <t>Stressed/Distressed</t>
        </is>
      </c>
      <c r="E581" s="2" t="n"/>
      <c r="F581" s="48" t="n"/>
      <c r="G581" s="48" t="n"/>
      <c r="H581" s="48" t="n"/>
    </row>
    <row r="582">
      <c r="A582" s="42" t="n"/>
      <c r="B582" s="15" t="n"/>
      <c r="C582" s="13" t="n"/>
      <c r="D582" s="11" t="inlineStr">
        <is>
          <t>Post-bank/Credit Equity</t>
        </is>
      </c>
      <c r="E582" s="2" t="n"/>
      <c r="F582" s="48" t="n"/>
      <c r="G582" s="48" t="n"/>
      <c r="H582" s="48" t="n"/>
    </row>
    <row r="583">
      <c r="A583" s="42" t="n"/>
      <c r="B583" s="15" t="n"/>
      <c r="C583" s="13" t="n"/>
      <c r="D583" s="11" t="inlineStr">
        <is>
          <t>Trade Claims/Litigation</t>
        </is>
      </c>
      <c r="E583" s="2" t="n"/>
      <c r="F583" s="48" t="n"/>
      <c r="G583" s="48" t="n"/>
      <c r="H583" s="48" t="n"/>
    </row>
    <row r="584">
      <c r="A584" s="42" t="n"/>
      <c r="B584" s="15" t="n"/>
      <c r="C584" s="13" t="n"/>
      <c r="D584" s="11" t="inlineStr">
        <is>
          <t>Lease &amp; Asset Backed</t>
        </is>
      </c>
      <c r="E584" s="2" t="n"/>
      <c r="F584" s="48" t="n"/>
      <c r="G584" s="48" t="n"/>
      <c r="H584" s="48" t="n"/>
    </row>
    <row r="585">
      <c r="A585" s="42" t="n"/>
      <c r="B585" s="15" t="n"/>
      <c r="C585" s="13" t="n"/>
      <c r="D585" s="11" t="inlineStr">
        <is>
          <t>Direct Lending</t>
        </is>
      </c>
      <c r="E585" s="2" t="n"/>
      <c r="F585" s="48" t="n"/>
      <c r="G585" s="48" t="n"/>
      <c r="H585" s="48" t="n"/>
    </row>
    <row r="586">
      <c r="A586" s="42" t="n"/>
      <c r="B586" s="15" t="n"/>
      <c r="C586" s="13" t="n"/>
      <c r="D586" s="11" t="inlineStr">
        <is>
          <t>Small Balance Loans</t>
        </is>
      </c>
      <c r="E586" s="2" t="n"/>
      <c r="F586" s="48" t="n"/>
      <c r="G586" s="48" t="n"/>
      <c r="H586" s="48" t="n"/>
    </row>
    <row r="587">
      <c r="A587" s="42" t="n"/>
      <c r="B587" s="15" t="n"/>
      <c r="C587" s="13" t="n"/>
      <c r="D587" s="11" t="inlineStr">
        <is>
          <t>Real Estate/Mortgage</t>
        </is>
      </c>
      <c r="E587" s="2" t="n"/>
      <c r="F587" s="48" t="n"/>
      <c r="G587" s="48" t="n"/>
      <c r="H587" s="48" t="n"/>
    </row>
    <row r="588">
      <c r="A588" s="42" t="n"/>
      <c r="B588" s="15" t="n"/>
      <c r="C588" s="13" t="n"/>
      <c r="D588" s="11" t="inlineStr">
        <is>
          <t>Emerging Markets</t>
        </is>
      </c>
      <c r="E588" s="2" t="n"/>
      <c r="F588" s="48" t="n"/>
      <c r="G588" s="48" t="n"/>
      <c r="H588" s="48" t="n"/>
    </row>
    <row r="589">
      <c r="A589" s="42" t="n"/>
      <c r="B589" s="15" t="n"/>
      <c r="C589" s="13" t="n"/>
      <c r="D589" s="11" t="inlineStr">
        <is>
          <t>CDS (mortgage)</t>
        </is>
      </c>
      <c r="E589" s="2" t="n"/>
      <c r="F589" s="48" t="n"/>
      <c r="G589" s="48" t="n"/>
      <c r="H589" s="48" t="n"/>
      <c r="J589" s="30" t="n">
        <v>0</v>
      </c>
    </row>
    <row r="590">
      <c r="A590" s="41" t="n"/>
      <c r="B590" s="31" t="n"/>
      <c r="C590" s="32" t="n"/>
      <c r="D590" s="33" t="inlineStr">
        <is>
          <t>CDS (invest. grade)</t>
        </is>
      </c>
      <c r="E590" s="9" t="n"/>
      <c r="F590" s="48" t="n">
        <v>0.0136</v>
      </c>
      <c r="G590" s="48" t="n">
        <v>0.0108</v>
      </c>
      <c r="H590" s="48" t="n">
        <v>0.0057</v>
      </c>
      <c r="I590" s="30" t="n">
        <v>0</v>
      </c>
      <c r="O590" t="inlineStr">
        <is>
          <t>0.00%</t>
        </is>
      </c>
    </row>
    <row r="591">
      <c r="A591" s="42" t="n"/>
      <c r="B591" s="15" t="n"/>
      <c r="C591" s="13" t="n"/>
      <c r="D591" s="11" t="inlineStr">
        <is>
          <t>CDS (high yield)</t>
        </is>
      </c>
      <c r="E591" s="2" t="n"/>
      <c r="F591" s="48" t="n"/>
      <c r="G591" s="48" t="n"/>
      <c r="H591" s="48" t="n"/>
      <c r="J591" s="30" t="n">
        <v>0</v>
      </c>
    </row>
    <row r="592">
      <c r="A592" s="42" t="n"/>
      <c r="B592" s="13" t="inlineStr">
        <is>
          <t>Merger Arbitrage</t>
        </is>
      </c>
      <c r="C592" s="13" t="n"/>
      <c r="D592" s="11" t="n"/>
      <c r="E592" s="2" t="n"/>
      <c r="F592" s="48" t="n"/>
      <c r="G592" s="48" t="n"/>
      <c r="H592" s="48" t="n"/>
    </row>
    <row r="593">
      <c r="A593" s="43" t="n"/>
      <c r="B593" s="35" t="inlineStr">
        <is>
          <t>Convertible Arbitrage</t>
        </is>
      </c>
      <c r="C593" s="35" t="n"/>
      <c r="D593" s="36" t="n"/>
      <c r="E593" s="8" t="n"/>
      <c r="F593" s="8" t="n"/>
      <c r="G593" s="8" t="n"/>
      <c r="H593" s="50" t="n"/>
    </row>
    <row r="594">
      <c r="A594" s="43" t="n"/>
      <c r="B594" s="35" t="inlineStr">
        <is>
          <t>Digital And Currency</t>
        </is>
      </c>
      <c r="C594" s="35" t="n"/>
      <c r="D594" s="36" t="n"/>
      <c r="E594" s="8" t="n"/>
      <c r="F594" s="8" t="n"/>
      <c r="G594" s="8" t="n"/>
      <c r="H594" s="50" t="n"/>
    </row>
    <row r="595">
      <c r="A595" s="43" t="n"/>
      <c r="B595" s="35" t="inlineStr">
        <is>
          <t>Cap. Struct. Arbitrage</t>
        </is>
      </c>
      <c r="C595" s="35" t="n"/>
      <c r="D595" s="36" t="n"/>
      <c r="E595" s="8" t="n"/>
      <c r="F595" s="8" t="n"/>
      <c r="G595" s="8" t="n"/>
      <c r="H595" s="50" t="n"/>
    </row>
    <row r="596">
      <c r="A596" s="43" t="n"/>
      <c r="B596" s="34" t="n"/>
      <c r="C596" s="36" t="inlineStr">
        <is>
          <t>Equity</t>
        </is>
      </c>
      <c r="D596" s="36" t="n"/>
      <c r="E596" s="8" t="n"/>
      <c r="F596" s="8" t="n"/>
      <c r="G596" s="8" t="n"/>
      <c r="H596" s="50" t="n"/>
    </row>
    <row r="597">
      <c r="A597" s="43" t="n"/>
      <c r="B597" s="34" t="n"/>
      <c r="C597" s="36" t="inlineStr">
        <is>
          <t>Debt</t>
        </is>
      </c>
      <c r="D597" s="36" t="n"/>
      <c r="E597" s="8" t="n"/>
      <c r="F597" s="8" t="n"/>
      <c r="G597" s="8" t="n"/>
      <c r="H597" s="50" t="n"/>
    </row>
    <row r="598">
      <c r="A598" s="41" t="n"/>
      <c r="B598" s="32" t="inlineStr">
        <is>
          <t>Privates</t>
        </is>
      </c>
      <c r="C598" s="32" t="n"/>
      <c r="D598" s="33" t="n"/>
      <c r="E598" s="9" t="n"/>
      <c r="F598" s="9" t="n"/>
      <c r="G598" s="9" t="n"/>
      <c r="H598" s="49" t="n"/>
    </row>
    <row r="599">
      <c r="A599" s="42" t="n"/>
      <c r="B599" s="13" t="inlineStr">
        <is>
          <t>Unadjusted Portfolio</t>
        </is>
      </c>
      <c r="C599" s="13" t="n"/>
      <c r="D599" s="11" t="n"/>
      <c r="E599" s="2" t="n"/>
      <c r="F599" s="48" t="n">
        <v>1.0198</v>
      </c>
      <c r="G599" s="48" t="n">
        <v>0.9428</v>
      </c>
      <c r="H599" s="48" t="n">
        <v>0.8117000000000001</v>
      </c>
      <c r="I599" s="30" t="n">
        <v>0.4693</v>
      </c>
      <c r="J599" s="30" t="n">
        <v>0.4782999999999999</v>
      </c>
      <c r="K599" s="30" t="n">
        <v>0.5883</v>
      </c>
      <c r="L599" s="30" t="n">
        <v>0.5987</v>
      </c>
      <c r="M599" s="30" t="n">
        <v>0.6488</v>
      </c>
      <c r="N599" s="30" t="n">
        <v>0.6107</v>
      </c>
    </row>
    <row r="600">
      <c r="A600" s="43" t="n"/>
      <c r="B600" s="35" t="inlineStr">
        <is>
          <t>Sovereign</t>
        </is>
      </c>
      <c r="C600" s="35" t="n"/>
      <c r="D600" s="36" t="n"/>
      <c r="E600" s="8" t="n"/>
      <c r="F600" s="8" t="n"/>
      <c r="G600" s="8" t="n"/>
      <c r="H600" s="50" t="n"/>
      <c r="I600" s="30" t="n">
        <v>0</v>
      </c>
      <c r="J600" s="30" t="n">
        <v>0</v>
      </c>
      <c r="K600" s="30" t="n">
        <v>0</v>
      </c>
    </row>
    <row r="601">
      <c r="A601" s="43" t="inlineStr">
        <is>
          <t>Geographic Exposure</t>
        </is>
      </c>
      <c r="B601" s="34" t="n"/>
      <c r="C601" s="35" t="n"/>
      <c r="D601" s="36" t="n"/>
      <c r="E601" s="8" t="n"/>
      <c r="F601" s="8" t="n"/>
      <c r="G601" s="8" t="n"/>
      <c r="H601" s="50" t="n"/>
    </row>
    <row r="602">
      <c r="A602" s="43" t="n"/>
      <c r="B602" s="34" t="inlineStr">
        <is>
          <t>North America</t>
        </is>
      </c>
      <c r="C602" s="35" t="n"/>
      <c r="D602" s="36" t="n"/>
      <c r="E602" s="8" t="n"/>
      <c r="F602" s="50" t="n">
        <v>0.9052</v>
      </c>
      <c r="G602" s="50" t="n">
        <v>0.8250999999999999</v>
      </c>
      <c r="H602" s="50" t="n">
        <v>0.6976</v>
      </c>
      <c r="I602" s="30" t="n">
        <v>0.442</v>
      </c>
      <c r="J602" s="30" t="n">
        <v>0.4606</v>
      </c>
      <c r="K602" s="30" t="n">
        <v>0.543</v>
      </c>
      <c r="L602" s="30" t="n">
        <v>0.5308</v>
      </c>
      <c r="M602" s="30" t="n">
        <v>0.5664</v>
      </c>
      <c r="N602" s="30" t="n">
        <v>0.4903</v>
      </c>
      <c r="O602" t="inlineStr">
        <is>
          <t>52.80%</t>
        </is>
      </c>
    </row>
    <row r="603">
      <c r="A603" s="43" t="n"/>
      <c r="B603" s="34" t="inlineStr">
        <is>
          <t>Europe/UK</t>
        </is>
      </c>
      <c r="C603" s="35" t="n"/>
      <c r="D603" s="36" t="n"/>
      <c r="E603" s="8" t="n"/>
      <c r="F603" s="50" t="n">
        <v>0.1477</v>
      </c>
      <c r="G603" s="50" t="n">
        <v>0.1311</v>
      </c>
      <c r="H603" s="50" t="n">
        <v>0.0941</v>
      </c>
      <c r="I603" s="30" t="n">
        <v>0.0271</v>
      </c>
      <c r="J603" s="30" t="n">
        <v>0.0271</v>
      </c>
      <c r="K603" s="30" t="n">
        <v>0.009900000000000001</v>
      </c>
      <c r="L603" s="30" t="n">
        <v>0.0317</v>
      </c>
      <c r="M603" s="30" t="n">
        <v>0.0237</v>
      </c>
      <c r="N603" s="30" t="n">
        <v>0.0176</v>
      </c>
      <c r="O603" t="inlineStr">
        <is>
          <t>2.72%</t>
        </is>
      </c>
    </row>
    <row r="604">
      <c r="A604" s="43" t="n"/>
      <c r="B604" s="34" t="inlineStr">
        <is>
          <t>Asia</t>
        </is>
      </c>
      <c r="C604" s="35" t="n"/>
      <c r="D604" s="36" t="n"/>
      <c r="E604" s="8" t="n"/>
      <c r="F604" s="50" t="n">
        <v>0.0178</v>
      </c>
      <c r="G604" s="50" t="n">
        <v>0.031</v>
      </c>
      <c r="H604" s="50" t="n">
        <v>0.0494</v>
      </c>
      <c r="I604" s="30" t="n">
        <v>0.0385</v>
      </c>
      <c r="J604" s="30" t="n">
        <v>0.0373</v>
      </c>
      <c r="K604" s="30" t="n">
        <v>0.0354</v>
      </c>
      <c r="L604" s="30" t="n">
        <v>0.0362</v>
      </c>
      <c r="M604" s="30" t="n">
        <v>0.0587</v>
      </c>
      <c r="N604" s="30" t="n">
        <v>0.0956</v>
      </c>
      <c r="O604" t="inlineStr">
        <is>
          <t>9.22%</t>
        </is>
      </c>
    </row>
    <row r="605">
      <c r="A605" s="43" t="n"/>
      <c r="B605" s="34" t="inlineStr">
        <is>
          <t>Emer. Mkts.</t>
        </is>
      </c>
      <c r="C605" s="35" t="n"/>
      <c r="D605" s="36" t="n"/>
      <c r="E605" s="8" t="n"/>
      <c r="F605" s="50" t="n">
        <v>0.04</v>
      </c>
      <c r="G605" s="50" t="n">
        <v>0.0428</v>
      </c>
      <c r="H605" s="50" t="n">
        <v>0.0113</v>
      </c>
      <c r="I605" s="30" t="n">
        <v>0.0118</v>
      </c>
      <c r="J605" s="30" t="n">
        <v>0</v>
      </c>
      <c r="K605" s="30" t="n">
        <v>0</v>
      </c>
      <c r="L605" s="30" t="n">
        <v>0</v>
      </c>
      <c r="M605" s="30" t="n">
        <v>0</v>
      </c>
      <c r="N605" s="30" t="n">
        <v>0.0072</v>
      </c>
      <c r="O605" t="inlineStr">
        <is>
          <t>0.00%</t>
        </is>
      </c>
    </row>
    <row r="606">
      <c r="A606" s="43" t="inlineStr">
        <is>
          <t>Industry Sector Exposure</t>
        </is>
      </c>
      <c r="B606" s="34" t="n"/>
      <c r="C606" s="35" t="n"/>
      <c r="D606" s="36" t="n"/>
      <c r="E606" s="8" t="n"/>
      <c r="F606" s="8" t="n"/>
      <c r="G606" s="8" t="n"/>
      <c r="H606" s="50" t="n"/>
    </row>
    <row r="607">
      <c r="A607" s="43" t="n"/>
      <c r="B607" s="34" t="inlineStr">
        <is>
          <t>Energy</t>
        </is>
      </c>
      <c r="C607" s="35" t="n"/>
      <c r="D607" s="36" t="n"/>
      <c r="E607" s="8" t="n"/>
      <c r="F607" s="50" t="n">
        <v>0.0776</v>
      </c>
      <c r="G607" s="50" t="n">
        <v>0.1401</v>
      </c>
      <c r="H607" s="50" t="n">
        <v>0.0733</v>
      </c>
      <c r="I607" s="30" t="n">
        <v>0.0249</v>
      </c>
      <c r="J607" s="30" t="n">
        <v>0.0165</v>
      </c>
      <c r="K607" s="30" t="n">
        <v>0</v>
      </c>
      <c r="L607" s="30" t="n">
        <v>0</v>
      </c>
      <c r="M607" s="30" t="n">
        <v>0</v>
      </c>
      <c r="N607" s="30" t="n">
        <v>0</v>
      </c>
      <c r="O607" t="inlineStr">
        <is>
          <t>0.00%</t>
        </is>
      </c>
    </row>
    <row r="608">
      <c r="A608" s="43" t="n"/>
      <c r="B608" s="34" t="inlineStr">
        <is>
          <t>Materials</t>
        </is>
      </c>
      <c r="C608" s="35" t="n"/>
      <c r="D608" s="36" t="n"/>
      <c r="E608" s="8" t="n"/>
      <c r="F608" s="50" t="n">
        <v>0.0876</v>
      </c>
      <c r="G608" s="50" t="n">
        <v>0.1193</v>
      </c>
      <c r="H608" s="50" t="n">
        <v>0.1166</v>
      </c>
      <c r="I608" s="30" t="n">
        <v>0.07340000000000001</v>
      </c>
      <c r="J608" s="30" t="n">
        <v>0.0594</v>
      </c>
      <c r="K608" s="30" t="n">
        <v>0.0462</v>
      </c>
      <c r="L608" s="30" t="n">
        <v>0.0422</v>
      </c>
      <c r="M608" s="30" t="n">
        <v>0.0519</v>
      </c>
      <c r="N608" s="30" t="n">
        <v>0.0383</v>
      </c>
      <c r="O608" t="inlineStr">
        <is>
          <t>3.07%</t>
        </is>
      </c>
    </row>
    <row r="609">
      <c r="A609" s="43" t="n"/>
      <c r="B609" s="34" t="inlineStr">
        <is>
          <t>Industrials</t>
        </is>
      </c>
      <c r="C609" s="35" t="n"/>
      <c r="D609" s="36" t="n"/>
      <c r="E609" s="8" t="n"/>
      <c r="F609" s="50" t="n">
        <v>0.285</v>
      </c>
      <c r="G609" s="50" t="n">
        <v>0.2019</v>
      </c>
      <c r="H609" s="50" t="n">
        <v>0.1236</v>
      </c>
      <c r="I609" s="30" t="n">
        <v>0.0641</v>
      </c>
      <c r="J609" s="30" t="n">
        <v>0.0677</v>
      </c>
      <c r="K609" s="30" t="n">
        <v>0.066</v>
      </c>
      <c r="L609" s="30" t="n">
        <v>0.0493</v>
      </c>
      <c r="M609" s="30" t="n">
        <v>0.0786</v>
      </c>
      <c r="N609" s="30" t="n">
        <v>0.0555</v>
      </c>
      <c r="O609" t="inlineStr">
        <is>
          <t>6.97%</t>
        </is>
      </c>
    </row>
    <row r="610">
      <c r="A610" s="42" t="n"/>
      <c r="B610" s="15" t="inlineStr">
        <is>
          <t>Cons. Disc.</t>
        </is>
      </c>
      <c r="C610" s="13" t="n"/>
      <c r="D610" s="11" t="n"/>
      <c r="E610" s="2" t="n"/>
      <c r="F610" s="48" t="n">
        <v>0.0963</v>
      </c>
      <c r="G610" s="48" t="n">
        <v>0.06469999999999999</v>
      </c>
      <c r="H610" s="48" t="n">
        <v>0.07290000000000001</v>
      </c>
      <c r="I610" s="30" t="n">
        <v>0.08699999999999999</v>
      </c>
      <c r="J610" s="30" t="n">
        <v>0.1048</v>
      </c>
      <c r="K610" s="30" t="n">
        <v>0.1524</v>
      </c>
      <c r="L610" s="30" t="n">
        <v>0.1378</v>
      </c>
      <c r="M610" s="30" t="n">
        <v>0.1536</v>
      </c>
      <c r="N610" s="30" t="n">
        <v>0.1708</v>
      </c>
      <c r="O610" t="inlineStr">
        <is>
          <t>18.07%</t>
        </is>
      </c>
    </row>
    <row r="611">
      <c r="A611" s="43" t="n"/>
      <c r="B611" s="34" t="inlineStr">
        <is>
          <t>Cons. Staples</t>
        </is>
      </c>
      <c r="C611" s="35" t="n"/>
      <c r="D611" s="36" t="n"/>
      <c r="E611" s="8" t="n"/>
      <c r="F611" s="50" t="n">
        <v>0.1247</v>
      </c>
      <c r="G611" s="50" t="n">
        <v>0.1268</v>
      </c>
      <c r="H611" s="50" t="n">
        <v>0.0801</v>
      </c>
      <c r="I611" s="30" t="n">
        <v>0.0077</v>
      </c>
      <c r="J611" s="30" t="n">
        <v>0.008200000000000001</v>
      </c>
      <c r="K611" s="30" t="n">
        <v>0.0025</v>
      </c>
      <c r="L611" s="30" t="n">
        <v>0.0262</v>
      </c>
      <c r="M611" s="30" t="n">
        <v>0.0296</v>
      </c>
      <c r="N611" s="30" t="n">
        <v>0.0317</v>
      </c>
      <c r="O611" t="inlineStr">
        <is>
          <t>4.09%</t>
        </is>
      </c>
    </row>
    <row r="612">
      <c r="A612" s="43" t="n"/>
      <c r="B612" s="34" t="inlineStr">
        <is>
          <t>Health Care</t>
        </is>
      </c>
      <c r="C612" s="35" t="n"/>
      <c r="D612" s="36" t="n"/>
      <c r="E612" s="8" t="n"/>
      <c r="F612" s="50" t="n">
        <v>0</v>
      </c>
      <c r="G612" s="50" t="n">
        <v>0</v>
      </c>
      <c r="H612" s="50" t="n">
        <v>0.0046</v>
      </c>
      <c r="I612" s="30" t="n">
        <v>0.009299999999999999</v>
      </c>
      <c r="J612" s="30" t="n">
        <v>0</v>
      </c>
      <c r="K612" s="30" t="n">
        <v>0</v>
      </c>
      <c r="L612" s="30" t="n">
        <v>0</v>
      </c>
      <c r="M612" s="30" t="n">
        <v>0</v>
      </c>
      <c r="N612" s="30" t="n">
        <v>0</v>
      </c>
      <c r="O612" t="inlineStr">
        <is>
          <t>0.00%</t>
        </is>
      </c>
    </row>
    <row r="613">
      <c r="A613" s="43" t="n"/>
      <c r="B613" s="34" t="inlineStr">
        <is>
          <t>Financials</t>
        </is>
      </c>
      <c r="C613" s="35" t="n"/>
      <c r="D613" s="36" t="n"/>
      <c r="E613" s="8" t="n"/>
      <c r="F613" s="50" t="n">
        <v>0.0433</v>
      </c>
      <c r="G613" s="50" t="n">
        <v>0.037</v>
      </c>
      <c r="H613" s="50" t="n">
        <v>0.0592</v>
      </c>
      <c r="I613" s="30" t="n">
        <v>0.0597</v>
      </c>
      <c r="J613" s="30" t="n">
        <v>0.0469</v>
      </c>
      <c r="K613" s="30" t="n">
        <v>0.0765</v>
      </c>
      <c r="L613" s="30" t="n">
        <v>0.0619</v>
      </c>
      <c r="M613" s="30" t="n">
        <v>0.0476</v>
      </c>
      <c r="N613" s="30" t="n">
        <v>0.0189</v>
      </c>
      <c r="O613" t="inlineStr">
        <is>
          <t>3.66%</t>
        </is>
      </c>
    </row>
    <row r="614">
      <c r="A614" s="43" t="n"/>
      <c r="B614" s="34" t="inlineStr">
        <is>
          <t>Real Estate</t>
        </is>
      </c>
      <c r="C614" s="35" t="n"/>
      <c r="D614" s="36" t="n"/>
      <c r="E614" s="8" t="n"/>
      <c r="F614" s="50" t="n">
        <v>0</v>
      </c>
      <c r="G614" s="50" t="n">
        <v>0</v>
      </c>
      <c r="H614" s="50" t="n">
        <v>0</v>
      </c>
      <c r="I614" s="30" t="n">
        <v>0</v>
      </c>
      <c r="J614" s="30" t="n">
        <v>0.0204</v>
      </c>
      <c r="K614" s="30" t="n">
        <v>0.0112</v>
      </c>
      <c r="L614" s="30" t="n">
        <v>0.009599999999999999</v>
      </c>
      <c r="M614" s="30" t="n">
        <v>0.0152</v>
      </c>
      <c r="N614" s="30" t="n">
        <v>0.02</v>
      </c>
      <c r="O614" t="inlineStr">
        <is>
          <t>2.25%</t>
        </is>
      </c>
    </row>
    <row r="615">
      <c r="A615" s="43" t="n"/>
      <c r="B615" s="34" t="inlineStr">
        <is>
          <t>Info. Tech.</t>
        </is>
      </c>
      <c r="C615" s="35" t="n"/>
      <c r="D615" s="36" t="n"/>
      <c r="E615" s="8" t="n"/>
      <c r="F615" s="50" t="n">
        <v>0.2734</v>
      </c>
      <c r="G615" s="50" t="n">
        <v>0.1943</v>
      </c>
      <c r="H615" s="50" t="n">
        <v>0.157</v>
      </c>
      <c r="I615" s="30" t="n">
        <v>0.1145</v>
      </c>
      <c r="J615" s="30" t="n">
        <v>0.1344</v>
      </c>
      <c r="K615" s="30" t="n">
        <v>0.1987</v>
      </c>
      <c r="L615" s="30" t="n">
        <v>0.2101</v>
      </c>
      <c r="M615" s="30" t="n">
        <v>0.1932</v>
      </c>
      <c r="N615" s="30" t="n">
        <v>0.2204</v>
      </c>
      <c r="O615" t="inlineStr">
        <is>
          <t>21.13%</t>
        </is>
      </c>
    </row>
    <row r="616">
      <c r="A616" s="43" t="n"/>
      <c r="B616" s="34" t="inlineStr">
        <is>
          <t>Commun. Services</t>
        </is>
      </c>
      <c r="C616" s="35" t="n"/>
      <c r="D616" s="36" t="n"/>
      <c r="E616" s="8" t="n"/>
      <c r="F616" s="50" t="n">
        <v>0.06320000000000001</v>
      </c>
      <c r="G616" s="50" t="n">
        <v>0.08</v>
      </c>
      <c r="H616" s="50" t="n">
        <v>0.059</v>
      </c>
      <c r="I616" s="30" t="n">
        <v>0.0378</v>
      </c>
      <c r="J616" s="30" t="n">
        <v>0.0118</v>
      </c>
      <c r="K616" s="30" t="n">
        <v>0.0102</v>
      </c>
      <c r="L616" s="30" t="n">
        <v>0.0221</v>
      </c>
      <c r="M616" s="30" t="n">
        <v>0.0588</v>
      </c>
      <c r="N616" s="30" t="n">
        <v>0.035</v>
      </c>
    </row>
    <row r="617">
      <c r="A617" s="43" t="n"/>
      <c r="B617" s="34" t="inlineStr">
        <is>
          <t>Utilities</t>
        </is>
      </c>
      <c r="C617" s="35" t="n"/>
      <c r="D617" s="36" t="n"/>
      <c r="E617" s="8" t="n"/>
      <c r="F617" s="50" t="n"/>
      <c r="G617" s="50" t="n"/>
      <c r="H617" s="50" t="n"/>
      <c r="M617" s="30" t="n">
        <v>0</v>
      </c>
      <c r="N617" s="30" t="n">
        <v>0</v>
      </c>
      <c r="O617" t="inlineStr">
        <is>
          <t>0.00%</t>
        </is>
      </c>
    </row>
    <row r="618">
      <c r="A618" s="43" t="n"/>
      <c r="B618" s="34" t="inlineStr">
        <is>
          <t>Index</t>
        </is>
      </c>
      <c r="C618" s="35" t="n"/>
      <c r="D618" s="36" t="n"/>
      <c r="E618" s="8" t="n"/>
      <c r="F618" s="50" t="n"/>
      <c r="G618" s="50" t="n"/>
      <c r="H618" s="50" t="n">
        <v>0.1061</v>
      </c>
      <c r="I618" s="30" t="n">
        <v>0.041</v>
      </c>
      <c r="J618" s="30" t="n">
        <v>0.0549</v>
      </c>
      <c r="K618" s="30" t="n">
        <v>0.0246</v>
      </c>
      <c r="L618" s="30" t="n">
        <v>0.0395</v>
      </c>
      <c r="M618" s="30" t="n">
        <v>0.0203</v>
      </c>
      <c r="N618" s="30" t="n">
        <v>0.0201</v>
      </c>
      <c r="O618" t="inlineStr">
        <is>
          <t>3.22%</t>
        </is>
      </c>
    </row>
    <row r="619">
      <c r="A619" s="42" t="n"/>
      <c r="B619" s="15" t="inlineStr">
        <is>
          <t>Other</t>
        </is>
      </c>
      <c r="C619" s="13" t="n"/>
      <c r="D619" s="11" t="n"/>
      <c r="E619" s="2" t="n"/>
      <c r="F619" s="48" t="n">
        <v>0.0596</v>
      </c>
      <c r="G619" s="48" t="n">
        <v>0.066</v>
      </c>
      <c r="H619" s="48" t="n">
        <v>0</v>
      </c>
      <c r="I619" s="30" t="n">
        <v>0</v>
      </c>
      <c r="J619" s="30" t="n">
        <v>0</v>
      </c>
      <c r="K619" s="30" t="n">
        <v>0</v>
      </c>
      <c r="L619" s="30" t="n">
        <v>0</v>
      </c>
      <c r="M619" s="30" t="n">
        <v>0</v>
      </c>
      <c r="N619" s="30" t="n">
        <v>0</v>
      </c>
      <c r="O619" t="inlineStr">
        <is>
          <t>0.00%</t>
        </is>
      </c>
    </row>
    <row r="620">
      <c r="A620" s="43" t="inlineStr">
        <is>
          <t>Market Exposure</t>
        </is>
      </c>
      <c r="B620" s="34" t="n"/>
      <c r="C620" s="35" t="n"/>
      <c r="D620" s="36" t="n"/>
      <c r="E620" s="8" t="n"/>
      <c r="F620" s="8" t="n"/>
      <c r="G620" s="8" t="n"/>
      <c r="H620" s="50" t="n"/>
    </row>
    <row r="621">
      <c r="A621" s="43" t="n"/>
      <c r="B621" s="34" t="inlineStr">
        <is>
          <t>Large Cap</t>
        </is>
      </c>
      <c r="C621" s="35" t="n"/>
      <c r="D621" s="36" t="n"/>
      <c r="E621" s="8" t="n"/>
      <c r="F621" s="50" t="n">
        <v>0.69935</v>
      </c>
      <c r="G621" s="50" t="n">
        <v>0.61565</v>
      </c>
      <c r="H621" s="50" t="n">
        <v>0.339</v>
      </c>
      <c r="I621" s="30" t="n">
        <v>0.2516</v>
      </c>
      <c r="J621" s="30" t="n">
        <v>0.30735</v>
      </c>
      <c r="K621" s="30" t="n">
        <v>0.30735</v>
      </c>
      <c r="L621" s="30" t="n">
        <v>0.3592500000000001</v>
      </c>
      <c r="M621" s="30" t="n">
        <v>0.40865</v>
      </c>
      <c r="N621" s="30" t="n">
        <v>0.39655</v>
      </c>
      <c r="O621" t="inlineStr">
        <is>
          <t>40.58%</t>
        </is>
      </c>
    </row>
    <row r="622">
      <c r="A622" s="43" t="n"/>
      <c r="B622" s="34" t="inlineStr">
        <is>
          <t>Mid Cap</t>
        </is>
      </c>
      <c r="C622" s="35" t="n"/>
      <c r="D622" s="36" t="n"/>
      <c r="E622" s="8" t="n"/>
      <c r="F622" s="50" t="n">
        <v>0.2817</v>
      </c>
      <c r="G622" s="50" t="n">
        <v>0.2755</v>
      </c>
      <c r="H622" s="50" t="n">
        <v>0.1284</v>
      </c>
      <c r="I622" s="30" t="n">
        <v>0.09960000000000001</v>
      </c>
      <c r="J622" s="30" t="n">
        <v>0.0839</v>
      </c>
      <c r="K622" s="30" t="n">
        <v>0.0839</v>
      </c>
      <c r="L622" s="30" t="n">
        <v>0.12275</v>
      </c>
      <c r="M622" s="30" t="n">
        <v>0.11935</v>
      </c>
      <c r="N622" s="30" t="n">
        <v>0.1353</v>
      </c>
      <c r="O622" t="inlineStr">
        <is>
          <t>15.82%</t>
        </is>
      </c>
    </row>
    <row r="623">
      <c r="A623" s="43" t="n"/>
      <c r="B623" s="34" t="inlineStr">
        <is>
          <t>Small Cap</t>
        </is>
      </c>
      <c r="C623" s="35" t="n"/>
      <c r="D623" s="36" t="n"/>
      <c r="E623" s="8" t="n"/>
      <c r="F623" s="50" t="n">
        <v>0.12975</v>
      </c>
      <c r="G623" s="50" t="n">
        <v>0.13885</v>
      </c>
      <c r="H623" s="50" t="n">
        <v>0.0231</v>
      </c>
      <c r="I623" s="30" t="n">
        <v>0.0122</v>
      </c>
      <c r="J623" s="30" t="n">
        <v>0.00765</v>
      </c>
      <c r="K623" s="30" t="n">
        <v>0.00765</v>
      </c>
      <c r="L623" s="30" t="n">
        <v>0.0086</v>
      </c>
      <c r="M623" s="30" t="n">
        <v>0.0129</v>
      </c>
      <c r="N623" s="30" t="n">
        <v>0.01675</v>
      </c>
      <c r="O623" t="inlineStr">
        <is>
          <t>1.00%</t>
        </is>
      </c>
    </row>
    <row r="624">
      <c r="A624" s="43" t="n"/>
      <c r="B624" s="34" t="inlineStr">
        <is>
          <t>Private</t>
        </is>
      </c>
      <c r="C624" s="35" t="n"/>
      <c r="D624" s="36" t="n"/>
      <c r="E624" s="8" t="n"/>
      <c r="F624" s="8" t="n"/>
      <c r="G624" s="8" t="n"/>
      <c r="H624" s="50" t="n"/>
    </row>
    <row r="625">
      <c r="A625" s="42" t="inlineStr">
        <is>
          <t>Sovereign Exposure</t>
        </is>
      </c>
      <c r="B625" s="15" t="n"/>
      <c r="C625" s="13" t="n"/>
      <c r="D625" s="11" t="n"/>
      <c r="E625" s="2" t="n"/>
      <c r="F625" s="2" t="n"/>
      <c r="G625" s="2" t="n"/>
      <c r="H625" s="48" t="n"/>
    </row>
    <row r="626">
      <c r="A626" s="43" t="n"/>
      <c r="B626" s="34" t="inlineStr">
        <is>
          <t>North America</t>
        </is>
      </c>
      <c r="C626" s="35" t="n"/>
      <c r="D626" s="36" t="n"/>
      <c r="E626" s="8" t="n"/>
      <c r="F626" s="8" t="n"/>
      <c r="G626" s="8" t="n"/>
      <c r="H626" s="50" t="n"/>
    </row>
    <row r="627">
      <c r="A627" s="43" t="n"/>
      <c r="B627" s="34" t="inlineStr">
        <is>
          <t>Europe</t>
        </is>
      </c>
      <c r="C627" s="35" t="n"/>
      <c r="D627" s="36" t="n"/>
      <c r="E627" s="8" t="n"/>
      <c r="F627" s="8" t="n"/>
      <c r="G627" s="8" t="n"/>
      <c r="H627" s="50" t="n"/>
    </row>
    <row r="628">
      <c r="A628" s="43" t="n"/>
      <c r="B628" s="34" t="inlineStr">
        <is>
          <t>Asia</t>
        </is>
      </c>
      <c r="C628" s="35" t="n"/>
      <c r="D628" s="36" t="n"/>
      <c r="E628" s="8" t="n"/>
      <c r="F628" s="8" t="n"/>
      <c r="G628" s="8" t="n"/>
      <c r="H628" s="50" t="n"/>
    </row>
    <row r="629">
      <c r="A629" s="43" t="n"/>
      <c r="B629" s="34" t="inlineStr">
        <is>
          <t>Other/Unknown</t>
        </is>
      </c>
      <c r="C629" s="35" t="n"/>
      <c r="D629" s="36" t="n"/>
      <c r="E629" s="8" t="n"/>
      <c r="F629" s="8" t="n"/>
      <c r="G629" s="8" t="n"/>
      <c r="H629" s="50" t="n"/>
    </row>
    <row r="633">
      <c r="A633" s="39" t="n"/>
      <c r="B633" s="7" t="n"/>
      <c r="C633" s="20" t="n"/>
      <c r="D633" s="19" t="n"/>
      <c r="E633" s="46" t="n"/>
      <c r="F633" s="46" t="n"/>
      <c r="G633" s="46" t="n"/>
      <c r="H633" s="46" t="n"/>
      <c r="I633" s="4" t="n"/>
      <c r="J633" s="5" t="n"/>
      <c r="K633" s="5" t="n"/>
      <c r="L633" s="5" t="n"/>
      <c r="M633" s="5" t="n"/>
      <c r="N633" s="5" t="n"/>
    </row>
    <row r="634">
      <c r="A634" s="40" t="inlineStr">
        <is>
          <t>Level 1</t>
        </is>
      </c>
      <c r="B634" s="31" t="inlineStr">
        <is>
          <t>Level 2</t>
        </is>
      </c>
      <c r="C634" s="13" t="inlineStr">
        <is>
          <t>Level 3</t>
        </is>
      </c>
      <c r="D634" s="36" t="inlineStr">
        <is>
          <t>Level 4</t>
        </is>
      </c>
      <c r="E634" s="6" t="n"/>
      <c r="F634" s="6" t="n"/>
      <c r="G634" s="6" t="n"/>
      <c r="H634" s="6" t="n"/>
    </row>
    <row r="635">
      <c r="A635" s="40" t="n"/>
      <c r="B635" s="27" t="n"/>
      <c r="C635" s="28" t="n"/>
      <c r="D635" s="29" t="n"/>
      <c r="E635" s="3" t="n"/>
      <c r="F635" s="3" t="n"/>
      <c r="G635" s="3" t="n"/>
      <c r="H635" s="3" t="n"/>
    </row>
    <row r="636">
      <c r="A636" s="41" t="n"/>
      <c r="B636" s="31" t="n"/>
      <c r="C636" s="32" t="n"/>
      <c r="D636" s="33" t="n"/>
      <c r="E636" s="9" t="n"/>
      <c r="F636" s="9" t="n"/>
      <c r="G636" s="9" t="n"/>
      <c r="H636" s="9" t="n"/>
    </row>
    <row r="637">
      <c r="A637" s="42" t="n"/>
      <c r="B637" s="15" t="n"/>
      <c r="C637" s="13" t="n"/>
      <c r="D637" s="11" t="n"/>
      <c r="E637" s="2" t="n"/>
      <c r="F637" s="2" t="n"/>
      <c r="G637" s="2" t="n"/>
      <c r="H637" s="2" t="n"/>
    </row>
    <row r="638">
      <c r="A638" s="42" t="n"/>
      <c r="B638" s="15" t="n"/>
      <c r="C638" s="13" t="n"/>
      <c r="D638" s="11" t="n"/>
      <c r="E638" s="2" t="n"/>
      <c r="F638" s="2" t="n"/>
      <c r="G638" s="2" t="n"/>
      <c r="H638" s="2" t="n"/>
    </row>
    <row r="639">
      <c r="A639" s="41" t="n"/>
      <c r="B639" s="31" t="n"/>
      <c r="C639" s="32" t="n"/>
      <c r="D639" s="33" t="n"/>
      <c r="E639" s="9" t="n"/>
      <c r="F639" s="9" t="n"/>
      <c r="G639" s="9" t="n"/>
      <c r="H639" s="9" t="n"/>
    </row>
    <row r="640">
      <c r="A640" s="42" t="n"/>
      <c r="B640" s="15" t="n"/>
      <c r="C640" s="13" t="n"/>
      <c r="D640" s="11" t="n"/>
      <c r="E640" s="2" t="n"/>
      <c r="F640" s="2" t="n"/>
      <c r="G640" s="2" t="n"/>
      <c r="H640" s="2" t="n"/>
    </row>
    <row r="641">
      <c r="A641" s="42" t="n"/>
      <c r="B641" s="15" t="n"/>
      <c r="C641" s="13" t="n"/>
      <c r="D641" s="11" t="n"/>
      <c r="E641" s="2" t="n"/>
      <c r="F641" s="2" t="n"/>
      <c r="G641" s="2" t="n"/>
      <c r="H641" s="2" t="n"/>
    </row>
    <row r="642">
      <c r="A642" s="42" t="n"/>
      <c r="B642" s="15" t="n"/>
      <c r="C642" s="13" t="n"/>
      <c r="D642" s="11" t="n"/>
      <c r="E642" s="2" t="n"/>
      <c r="F642" s="2" t="n"/>
      <c r="G642" s="2" t="n"/>
      <c r="H642" s="2" t="n"/>
    </row>
    <row r="643">
      <c r="A643" s="42" t="n"/>
      <c r="B643" s="15" t="n"/>
      <c r="C643" s="13" t="n"/>
      <c r="D643" s="11" t="n"/>
      <c r="E643" s="2" t="n"/>
      <c r="F643" s="2" t="n"/>
      <c r="G643" s="2" t="n"/>
      <c r="H643" s="2" t="n"/>
    </row>
    <row r="644">
      <c r="A644" s="42" t="n"/>
      <c r="B644" s="15" t="n"/>
      <c r="C644" s="13" t="n"/>
      <c r="D644" s="11" t="n"/>
      <c r="E644" s="2" t="n"/>
      <c r="F644" s="2" t="n"/>
      <c r="G644" s="2" t="n"/>
      <c r="H644" s="2" t="n"/>
    </row>
    <row r="645">
      <c r="A645" s="42" t="n"/>
      <c r="B645" s="15" t="n"/>
      <c r="C645" s="13" t="n"/>
      <c r="D645" s="11" t="n"/>
      <c r="E645" s="2" t="n"/>
      <c r="F645" s="2" t="n"/>
      <c r="G645" s="2" t="n"/>
      <c r="H645" s="2" t="n"/>
    </row>
    <row r="646">
      <c r="A646" s="42" t="n"/>
      <c r="B646" s="15" t="n"/>
      <c r="C646" s="13" t="n"/>
      <c r="D646" s="11" t="n"/>
      <c r="E646" s="2" t="n"/>
      <c r="F646" s="2" t="n"/>
      <c r="G646" s="2" t="n"/>
      <c r="H646" s="2" t="n"/>
    </row>
    <row r="647">
      <c r="A647" s="42" t="n"/>
      <c r="B647" s="15" t="n"/>
      <c r="C647" s="13" t="n"/>
      <c r="D647" s="11" t="n"/>
      <c r="E647" s="2" t="n"/>
      <c r="F647" s="2" t="n"/>
      <c r="G647" s="2" t="n"/>
      <c r="H647" s="2" t="n"/>
    </row>
    <row r="648">
      <c r="A648" s="42" t="n"/>
      <c r="B648" s="15" t="n"/>
      <c r="C648" s="13" t="n"/>
      <c r="D648" s="11" t="n"/>
      <c r="E648" s="2" t="n"/>
      <c r="F648" s="2" t="n"/>
      <c r="G648" s="2" t="n"/>
      <c r="H648" s="2" t="n"/>
    </row>
    <row r="649">
      <c r="A649" s="42" t="n"/>
      <c r="B649" s="15" t="n"/>
      <c r="C649" s="13" t="n"/>
      <c r="D649" s="11" t="n"/>
      <c r="E649" s="2" t="n"/>
      <c r="F649" s="2" t="n"/>
      <c r="G649" s="2" t="n"/>
      <c r="H649" s="2" t="n"/>
    </row>
    <row r="650">
      <c r="A650" s="42" t="n"/>
      <c r="B650" s="15" t="n"/>
      <c r="C650" s="13" t="n"/>
      <c r="D650" s="11" t="n"/>
      <c r="E650" s="2" t="n"/>
      <c r="F650" s="2" t="n"/>
      <c r="G650" s="2" t="n"/>
      <c r="H650" s="2" t="n"/>
    </row>
    <row r="651">
      <c r="A651" s="42" t="n"/>
      <c r="B651" s="15" t="n"/>
      <c r="C651" s="13" t="n"/>
      <c r="D651" s="11" t="n"/>
      <c r="E651" s="2" t="n"/>
      <c r="F651" s="2" t="n"/>
      <c r="G651" s="2" t="n"/>
      <c r="H651" s="2" t="n"/>
    </row>
    <row r="652">
      <c r="A652" s="42" t="n"/>
      <c r="B652" s="15" t="n"/>
      <c r="C652" s="13" t="n"/>
      <c r="D652" s="11" t="n"/>
      <c r="E652" s="2" t="n"/>
      <c r="F652" s="2" t="n"/>
      <c r="G652" s="2" t="n"/>
      <c r="H652" s="2" t="n"/>
    </row>
    <row r="653">
      <c r="A653" s="42" t="n"/>
      <c r="B653" s="15" t="n"/>
      <c r="C653" s="13" t="n"/>
      <c r="D653" s="11" t="n"/>
      <c r="E653" s="2" t="n"/>
      <c r="F653" s="2" t="n"/>
      <c r="G653" s="2" t="n"/>
      <c r="H653" s="2" t="n"/>
    </row>
    <row r="654">
      <c r="A654" s="42" t="n"/>
      <c r="B654" s="15" t="n"/>
      <c r="C654" s="13" t="n"/>
      <c r="D654" s="11" t="n"/>
      <c r="E654" s="2" t="n"/>
      <c r="F654" s="2" t="n"/>
      <c r="G654" s="2" t="n"/>
      <c r="H654" s="2" t="n"/>
    </row>
    <row r="655">
      <c r="A655" s="42" t="n"/>
      <c r="B655" s="15" t="n"/>
      <c r="C655" s="13" t="n"/>
      <c r="D655" s="11" t="n"/>
      <c r="E655" s="2" t="n"/>
      <c r="F655" s="2" t="n"/>
      <c r="G655" s="2" t="n"/>
      <c r="H655" s="2" t="n"/>
    </row>
    <row r="656">
      <c r="A656" s="42" t="n"/>
      <c r="B656" s="15" t="n"/>
      <c r="C656" s="13" t="n"/>
      <c r="D656" s="11" t="n"/>
      <c r="E656" s="2" t="n"/>
      <c r="F656" s="2" t="n"/>
      <c r="G656" s="2" t="n"/>
      <c r="H656" s="2" t="n"/>
    </row>
    <row r="657">
      <c r="A657" s="41" t="n"/>
      <c r="B657" s="31" t="n"/>
      <c r="C657" s="32" t="n"/>
      <c r="D657" s="33" t="n"/>
      <c r="E657" s="9" t="n"/>
      <c r="F657" s="9" t="n"/>
      <c r="G657" s="9" t="n"/>
      <c r="H657" s="9" t="n"/>
    </row>
    <row r="658">
      <c r="A658" s="42" t="n"/>
      <c r="B658" s="15" t="n"/>
      <c r="C658" s="13" t="n"/>
      <c r="D658" s="11" t="n"/>
      <c r="E658" s="2" t="n"/>
      <c r="F658" s="2" t="n"/>
      <c r="G658" s="2" t="n"/>
      <c r="H658" s="2" t="n"/>
    </row>
    <row r="659">
      <c r="A659" s="42" t="n"/>
      <c r="B659" s="15" t="n"/>
      <c r="C659" s="13" t="n"/>
      <c r="D659" s="11" t="n"/>
      <c r="E659" s="2" t="n"/>
      <c r="F659" s="2" t="n"/>
      <c r="G659" s="2" t="n"/>
      <c r="H659" s="2" t="n"/>
    </row>
    <row r="660">
      <c r="A660" s="43" t="n"/>
      <c r="B660" s="34" t="n"/>
      <c r="C660" s="35" t="n"/>
      <c r="D660" s="36" t="n"/>
      <c r="E660" s="8" t="n"/>
      <c r="F660" s="8" t="n"/>
      <c r="G660" s="8" t="n"/>
      <c r="H660" s="8" t="n"/>
    </row>
    <row r="661">
      <c r="A661" s="43" t="n"/>
      <c r="B661" s="34" t="n"/>
      <c r="C661" s="35" t="n"/>
      <c r="D661" s="36" t="n"/>
      <c r="E661" s="8" t="n"/>
      <c r="F661" s="8" t="n"/>
      <c r="G661" s="8" t="n"/>
      <c r="H661" s="8" t="n"/>
    </row>
    <row r="662">
      <c r="A662" s="43" t="n"/>
      <c r="B662" s="34" t="n"/>
      <c r="C662" s="35" t="n"/>
      <c r="D662" s="36" t="n"/>
      <c r="E662" s="8" t="n"/>
      <c r="F662" s="8" t="n"/>
      <c r="G662" s="8" t="n"/>
      <c r="H662" s="8" t="n"/>
    </row>
    <row r="663">
      <c r="A663" s="43" t="n"/>
      <c r="B663" s="34" t="n"/>
      <c r="C663" s="35" t="n"/>
      <c r="D663" s="36" t="n"/>
      <c r="E663" s="8" t="n"/>
      <c r="F663" s="8" t="n"/>
      <c r="G663" s="8" t="n"/>
      <c r="H663" s="8" t="n"/>
    </row>
    <row r="664">
      <c r="A664" s="43" t="n"/>
      <c r="B664" s="34" t="n"/>
      <c r="C664" s="35" t="n"/>
      <c r="D664" s="36" t="n"/>
      <c r="E664" s="8" t="n"/>
      <c r="F664" s="8" t="n"/>
      <c r="G664" s="8" t="n"/>
      <c r="H664" s="8" t="n"/>
    </row>
    <row r="665">
      <c r="A665" s="41" t="n"/>
      <c r="B665" s="31" t="n"/>
      <c r="C665" s="32" t="n"/>
      <c r="D665" s="33" t="n"/>
      <c r="E665" s="9" t="n"/>
      <c r="F665" s="9" t="n"/>
      <c r="G665" s="9" t="n"/>
      <c r="H665" s="9" t="n"/>
    </row>
    <row r="666">
      <c r="A666" s="42" t="n"/>
      <c r="B666" s="15" t="n"/>
      <c r="C666" s="13" t="n"/>
      <c r="D666" s="11" t="n"/>
      <c r="E666" s="2" t="n"/>
      <c r="F666" s="2" t="n"/>
      <c r="G666" s="2" t="n"/>
      <c r="H666" s="2" t="n"/>
    </row>
    <row r="667">
      <c r="A667" s="43" t="n"/>
      <c r="B667" s="34" t="n"/>
      <c r="C667" s="35" t="n"/>
      <c r="D667" s="36" t="n"/>
      <c r="E667" s="8" t="n"/>
      <c r="F667" s="8" t="n"/>
      <c r="G667" s="8" t="n"/>
      <c r="H667" s="8" t="n"/>
    </row>
    <row r="668">
      <c r="A668" s="43" t="n"/>
      <c r="B668" s="34" t="n"/>
      <c r="C668" s="35" t="n"/>
      <c r="D668" s="36" t="n"/>
      <c r="E668" s="8" t="n"/>
      <c r="F668" s="8" t="n"/>
      <c r="G668" s="8" t="n"/>
      <c r="H668" s="8" t="n"/>
    </row>
    <row r="669">
      <c r="A669" s="43" t="n"/>
      <c r="B669" s="34" t="n"/>
      <c r="C669" s="35" t="n"/>
      <c r="D669" s="36" t="n"/>
      <c r="E669" s="8" t="n"/>
      <c r="F669" s="8" t="n"/>
      <c r="G669" s="8" t="n"/>
      <c r="H669" s="8" t="n"/>
    </row>
    <row r="670">
      <c r="A670" s="43" t="n"/>
      <c r="B670" s="34" t="n"/>
      <c r="C670" s="35" t="n"/>
      <c r="D670" s="36" t="n"/>
      <c r="E670" s="8" t="n"/>
      <c r="F670" s="8" t="n"/>
      <c r="G670" s="8" t="n"/>
      <c r="H670" s="8" t="n"/>
    </row>
    <row r="671">
      <c r="A671" s="43" t="n"/>
      <c r="B671" s="34" t="n"/>
      <c r="C671" s="35" t="n"/>
      <c r="D671" s="36" t="n"/>
      <c r="E671" s="8" t="n"/>
      <c r="F671" s="8" t="n"/>
      <c r="G671" s="8" t="n"/>
      <c r="H671" s="8" t="n"/>
    </row>
    <row r="672">
      <c r="A672" s="43" t="n"/>
      <c r="B672" s="34" t="n"/>
      <c r="C672" s="35" t="n"/>
      <c r="D672" s="36" t="n"/>
      <c r="E672" s="8" t="n"/>
      <c r="F672" s="8" t="n"/>
      <c r="G672" s="8" t="n"/>
      <c r="H672" s="8" t="n"/>
    </row>
    <row r="673">
      <c r="A673" s="43" t="n"/>
      <c r="B673" s="34" t="n"/>
      <c r="C673" s="35" t="n"/>
      <c r="D673" s="36" t="n"/>
      <c r="E673" s="8" t="n"/>
      <c r="F673" s="8" t="n"/>
      <c r="G673" s="8" t="n"/>
      <c r="H673" s="8" t="n"/>
    </row>
    <row r="674">
      <c r="A674" s="43" t="n"/>
      <c r="B674" s="34" t="n"/>
      <c r="C674" s="35" t="n"/>
      <c r="D674" s="36" t="n"/>
      <c r="E674" s="8" t="n"/>
      <c r="F674" s="8" t="n"/>
      <c r="G674" s="8" t="n"/>
      <c r="H674" s="8" t="n"/>
    </row>
    <row r="675">
      <c r="A675" s="43" t="n"/>
      <c r="B675" s="34" t="n"/>
      <c r="C675" s="35" t="n"/>
      <c r="D675" s="36" t="n"/>
      <c r="E675" s="8" t="n"/>
      <c r="F675" s="8" t="n"/>
      <c r="G675" s="8" t="n"/>
      <c r="H675" s="8" t="n"/>
    </row>
    <row r="676">
      <c r="A676" s="43" t="n"/>
      <c r="B676" s="34" t="n"/>
      <c r="C676" s="35" t="n"/>
      <c r="D676" s="36" t="n"/>
      <c r="E676" s="8" t="n"/>
      <c r="F676" s="8" t="n"/>
      <c r="G676" s="8" t="n"/>
      <c r="H676" s="8" t="n"/>
    </row>
    <row r="677">
      <c r="A677" s="42" t="n"/>
      <c r="B677" s="15" t="n"/>
      <c r="C677" s="13" t="n"/>
      <c r="D677" s="11" t="n"/>
      <c r="E677" s="2" t="n"/>
      <c r="F677" s="2" t="n"/>
      <c r="G677" s="2" t="n"/>
      <c r="H677" s="2" t="n"/>
    </row>
    <row r="678">
      <c r="A678" s="43" t="n"/>
      <c r="B678" s="34" t="n"/>
      <c r="C678" s="35" t="n"/>
      <c r="D678" s="36" t="n"/>
      <c r="E678" s="8" t="n"/>
      <c r="F678" s="8" t="n"/>
      <c r="G678" s="8" t="n"/>
      <c r="H678" s="8" t="n"/>
    </row>
    <row r="679">
      <c r="A679" s="43" t="n"/>
      <c r="B679" s="34" t="n"/>
      <c r="C679" s="35" t="n"/>
      <c r="D679" s="36" t="n"/>
      <c r="E679" s="8" t="n"/>
      <c r="F679" s="8" t="n"/>
      <c r="G679" s="8" t="n"/>
      <c r="H679" s="8" t="n"/>
    </row>
    <row r="680">
      <c r="A680" s="43" t="n"/>
      <c r="B680" s="34" t="n"/>
      <c r="C680" s="35" t="n"/>
      <c r="D680" s="36" t="n"/>
      <c r="E680" s="8" t="n"/>
      <c r="F680" s="8" t="n"/>
      <c r="G680" s="8" t="n"/>
      <c r="H680" s="8" t="n"/>
    </row>
    <row r="681">
      <c r="A681" s="43" t="n"/>
      <c r="B681" s="34" t="n"/>
      <c r="C681" s="35" t="n"/>
      <c r="D681" s="36" t="n"/>
      <c r="E681" s="8" t="n"/>
      <c r="F681" s="8" t="n"/>
      <c r="G681" s="8" t="n"/>
      <c r="H681" s="8" t="n"/>
    </row>
    <row r="682">
      <c r="A682" s="43" t="n"/>
      <c r="B682" s="34" t="n"/>
      <c r="C682" s="35" t="n"/>
      <c r="D682" s="36" t="n"/>
      <c r="E682" s="8" t="n"/>
      <c r="F682" s="8" t="n"/>
      <c r="G682" s="8" t="n"/>
      <c r="H682" s="8" t="n"/>
    </row>
    <row r="683">
      <c r="A683" s="43" t="n"/>
      <c r="B683" s="34" t="n"/>
      <c r="C683" s="35" t="n"/>
      <c r="D683" s="36" t="n"/>
      <c r="E683" s="8" t="n"/>
      <c r="F683" s="8" t="n"/>
      <c r="G683" s="8" t="n"/>
      <c r="H683" s="8" t="n"/>
    </row>
    <row r="684">
      <c r="A684" s="43" t="n"/>
      <c r="B684" s="34" t="n"/>
      <c r="C684" s="35" t="n"/>
      <c r="D684" s="36" t="n"/>
      <c r="E684" s="8" t="n"/>
      <c r="F684" s="8" t="n"/>
      <c r="G684" s="8" t="n"/>
      <c r="H684" s="8" t="n"/>
    </row>
    <row r="685">
      <c r="A685" s="43" t="n"/>
      <c r="B685" s="34" t="n"/>
      <c r="C685" s="35" t="n"/>
      <c r="D685" s="36" t="n"/>
      <c r="E685" s="8" t="n"/>
      <c r="F685" s="8" t="n"/>
      <c r="G685" s="8" t="n"/>
      <c r="H685" s="8" t="n"/>
    </row>
    <row r="686">
      <c r="A686" s="42" t="n"/>
      <c r="B686" s="15" t="n"/>
      <c r="C686" s="13" t="n"/>
      <c r="D686" s="11" t="n"/>
      <c r="E686" s="2" t="n"/>
      <c r="F686" s="2" t="n"/>
      <c r="G686" s="2" t="n"/>
      <c r="H686" s="2" t="n"/>
    </row>
    <row r="687">
      <c r="A687" s="43" t="n"/>
      <c r="B687" s="34" t="n"/>
      <c r="C687" s="35" t="n"/>
      <c r="D687" s="36" t="n"/>
      <c r="E687" s="8" t="n"/>
      <c r="F687" s="8" t="n"/>
      <c r="G687" s="8" t="n"/>
      <c r="H687" s="8" t="n"/>
    </row>
    <row r="688">
      <c r="A688" s="43" t="n"/>
      <c r="B688" s="34" t="n"/>
      <c r="C688" s="35" t="n"/>
      <c r="D688" s="36" t="n"/>
      <c r="E688" s="8" t="n"/>
      <c r="F688" s="8" t="n"/>
      <c r="G688" s="8" t="n"/>
      <c r="H688" s="8" t="n"/>
    </row>
    <row r="689">
      <c r="A689" s="43" t="n"/>
      <c r="B689" s="34" t="n"/>
      <c r="C689" s="35" t="n"/>
      <c r="D689" s="36" t="n"/>
      <c r="E689" s="8" t="n"/>
      <c r="F689" s="8" t="n"/>
      <c r="G689" s="8" t="n"/>
      <c r="H689" s="8" t="n"/>
    </row>
    <row r="690">
      <c r="A690" s="43" t="n"/>
      <c r="B690" s="34" t="n"/>
      <c r="C690" s="35" t="n"/>
      <c r="D690" s="36" t="n"/>
      <c r="E690" s="8" t="n"/>
      <c r="F690" s="8" t="n"/>
      <c r="G690" s="8" t="n"/>
      <c r="H690" s="8" t="n"/>
    </row>
    <row r="691">
      <c r="A691" s="43" t="n"/>
      <c r="B691" s="34" t="n"/>
      <c r="C691" s="35" t="n"/>
      <c r="D691" s="36" t="n"/>
      <c r="E691" s="8" t="n"/>
      <c r="F691" s="8" t="n"/>
      <c r="G691" s="8" t="n"/>
      <c r="H691" s="8" t="n"/>
    </row>
    <row r="692">
      <c r="A692" s="42" t="n"/>
      <c r="B692" s="15" t="n"/>
      <c r="C692" s="13" t="n"/>
      <c r="D692" s="11" t="n"/>
      <c r="E692" s="2" t="n"/>
      <c r="F692" s="2" t="n"/>
      <c r="G692" s="2" t="n"/>
      <c r="H692" s="2" t="n"/>
    </row>
    <row r="693">
      <c r="A693" s="43" t="n"/>
      <c r="B693" s="34" t="n"/>
      <c r="C693" s="35" t="n"/>
      <c r="D693" s="36" t="n"/>
      <c r="E693" s="8" t="n"/>
      <c r="F693" s="8" t="n"/>
      <c r="G693" s="8" t="n"/>
      <c r="H693" s="8" t="n"/>
    </row>
    <row r="694">
      <c r="A694" s="43" t="n"/>
      <c r="B694" s="34" t="n"/>
      <c r="C694" s="35" t="n"/>
      <c r="D694" s="36" t="n"/>
      <c r="E694" s="8" t="n"/>
      <c r="F694" s="8" t="n"/>
      <c r="G694" s="8" t="n"/>
      <c r="H694" s="8" t="n"/>
    </row>
    <row r="695">
      <c r="A695" s="43" t="n"/>
      <c r="B695" s="34" t="n"/>
      <c r="C695" s="35" t="n"/>
      <c r="D695" s="36" t="n"/>
      <c r="E695" s="8" t="n"/>
      <c r="F695" s="8" t="n"/>
      <c r="G695" s="8" t="n"/>
      <c r="H695" s="8" t="n"/>
    </row>
    <row r="696">
      <c r="A696" s="43" t="n"/>
      <c r="B696" s="34" t="n"/>
      <c r="C696" s="35" t="n"/>
      <c r="D696" s="36" t="n"/>
      <c r="E696" s="8" t="n"/>
      <c r="F696" s="8" t="n"/>
      <c r="G696" s="8" t="n"/>
      <c r="H696" s="8" t="n"/>
    </row>
    <row r="697">
      <c r="A697" s="43" t="n"/>
      <c r="B697" s="34" t="n"/>
      <c r="C697" s="35" t="n"/>
      <c r="D697" s="36" t="n"/>
      <c r="E697" s="8" t="n"/>
      <c r="F697" s="8" t="n"/>
      <c r="G697" s="8" t="n"/>
      <c r="H697" s="8" t="n"/>
    </row>
    <row r="698">
      <c r="A698" s="43" t="n"/>
      <c r="B698" s="34" t="n"/>
      <c r="C698" s="35" t="n"/>
      <c r="D698" s="36" t="n"/>
      <c r="E698" s="8" t="n"/>
      <c r="F698" s="8" t="n"/>
      <c r="G698" s="8" t="n"/>
      <c r="H698" s="8" t="n"/>
    </row>
    <row r="699">
      <c r="A699" s="43" t="n"/>
      <c r="B699" s="34" t="n"/>
      <c r="C699" s="35" t="n"/>
      <c r="D699" s="36" t="n"/>
      <c r="E699" s="8" t="n"/>
      <c r="F699" s="8" t="n"/>
      <c r="G699" s="8" t="n"/>
      <c r="H699" s="8" t="n"/>
    </row>
    <row r="700">
      <c r="A700" s="41" t="n"/>
      <c r="B700" s="31" t="n"/>
      <c r="C700" s="32" t="n"/>
      <c r="D700" s="33" t="n"/>
      <c r="E700" s="9" t="n"/>
      <c r="F700" s="9" t="n"/>
      <c r="G700" s="9" t="n"/>
      <c r="H700" s="9" t="n"/>
    </row>
    <row r="701">
      <c r="A701" s="40" t="n"/>
      <c r="B701" s="27" t="n"/>
      <c r="C701" s="28" t="n"/>
      <c r="D701" s="29" t="n"/>
      <c r="E701" s="3" t="n"/>
      <c r="F701" s="3" t="n"/>
      <c r="G701" s="3" t="n"/>
      <c r="H701" s="3" t="n"/>
    </row>
    <row r="702">
      <c r="A702" s="41" t="n"/>
      <c r="B702" s="31" t="n"/>
      <c r="C702" s="32" t="n"/>
      <c r="D702" s="33" t="n"/>
      <c r="E702" s="9" t="n"/>
      <c r="F702" s="9" t="n"/>
      <c r="G702" s="9" t="n"/>
      <c r="H702" s="9" t="n"/>
    </row>
    <row r="703">
      <c r="A703" s="41" t="n"/>
      <c r="B703" s="31" t="n"/>
      <c r="C703" s="32" t="n"/>
      <c r="D703" s="33" t="n"/>
      <c r="E703" s="9" t="n"/>
      <c r="F703" s="9" t="n"/>
      <c r="G703" s="9" t="n"/>
      <c r="H703" s="9" t="n"/>
    </row>
    <row r="704">
      <c r="A704" s="41" t="n"/>
      <c r="B704" s="31" t="n"/>
      <c r="C704" s="32" t="n"/>
      <c r="D704" s="33" t="n"/>
      <c r="E704" s="9" t="n"/>
      <c r="F704" s="9" t="n"/>
      <c r="G704" s="9" t="n"/>
      <c r="H704" s="9" t="n"/>
    </row>
    <row r="705">
      <c r="A705" s="41" t="n"/>
      <c r="B705" s="31" t="n"/>
      <c r="C705" s="32" t="n"/>
      <c r="D705" s="33" t="n"/>
      <c r="E705" s="9" t="n"/>
      <c r="F705" s="9" t="n"/>
      <c r="G705" s="9" t="n"/>
      <c r="H705" s="9" t="n"/>
    </row>
    <row r="706">
      <c r="A706" s="41" t="n"/>
      <c r="B706" s="31" t="n"/>
      <c r="C706" s="32" t="n"/>
      <c r="D706" s="33" t="n"/>
      <c r="E706" s="9" t="n"/>
      <c r="F706" s="9" t="n"/>
      <c r="G706" s="9" t="n"/>
      <c r="H706" s="9" t="n"/>
    </row>
    <row r="707">
      <c r="A707" s="41" t="n"/>
      <c r="B707" s="31" t="n"/>
      <c r="C707" s="32" t="n"/>
      <c r="D707" s="33" t="n"/>
      <c r="E707" s="9" t="n"/>
      <c r="F707" s="9" t="n"/>
      <c r="G707" s="9" t="n"/>
      <c r="H707" s="9" t="n"/>
    </row>
    <row r="708">
      <c r="A708" s="41" t="n"/>
      <c r="B708" s="31" t="n"/>
      <c r="C708" s="32" t="n"/>
      <c r="D708" s="33" t="n"/>
      <c r="E708" s="9" t="n"/>
      <c r="F708" s="9" t="n"/>
      <c r="G708" s="9" t="n"/>
      <c r="H708" s="9" t="n"/>
    </row>
    <row r="709">
      <c r="A709" s="41" t="n"/>
      <c r="B709" s="31" t="n"/>
      <c r="C709" s="32" t="n"/>
      <c r="D709" s="33" t="n"/>
      <c r="E709" s="9" t="n"/>
      <c r="F709" s="9" t="n"/>
      <c r="G709" s="9" t="n"/>
      <c r="H709" s="9" t="n"/>
    </row>
    <row r="710">
      <c r="A710" s="41" t="n"/>
      <c r="B710" s="31" t="n"/>
      <c r="C710" s="32" t="n"/>
      <c r="D710" s="33" t="n"/>
      <c r="E710" s="9" t="n"/>
      <c r="F710" s="9" t="n"/>
      <c r="G710" s="9" t="n"/>
      <c r="H710" s="9" t="n"/>
    </row>
    <row r="711">
      <c r="A711" s="41" t="n"/>
      <c r="B711" s="31" t="n"/>
      <c r="C711" s="32" t="n"/>
      <c r="D711" s="33" t="n"/>
      <c r="E711" s="9" t="n"/>
      <c r="F711" s="9" t="n"/>
      <c r="G711" s="9" t="n"/>
      <c r="H711" s="9" t="n"/>
    </row>
    <row r="712">
      <c r="A712" s="41" t="n"/>
      <c r="B712" s="31" t="n"/>
      <c r="C712" s="32" t="n"/>
      <c r="D712" s="33" t="n"/>
      <c r="E712" s="9" t="n"/>
      <c r="F712" s="9" t="n"/>
      <c r="G712" s="9" t="n"/>
      <c r="H712" s="9" t="n"/>
    </row>
    <row r="713">
      <c r="A713" s="41" t="n"/>
      <c r="B713" s="31" t="n"/>
      <c r="C713" s="32" t="n"/>
      <c r="D713" s="33" t="n"/>
      <c r="E713" s="9" t="n"/>
      <c r="F713" s="9" t="n"/>
      <c r="G713" s="9" t="n"/>
      <c r="H713" s="9" t="n"/>
    </row>
    <row r="714">
      <c r="A714" s="40" t="n"/>
      <c r="B714" s="27" t="n"/>
      <c r="C714" s="28" t="n"/>
      <c r="D714" s="29" t="n"/>
      <c r="E714" s="3" t="n"/>
      <c r="F714" s="3" t="n"/>
      <c r="G714" s="3" t="n"/>
      <c r="H714" s="3" t="n"/>
    </row>
    <row r="715">
      <c r="A715" s="41" t="n"/>
      <c r="B715" s="31" t="n"/>
      <c r="C715" s="32" t="n"/>
      <c r="D715" s="33" t="n"/>
      <c r="E715" s="9" t="n"/>
      <c r="F715" s="9" t="n"/>
      <c r="G715" s="9" t="n"/>
      <c r="H715" s="9" t="n"/>
    </row>
    <row r="716">
      <c r="A716" s="41" t="n"/>
      <c r="B716" s="31" t="n"/>
      <c r="C716" s="32" t="n"/>
      <c r="D716" s="33" t="n"/>
      <c r="E716" s="9" t="n"/>
      <c r="F716" s="9" t="n"/>
      <c r="G716" s="9" t="n"/>
      <c r="H716" s="9" t="n"/>
    </row>
    <row r="717">
      <c r="A717" s="41" t="n"/>
      <c r="B717" s="31" t="n"/>
      <c r="C717" s="32" t="n"/>
      <c r="D717" s="33" t="n"/>
      <c r="E717" s="9" t="n"/>
      <c r="F717" s="9" t="n"/>
      <c r="G717" s="9" t="n"/>
      <c r="H717" s="9" t="n"/>
    </row>
    <row r="718">
      <c r="A718" s="41" t="n"/>
      <c r="B718" s="31" t="n"/>
      <c r="C718" s="32" t="n"/>
      <c r="D718" s="33" t="n"/>
      <c r="E718" s="9" t="n"/>
      <c r="F718" s="9" t="n"/>
      <c r="G718" s="9" t="n"/>
      <c r="H718" s="9" t="n"/>
    </row>
    <row r="719">
      <c r="A719" s="41" t="n"/>
      <c r="B719" s="31" t="n"/>
      <c r="C719" s="32" t="n"/>
      <c r="D719" s="33" t="n"/>
      <c r="E719" s="9" t="n"/>
      <c r="F719" s="9" t="n"/>
      <c r="G719" s="9" t="n"/>
      <c r="H719" s="9" t="n"/>
    </row>
    <row r="720">
      <c r="A720" s="41" t="n"/>
      <c r="B720" s="31" t="n"/>
      <c r="C720" s="32" t="n"/>
      <c r="D720" s="33" t="n"/>
      <c r="E720" s="9" t="n"/>
      <c r="F720" s="9" t="n"/>
      <c r="G720" s="9" t="n"/>
      <c r="H720" s="9" t="n"/>
    </row>
    <row r="721">
      <c r="A721" s="41" t="n"/>
      <c r="B721" s="31" t="n"/>
      <c r="C721" s="32" t="n"/>
      <c r="D721" s="33" t="n"/>
      <c r="E721" s="9" t="n"/>
      <c r="F721" s="9" t="n"/>
      <c r="G721" s="9" t="n"/>
      <c r="H721" s="9" t="n"/>
    </row>
    <row r="722">
      <c r="A722" s="41" t="n"/>
      <c r="B722" s="31" t="n"/>
      <c r="C722" s="32" t="n"/>
      <c r="D722" s="33" t="n"/>
      <c r="E722" s="9" t="n"/>
      <c r="F722" s="9" t="n"/>
      <c r="G722" s="9" t="n"/>
      <c r="H722" s="9" t="n"/>
    </row>
    <row r="723">
      <c r="A723" s="41" t="n"/>
      <c r="B723" s="31" t="n"/>
      <c r="C723" s="32" t="n"/>
      <c r="D723" s="33" t="n"/>
      <c r="E723" s="9" t="n"/>
      <c r="F723" s="9" t="n"/>
      <c r="G723" s="9" t="n"/>
      <c r="H723" s="9" t="n"/>
    </row>
    <row r="724">
      <c r="A724" s="41" t="n"/>
      <c r="B724" s="31" t="n"/>
      <c r="C724" s="32" t="n"/>
      <c r="D724" s="33" t="n"/>
      <c r="E724" s="9" t="n"/>
      <c r="F724" s="9" t="n"/>
      <c r="G724" s="9" t="n"/>
      <c r="H724" s="9" t="n"/>
    </row>
    <row r="725">
      <c r="A725" s="41" t="n"/>
      <c r="B725" s="31" t="n"/>
      <c r="C725" s="32" t="n"/>
      <c r="D725" s="33" t="n"/>
      <c r="E725" s="9" t="n"/>
      <c r="F725" s="9" t="n"/>
      <c r="G725" s="9" t="n"/>
      <c r="H725" s="9" t="n"/>
    </row>
    <row r="726">
      <c r="A726" s="41" t="n"/>
      <c r="B726" s="31" t="n"/>
      <c r="C726" s="32" t="n"/>
      <c r="D726" s="33" t="n"/>
      <c r="E726" s="9" t="n"/>
      <c r="F726" s="9" t="n"/>
      <c r="G726" s="9" t="n"/>
      <c r="H726" s="9" t="n"/>
    </row>
    <row r="727">
      <c r="A727" s="41" t="n"/>
      <c r="B727" s="31" t="n"/>
      <c r="C727" s="32" t="n"/>
      <c r="D727" s="33" t="n"/>
      <c r="E727" s="9" t="n"/>
      <c r="F727" s="9" t="n"/>
      <c r="G727" s="9" t="n"/>
      <c r="H727" s="9" t="n"/>
    </row>
    <row r="728">
      <c r="A728" s="41" t="n"/>
      <c r="B728" s="31" t="n"/>
      <c r="C728" s="32" t="n"/>
      <c r="D728" s="33" t="n"/>
      <c r="E728" s="9" t="n"/>
      <c r="F728" s="9" t="n"/>
      <c r="G728" s="9" t="n"/>
      <c r="H728" s="9" t="n"/>
    </row>
    <row r="729">
      <c r="A729" s="41" t="n"/>
      <c r="B729" s="31" t="n"/>
      <c r="C729" s="32" t="n"/>
      <c r="D729" s="33" t="n"/>
      <c r="E729" s="9" t="n"/>
      <c r="F729" s="9" t="n"/>
      <c r="G729" s="9" t="n"/>
      <c r="H729" s="9" t="n"/>
    </row>
    <row r="730">
      <c r="A730" s="41" t="n"/>
      <c r="B730" s="31" t="n"/>
      <c r="C730" s="32" t="n"/>
      <c r="D730" s="33" t="n"/>
      <c r="E730" s="9" t="n"/>
      <c r="F730" s="9" t="n"/>
      <c r="G730" s="9" t="n"/>
      <c r="H730" s="9" t="n"/>
    </row>
    <row r="731">
      <c r="A731" s="41" t="n"/>
      <c r="B731" s="31" t="n"/>
      <c r="C731" s="32" t="n"/>
      <c r="D731" s="33" t="n"/>
      <c r="E731" s="9" t="n"/>
      <c r="F731" s="9" t="n"/>
      <c r="G731" s="9" t="n"/>
      <c r="H731" s="9" t="n"/>
    </row>
    <row r="732">
      <c r="A732" s="41" t="n"/>
      <c r="B732" s="31" t="n"/>
      <c r="C732" s="32" t="n"/>
      <c r="D732" s="33" t="n"/>
      <c r="E732" s="9" t="n"/>
      <c r="F732" s="9" t="n"/>
      <c r="G732" s="9" t="n"/>
      <c r="H732" s="9" t="n"/>
    </row>
    <row r="733">
      <c r="A733" s="40" t="n"/>
      <c r="B733" s="27" t="n"/>
      <c r="C733" s="28" t="n"/>
      <c r="D733" s="29" t="n"/>
      <c r="E733" s="3" t="n"/>
      <c r="F733" s="3" t="n"/>
      <c r="G733" s="3" t="n"/>
      <c r="H733" s="3" t="n"/>
    </row>
    <row r="734">
      <c r="A734" s="41" t="n"/>
      <c r="B734" s="31" t="n"/>
      <c r="C734" s="32" t="n"/>
      <c r="D734" s="33" t="n"/>
      <c r="E734" s="9" t="n"/>
      <c r="F734" s="9" t="n"/>
      <c r="G734" s="9" t="n"/>
      <c r="H734" s="9" t="n"/>
    </row>
    <row r="735">
      <c r="A735" s="41" t="n"/>
      <c r="B735" s="31" t="n"/>
      <c r="C735" s="32" t="n"/>
      <c r="D735" s="33" t="n"/>
      <c r="E735" s="9" t="n"/>
      <c r="F735" s="9" t="n"/>
      <c r="G735" s="9" t="n"/>
      <c r="H735" s="9" t="n"/>
    </row>
    <row r="736">
      <c r="A736" s="41" t="n"/>
      <c r="B736" s="31" t="n"/>
      <c r="C736" s="32" t="n"/>
      <c r="D736" s="33" t="n"/>
      <c r="E736" s="9" t="n"/>
      <c r="F736" s="9" t="n"/>
      <c r="G736" s="9" t="n"/>
      <c r="H736" s="9" t="n"/>
    </row>
    <row r="737">
      <c r="A737" s="40" t="n"/>
      <c r="B737" s="27" t="n"/>
      <c r="C737" s="28" t="n"/>
      <c r="D737" s="29" t="n"/>
      <c r="E737" s="3" t="n"/>
      <c r="F737" s="3" t="n"/>
      <c r="G737" s="3" t="n"/>
      <c r="H737" s="3" t="n"/>
    </row>
    <row r="738">
      <c r="A738" s="41" t="n"/>
      <c r="B738" s="31" t="n"/>
      <c r="C738" s="32" t="n"/>
      <c r="D738" s="33" t="n"/>
      <c r="E738" s="9" t="n"/>
      <c r="F738" s="9" t="n"/>
      <c r="G738" s="9" t="n"/>
      <c r="H738" s="9" t="n"/>
    </row>
    <row r="739">
      <c r="A739" s="41" t="n"/>
      <c r="B739" s="31" t="n"/>
      <c r="C739" s="32" t="n"/>
      <c r="D739" s="33" t="n"/>
      <c r="E739" s="9" t="n"/>
      <c r="F739" s="9" t="n"/>
      <c r="G739" s="9" t="n"/>
      <c r="H739" s="9" t="n"/>
    </row>
    <row r="740">
      <c r="A740" s="42" t="n"/>
      <c r="B740" s="15" t="n"/>
      <c r="C740" s="13" t="n"/>
      <c r="D740" s="11" t="n"/>
      <c r="E740" s="2" t="n"/>
      <c r="F740" s="2" t="n"/>
      <c r="G740" s="2" t="n"/>
      <c r="H740" s="2" t="n"/>
    </row>
    <row r="741">
      <c r="A741" s="42" t="n"/>
      <c r="B741" s="15" t="n"/>
      <c r="C741" s="13" t="n"/>
      <c r="D741" s="11" t="n"/>
      <c r="E741" s="2" t="n"/>
      <c r="F741" s="2" t="n"/>
      <c r="G741" s="2" t="n"/>
      <c r="H741" s="2" t="n"/>
    </row>
    <row r="742">
      <c r="A742" s="42" t="n"/>
      <c r="B742" s="15" t="n"/>
      <c r="C742" s="13" t="n"/>
      <c r="D742" s="11" t="n"/>
      <c r="E742" s="2" t="n"/>
      <c r="F742" s="2" t="n"/>
      <c r="G742" s="2" t="n"/>
      <c r="H742" s="2" t="n"/>
    </row>
    <row r="743">
      <c r="A743" s="41" t="n"/>
      <c r="B743" s="31" t="n"/>
      <c r="C743" s="32" t="n"/>
      <c r="D743" s="33" t="n"/>
      <c r="E743" s="9" t="n"/>
      <c r="F743" s="9" t="n"/>
      <c r="G743" s="9" t="n"/>
      <c r="H743" s="9" t="n"/>
    </row>
    <row r="744">
      <c r="A744" s="42" t="n"/>
      <c r="B744" s="15" t="n"/>
      <c r="C744" s="13" t="n"/>
      <c r="D744" s="11" t="n"/>
      <c r="E744" s="2" t="n"/>
      <c r="F744" s="2" t="n"/>
      <c r="G744" s="2" t="n"/>
      <c r="H744" s="2" t="n"/>
    </row>
    <row r="745">
      <c r="A745" s="42" t="n"/>
      <c r="B745" s="15" t="n"/>
      <c r="C745" s="13" t="n"/>
      <c r="D745" s="11" t="n"/>
      <c r="E745" s="2" t="n"/>
      <c r="F745" s="2" t="n"/>
      <c r="G745" s="2" t="n"/>
      <c r="H745" s="2" t="n"/>
    </row>
    <row r="746">
      <c r="A746" s="42" t="n"/>
      <c r="B746" s="15" t="n"/>
      <c r="C746" s="13" t="n"/>
      <c r="D746" s="11" t="n"/>
      <c r="E746" s="2" t="n"/>
      <c r="F746" s="2" t="n"/>
      <c r="G746" s="2" t="n"/>
      <c r="H746" s="2" t="n"/>
    </row>
    <row r="747">
      <c r="A747" s="41" t="n"/>
      <c r="B747" s="31" t="n"/>
      <c r="C747" s="32" t="n"/>
      <c r="D747" s="33" t="n"/>
      <c r="E747" s="9" t="n"/>
      <c r="F747" s="9" t="n"/>
      <c r="G747" s="9" t="n"/>
      <c r="H747" s="9" t="n"/>
    </row>
    <row r="748">
      <c r="A748" s="42" t="n"/>
      <c r="B748" s="15" t="n"/>
      <c r="C748" s="13" t="n"/>
      <c r="D748" s="11" t="n"/>
      <c r="E748" s="2" t="n"/>
      <c r="F748" s="2" t="n"/>
      <c r="G748" s="2" t="n"/>
      <c r="H748" s="2" t="n"/>
    </row>
    <row r="749">
      <c r="A749" s="42" t="n"/>
      <c r="B749" s="15" t="n"/>
      <c r="C749" s="13" t="n"/>
      <c r="D749" s="11" t="n"/>
      <c r="E749" s="2" t="n"/>
      <c r="F749" s="2" t="n"/>
      <c r="G749" s="2" t="n"/>
      <c r="H749" s="2" t="n"/>
    </row>
    <row r="750">
      <c r="A750" s="42" t="n"/>
      <c r="B750" s="15" t="n"/>
      <c r="C750" s="13" t="n"/>
      <c r="D750" s="11" t="n"/>
      <c r="E750" s="2" t="n"/>
      <c r="F750" s="2" t="n"/>
      <c r="G750" s="2" t="n"/>
      <c r="H750" s="2" t="n"/>
    </row>
    <row r="751">
      <c r="A751" s="41" t="n"/>
      <c r="B751" s="31" t="n"/>
      <c r="C751" s="32" t="n"/>
      <c r="D751" s="33" t="n"/>
      <c r="E751" s="9" t="n"/>
      <c r="F751" s="9" t="n"/>
      <c r="G751" s="9" t="n"/>
      <c r="H751" s="9" t="n"/>
    </row>
    <row r="752">
      <c r="A752" s="42" t="n"/>
      <c r="B752" s="15" t="n"/>
      <c r="C752" s="13" t="n"/>
      <c r="D752" s="11" t="n"/>
      <c r="E752" s="2" t="n"/>
      <c r="F752" s="2" t="n"/>
      <c r="G752" s="2" t="n"/>
      <c r="H752" s="2" t="n"/>
    </row>
    <row r="753">
      <c r="A753" s="42" t="n"/>
      <c r="B753" s="15" t="n"/>
      <c r="C753" s="13" t="n"/>
      <c r="D753" s="11" t="n"/>
      <c r="E753" s="2" t="n"/>
      <c r="F753" s="2" t="n"/>
      <c r="G753" s="2" t="n"/>
      <c r="H753" s="2" t="n"/>
    </row>
    <row r="754">
      <c r="A754" s="42" t="n"/>
      <c r="B754" s="15" t="n"/>
      <c r="C754" s="13" t="n"/>
      <c r="D754" s="11" t="n"/>
      <c r="E754" s="2" t="n"/>
      <c r="F754" s="2" t="n"/>
      <c r="G754" s="2" t="n"/>
      <c r="H754" s="2" t="n"/>
    </row>
    <row r="755">
      <c r="A755" s="42" t="n"/>
      <c r="B755" s="15" t="n"/>
      <c r="C755" s="13" t="n"/>
      <c r="D755" s="11" t="n"/>
      <c r="E755" s="2" t="n"/>
      <c r="F755" s="2" t="n"/>
      <c r="G755" s="2" t="n"/>
      <c r="H755" s="2" t="n"/>
    </row>
    <row r="756">
      <c r="A756" s="41" t="n"/>
      <c r="B756" s="31" t="n"/>
      <c r="C756" s="32" t="n"/>
      <c r="D756" s="33" t="n"/>
      <c r="E756" s="9" t="n"/>
      <c r="F756" s="9" t="n"/>
      <c r="G756" s="9" t="n"/>
      <c r="H756" s="9" t="n"/>
    </row>
    <row r="757">
      <c r="A757" s="40" t="n"/>
      <c r="B757" s="27" t="n"/>
      <c r="C757" s="28" t="n"/>
      <c r="D757" s="29" t="n"/>
      <c r="E757" s="3" t="n"/>
      <c r="F757" s="3" t="n"/>
      <c r="G757" s="3" t="n"/>
      <c r="H757" s="3" t="n"/>
    </row>
    <row r="758">
      <c r="A758" s="41" t="n"/>
      <c r="B758" s="31" t="n"/>
      <c r="C758" s="32" t="n"/>
      <c r="D758" s="33" t="n"/>
      <c r="E758" s="9" t="n"/>
      <c r="F758" s="9" t="n"/>
      <c r="G758" s="9" t="n"/>
      <c r="H758" s="9" t="n"/>
    </row>
    <row r="759">
      <c r="A759" s="41" t="n"/>
      <c r="B759" s="31" t="n"/>
      <c r="C759" s="32" t="n"/>
      <c r="D759" s="33" t="n"/>
      <c r="E759" s="9" t="n"/>
      <c r="F759" s="9" t="n"/>
      <c r="G759" s="9" t="n"/>
      <c r="H759" s="9" t="n"/>
    </row>
    <row r="760">
      <c r="A760" s="41" t="n"/>
      <c r="B760" s="31" t="n"/>
      <c r="C760" s="32" t="n"/>
      <c r="D760" s="33" t="n"/>
      <c r="E760" s="9" t="n"/>
      <c r="F760" s="9" t="n"/>
      <c r="G760" s="9" t="n"/>
      <c r="H760" s="9" t="n"/>
    </row>
    <row r="761">
      <c r="A761" s="40" t="n"/>
      <c r="B761" s="27" t="n"/>
      <c r="C761" s="28" t="n"/>
      <c r="D761" s="29" t="n"/>
      <c r="E761" s="3" t="n"/>
      <c r="F761" s="3" t="n"/>
      <c r="G761" s="3" t="n"/>
      <c r="H761" s="3" t="n"/>
    </row>
    <row r="763">
      <c r="A763" s="39" t="n"/>
      <c r="B763" s="7" t="n"/>
      <c r="C763" s="20" t="n"/>
      <c r="D763" s="19" t="n"/>
      <c r="E763" s="46" t="inlineStr">
        <is>
          <t>Short Attributions (Import/Export)</t>
        </is>
      </c>
      <c r="F763" s="46" t="n"/>
      <c r="G763" s="46" t="n"/>
      <c r="H763" s="46" t="n"/>
      <c r="I763" s="4" t="n"/>
      <c r="J763" s="5" t="n"/>
      <c r="K763" s="5" t="n"/>
      <c r="L763" s="5" t="n"/>
      <c r="M763" s="5" t="n"/>
      <c r="N763" s="5" t="n"/>
    </row>
    <row r="764">
      <c r="A764" s="40" t="inlineStr">
        <is>
          <t>Level 1</t>
        </is>
      </c>
      <c r="B764" s="31" t="inlineStr">
        <is>
          <t>Level 2</t>
        </is>
      </c>
      <c r="C764" s="13" t="inlineStr">
        <is>
          <t>Level 3</t>
        </is>
      </c>
      <c r="D764" s="36" t="inlineStr">
        <is>
          <t>Level 4</t>
        </is>
      </c>
      <c r="E764" s="6" t="inlineStr">
        <is>
          <t>Invested Amount</t>
        </is>
      </c>
      <c r="F764" s="6" t="n"/>
      <c r="G764" s="6" t="n"/>
      <c r="H764" s="6" t="n"/>
    </row>
    <row r="765">
      <c r="A765" s="40" t="n"/>
      <c r="B765" s="27" t="n"/>
      <c r="C765" s="28" t="n"/>
      <c r="D765" s="29" t="n"/>
      <c r="E765" s="3" t="n"/>
      <c r="F765" s="3" t="n"/>
      <c r="G765" s="3" t="n"/>
      <c r="H765" s="3" t="n"/>
    </row>
    <row r="766">
      <c r="A766" s="41" t="n"/>
      <c r="B766" s="31" t="n"/>
      <c r="C766" s="32" t="n"/>
      <c r="D766" s="33" t="n"/>
      <c r="E766" s="9" t="n"/>
      <c r="F766" s="9" t="n"/>
      <c r="G766" s="9" t="n"/>
      <c r="H766" s="9" t="n"/>
    </row>
    <row r="767">
      <c r="A767" s="42" t="n"/>
      <c r="B767" s="15" t="n"/>
      <c r="C767" s="13" t="n"/>
      <c r="D767" s="11" t="n"/>
      <c r="E767" s="2" t="n"/>
      <c r="F767" s="2" t="n"/>
      <c r="G767" s="2" t="n"/>
      <c r="H767" s="2" t="n"/>
    </row>
    <row r="768">
      <c r="A768" s="42" t="n"/>
      <c r="B768" s="15" t="n"/>
      <c r="C768" s="13" t="n"/>
      <c r="D768" s="11" t="n"/>
      <c r="E768" s="2" t="n"/>
      <c r="F768" s="2" t="n"/>
      <c r="G768" s="2" t="n"/>
      <c r="H768" s="2" t="n"/>
    </row>
    <row r="769">
      <c r="A769" s="41" t="n"/>
      <c r="B769" s="31" t="n"/>
      <c r="C769" s="32" t="n"/>
      <c r="D769" s="33" t="n"/>
      <c r="E769" s="9" t="n"/>
      <c r="F769" s="9" t="n"/>
      <c r="G769" s="9" t="n"/>
      <c r="H769" s="9" t="n"/>
    </row>
    <row r="770">
      <c r="A770" s="42" t="n"/>
      <c r="B770" s="15" t="n"/>
      <c r="C770" s="13" t="n"/>
      <c r="D770" s="11" t="n"/>
      <c r="E770" s="2" t="n"/>
      <c r="F770" s="2" t="n"/>
      <c r="G770" s="2" t="n"/>
      <c r="H770" s="2" t="n"/>
    </row>
    <row r="771">
      <c r="A771" s="42" t="n"/>
      <c r="B771" s="15" t="n"/>
      <c r="C771" s="13" t="n"/>
      <c r="D771" s="11" t="n"/>
      <c r="E771" s="2" t="n"/>
      <c r="F771" s="2" t="n"/>
      <c r="G771" s="2" t="n"/>
      <c r="H771" s="2" t="n"/>
    </row>
    <row r="772">
      <c r="A772" s="42" t="n"/>
      <c r="B772" s="15" t="n"/>
      <c r="C772" s="13" t="n"/>
      <c r="D772" s="11" t="n"/>
      <c r="E772" s="2" t="n"/>
      <c r="F772" s="2" t="n"/>
      <c r="G772" s="2" t="n"/>
      <c r="H772" s="2" t="n"/>
    </row>
    <row r="773">
      <c r="A773" s="42" t="n"/>
      <c r="B773" s="15" t="n"/>
      <c r="C773" s="13" t="n"/>
      <c r="D773" s="11" t="n"/>
      <c r="E773" s="2" t="n"/>
      <c r="F773" s="2" t="n"/>
      <c r="G773" s="2" t="n"/>
      <c r="H773" s="2" t="n"/>
    </row>
    <row r="774">
      <c r="A774" s="42" t="n"/>
      <c r="B774" s="15" t="n"/>
      <c r="C774" s="13" t="n"/>
      <c r="D774" s="11" t="n"/>
      <c r="E774" s="2" t="n"/>
      <c r="F774" s="2" t="n"/>
      <c r="G774" s="2" t="n"/>
      <c r="H774" s="2" t="n"/>
    </row>
    <row r="775">
      <c r="A775" s="42" t="n"/>
      <c r="B775" s="15" t="n"/>
      <c r="C775" s="13" t="n"/>
      <c r="D775" s="11" t="n"/>
      <c r="E775" s="2" t="n"/>
      <c r="F775" s="2" t="n"/>
      <c r="G775" s="2" t="n"/>
      <c r="H775" s="2" t="n"/>
    </row>
    <row r="776">
      <c r="A776" s="42" t="n"/>
      <c r="B776" s="15" t="n"/>
      <c r="C776" s="13" t="n"/>
      <c r="D776" s="11" t="n"/>
      <c r="E776" s="2" t="n"/>
      <c r="F776" s="2" t="n"/>
      <c r="G776" s="2" t="n"/>
      <c r="H776" s="2" t="n"/>
    </row>
    <row r="777">
      <c r="A777" s="42" t="n"/>
      <c r="B777" s="15" t="n"/>
      <c r="C777" s="13" t="n"/>
      <c r="D777" s="11" t="n"/>
      <c r="E777" s="2" t="n"/>
      <c r="F777" s="2" t="n"/>
      <c r="G777" s="2" t="n"/>
      <c r="H777" s="2" t="n"/>
    </row>
    <row r="778">
      <c r="A778" s="42" t="n"/>
      <c r="B778" s="15" t="n"/>
      <c r="C778" s="13" t="n"/>
      <c r="D778" s="11" t="n"/>
      <c r="E778" s="2" t="n"/>
      <c r="F778" s="2" t="n"/>
      <c r="G778" s="2" t="n"/>
      <c r="H778" s="2" t="n"/>
    </row>
    <row r="779">
      <c r="A779" s="42" t="n"/>
      <c r="B779" s="15" t="n"/>
      <c r="C779" s="13" t="n"/>
      <c r="D779" s="11" t="n"/>
      <c r="E779" s="2" t="n"/>
      <c r="F779" s="2" t="n"/>
      <c r="G779" s="2" t="n"/>
      <c r="H779" s="2" t="n"/>
    </row>
    <row r="780">
      <c r="A780" s="42" t="n"/>
      <c r="B780" s="15" t="n"/>
      <c r="C780" s="13" t="n"/>
      <c r="D780" s="11" t="n"/>
      <c r="E780" s="2" t="n"/>
      <c r="F780" s="2" t="n"/>
      <c r="G780" s="2" t="n"/>
      <c r="H780" s="2" t="n"/>
    </row>
    <row r="781">
      <c r="A781" s="42" t="n"/>
      <c r="B781" s="15" t="n"/>
      <c r="C781" s="13" t="n"/>
      <c r="D781" s="11" t="n"/>
      <c r="E781" s="2" t="n"/>
      <c r="F781" s="2" t="n"/>
      <c r="G781" s="2" t="n"/>
      <c r="H781" s="2" t="n"/>
    </row>
    <row r="782">
      <c r="A782" s="42" t="n"/>
      <c r="B782" s="15" t="n"/>
      <c r="C782" s="13" t="n"/>
      <c r="D782" s="11" t="n"/>
      <c r="E782" s="2" t="n"/>
      <c r="F782" s="2" t="n"/>
      <c r="G782" s="2" t="n"/>
      <c r="H782" s="2" t="n"/>
    </row>
    <row r="783">
      <c r="A783" s="42" t="n"/>
      <c r="B783" s="15" t="n"/>
      <c r="C783" s="13" t="n"/>
      <c r="D783" s="11" t="n"/>
      <c r="E783" s="2" t="n"/>
      <c r="F783" s="2" t="n"/>
      <c r="G783" s="2" t="n"/>
      <c r="H783" s="2" t="n"/>
    </row>
    <row r="784">
      <c r="A784" s="42" t="n"/>
      <c r="B784" s="15" t="n"/>
      <c r="C784" s="13" t="n"/>
      <c r="D784" s="11" t="n"/>
      <c r="E784" s="2" t="n"/>
      <c r="F784" s="2" t="n"/>
      <c r="G784" s="2" t="n"/>
      <c r="H784" s="2" t="n"/>
    </row>
    <row r="785">
      <c r="A785" s="42" t="n"/>
      <c r="B785" s="15" t="n"/>
      <c r="C785" s="13" t="n"/>
      <c r="D785" s="11" t="n"/>
      <c r="E785" s="2" t="n"/>
      <c r="F785" s="2" t="n"/>
      <c r="G785" s="2" t="n"/>
      <c r="H785" s="2" t="n"/>
    </row>
    <row r="786">
      <c r="A786" s="42" t="n"/>
      <c r="B786" s="15" t="n"/>
      <c r="C786" s="13" t="n"/>
      <c r="D786" s="11" t="n"/>
      <c r="E786" s="2" t="n"/>
      <c r="F786" s="2" t="n"/>
      <c r="G786" s="2" t="n"/>
      <c r="H786" s="2" t="n"/>
    </row>
    <row r="787">
      <c r="A787" s="41" t="n"/>
      <c r="B787" s="31" t="n"/>
      <c r="C787" s="32" t="n"/>
      <c r="D787" s="33" t="n"/>
      <c r="E787" s="9" t="n"/>
      <c r="F787" s="9" t="n"/>
      <c r="G787" s="9" t="n"/>
      <c r="H787" s="9" t="n"/>
    </row>
    <row r="788">
      <c r="A788" s="42" t="n"/>
      <c r="B788" s="15" t="n"/>
      <c r="C788" s="13" t="n"/>
      <c r="D788" s="11" t="n"/>
      <c r="E788" s="2" t="n"/>
      <c r="F788" s="2" t="n"/>
      <c r="G788" s="2" t="n"/>
      <c r="H788" s="2" t="n"/>
    </row>
    <row r="789">
      <c r="A789" s="42" t="n"/>
      <c r="B789" s="15" t="n"/>
      <c r="C789" s="13" t="n"/>
      <c r="D789" s="11" t="n"/>
      <c r="E789" s="2" t="n"/>
      <c r="F789" s="2" t="n"/>
      <c r="G789" s="2" t="n"/>
      <c r="H789" s="2" t="n"/>
    </row>
    <row r="790">
      <c r="A790" s="43" t="n"/>
      <c r="B790" s="34" t="n"/>
      <c r="C790" s="35" t="n"/>
      <c r="D790" s="36" t="n"/>
      <c r="E790" s="8" t="n"/>
      <c r="F790" s="8" t="n"/>
      <c r="G790" s="8" t="n"/>
      <c r="H790" s="8" t="n"/>
    </row>
    <row r="791">
      <c r="A791" s="43" t="n"/>
      <c r="B791" s="34" t="n"/>
      <c r="C791" s="35" t="n"/>
      <c r="D791" s="36" t="n"/>
      <c r="E791" s="8" t="n"/>
      <c r="F791" s="8" t="n"/>
      <c r="G791" s="8" t="n"/>
      <c r="H791" s="8" t="n"/>
    </row>
    <row r="792">
      <c r="A792" s="43" t="n"/>
      <c r="B792" s="34" t="n"/>
      <c r="C792" s="35" t="n"/>
      <c r="D792" s="36" t="n"/>
      <c r="E792" s="8" t="n"/>
      <c r="F792" s="8" t="n"/>
      <c r="G792" s="8" t="n"/>
      <c r="H792" s="8" t="n"/>
    </row>
    <row r="793">
      <c r="A793" s="43" t="n"/>
      <c r="B793" s="34" t="n"/>
      <c r="C793" s="35" t="n"/>
      <c r="D793" s="36" t="n"/>
      <c r="E793" s="8" t="n"/>
      <c r="F793" s="8" t="n"/>
      <c r="G793" s="8" t="n"/>
      <c r="H793" s="8" t="n"/>
    </row>
    <row r="794">
      <c r="A794" s="43" t="n"/>
      <c r="B794" s="34" t="n"/>
      <c r="C794" s="35" t="n"/>
      <c r="D794" s="36" t="n"/>
      <c r="E794" s="8" t="n"/>
      <c r="F794" s="8" t="n"/>
      <c r="G794" s="8" t="n"/>
      <c r="H794" s="8" t="n"/>
    </row>
    <row r="795">
      <c r="A795" s="41" t="n"/>
      <c r="B795" s="31" t="n"/>
      <c r="C795" s="32" t="n"/>
      <c r="D795" s="33" t="n"/>
      <c r="E795" s="9" t="n"/>
      <c r="F795" s="9" t="n"/>
      <c r="G795" s="9" t="n"/>
      <c r="H795" s="9" t="n"/>
    </row>
    <row r="796">
      <c r="A796" s="42" t="n"/>
      <c r="B796" s="15" t="n"/>
      <c r="C796" s="13" t="n"/>
      <c r="D796" s="11" t="n"/>
      <c r="E796" s="2" t="n"/>
      <c r="F796" s="2" t="n"/>
      <c r="G796" s="2" t="n"/>
      <c r="H796" s="2" t="n"/>
    </row>
    <row r="797">
      <c r="A797" s="43" t="n"/>
      <c r="B797" s="34" t="n"/>
      <c r="C797" s="35" t="n"/>
      <c r="D797" s="36" t="n"/>
      <c r="E797" s="8" t="n"/>
      <c r="F797" s="8" t="n"/>
      <c r="G797" s="8" t="n"/>
      <c r="H797" s="8" t="n"/>
    </row>
    <row r="798">
      <c r="A798" s="43" t="n"/>
      <c r="B798" s="34" t="n"/>
      <c r="C798" s="35" t="n"/>
      <c r="D798" s="36" t="n"/>
      <c r="E798" s="8" t="n"/>
      <c r="F798" s="8" t="n"/>
      <c r="G798" s="8" t="n"/>
      <c r="H798" s="8" t="n"/>
    </row>
    <row r="799">
      <c r="A799" s="43" t="n"/>
      <c r="B799" s="34" t="n"/>
      <c r="C799" s="35" t="n"/>
      <c r="D799" s="36" t="n"/>
      <c r="E799" s="8" t="n"/>
      <c r="F799" s="8" t="n"/>
      <c r="G799" s="8" t="n"/>
      <c r="H799" s="8" t="n"/>
    </row>
    <row r="800">
      <c r="A800" s="43" t="n"/>
      <c r="B800" s="34" t="n"/>
      <c r="C800" s="35" t="n"/>
      <c r="D800" s="36" t="n"/>
      <c r="E800" s="8" t="n"/>
      <c r="F800" s="8" t="n"/>
      <c r="G800" s="8" t="n"/>
      <c r="H800" s="8" t="n"/>
    </row>
    <row r="801">
      <c r="A801" s="43" t="n"/>
      <c r="B801" s="34" t="n"/>
      <c r="C801" s="35" t="n"/>
      <c r="D801" s="36" t="n"/>
      <c r="E801" s="8" t="n"/>
      <c r="F801" s="8" t="n"/>
      <c r="G801" s="8" t="n"/>
      <c r="H801" s="8" t="n"/>
    </row>
    <row r="802">
      <c r="A802" s="43" t="n"/>
      <c r="B802" s="34" t="n"/>
      <c r="C802" s="35" t="n"/>
      <c r="D802" s="36" t="n"/>
      <c r="E802" s="8" t="n"/>
      <c r="F802" s="8" t="n"/>
      <c r="G802" s="8" t="n"/>
      <c r="H802" s="8" t="n"/>
    </row>
    <row r="803">
      <c r="A803" s="43" t="n"/>
      <c r="B803" s="34" t="n"/>
      <c r="C803" s="35" t="n"/>
      <c r="D803" s="36" t="n"/>
      <c r="E803" s="8" t="n"/>
      <c r="F803" s="8" t="n"/>
      <c r="G803" s="8" t="n"/>
      <c r="H803" s="8" t="n"/>
    </row>
    <row r="804">
      <c r="A804" s="43" t="n"/>
      <c r="B804" s="34" t="n"/>
      <c r="C804" s="35" t="n"/>
      <c r="D804" s="36" t="n"/>
      <c r="E804" s="8" t="n"/>
      <c r="F804" s="8" t="n"/>
      <c r="G804" s="8" t="n"/>
      <c r="H804" s="8" t="n"/>
    </row>
    <row r="805">
      <c r="A805" s="43" t="n"/>
      <c r="B805" s="34" t="n"/>
      <c r="C805" s="35" t="n"/>
      <c r="D805" s="36" t="n"/>
      <c r="E805" s="8" t="n"/>
      <c r="F805" s="8" t="n"/>
      <c r="G805" s="8" t="n"/>
      <c r="H805" s="8" t="n"/>
    </row>
    <row r="806">
      <c r="A806" s="43" t="n"/>
      <c r="B806" s="34" t="n"/>
      <c r="C806" s="35" t="n"/>
      <c r="D806" s="36" t="n"/>
      <c r="E806" s="8" t="n"/>
      <c r="F806" s="8" t="n"/>
      <c r="G806" s="8" t="n"/>
      <c r="H806" s="8" t="n"/>
    </row>
    <row r="807">
      <c r="A807" s="42" t="n"/>
      <c r="B807" s="15" t="n"/>
      <c r="C807" s="13" t="n"/>
      <c r="D807" s="11" t="n"/>
      <c r="E807" s="2" t="n"/>
      <c r="F807" s="2" t="n"/>
      <c r="G807" s="2" t="n"/>
      <c r="H807" s="2" t="n"/>
    </row>
    <row r="808">
      <c r="A808" s="43" t="n"/>
      <c r="B808" s="34" t="n"/>
      <c r="C808" s="35" t="n"/>
      <c r="D808" s="36" t="n"/>
      <c r="E808" s="8" t="n"/>
      <c r="F808" s="8" t="n"/>
      <c r="G808" s="8" t="n"/>
      <c r="H808" s="8" t="n"/>
    </row>
    <row r="809">
      <c r="A809" s="43" t="n"/>
      <c r="B809" s="34" t="n"/>
      <c r="C809" s="35" t="n"/>
      <c r="D809" s="36" t="n"/>
      <c r="E809" s="8" t="n"/>
      <c r="F809" s="8" t="n"/>
      <c r="G809" s="8" t="n"/>
      <c r="H809" s="8" t="n"/>
    </row>
    <row r="810">
      <c r="A810" s="43" t="n"/>
      <c r="B810" s="34" t="n"/>
      <c r="C810" s="35" t="n"/>
      <c r="D810" s="36" t="n"/>
      <c r="E810" s="8" t="n"/>
      <c r="F810" s="8" t="n"/>
      <c r="G810" s="8" t="n"/>
      <c r="H810" s="8" t="n"/>
    </row>
    <row r="811">
      <c r="A811" s="43" t="n"/>
      <c r="B811" s="34" t="n"/>
      <c r="C811" s="35" t="n"/>
      <c r="D811" s="36" t="n"/>
      <c r="E811" s="8" t="n"/>
      <c r="F811" s="8" t="n"/>
      <c r="G811" s="8" t="n"/>
      <c r="H811" s="8" t="n"/>
    </row>
    <row r="812">
      <c r="A812" s="43" t="n"/>
      <c r="B812" s="34" t="n"/>
      <c r="C812" s="35" t="n"/>
      <c r="D812" s="36" t="n"/>
      <c r="E812" s="8" t="n"/>
      <c r="F812" s="8" t="n"/>
      <c r="G812" s="8" t="n"/>
      <c r="H812" s="8" t="n"/>
    </row>
    <row r="813">
      <c r="A813" s="43" t="n"/>
      <c r="B813" s="34" t="n"/>
      <c r="C813" s="35" t="n"/>
      <c r="D813" s="36" t="n"/>
      <c r="E813" s="8" t="n"/>
      <c r="F813" s="8" t="n"/>
      <c r="G813" s="8" t="n"/>
      <c r="H813" s="8" t="n"/>
    </row>
    <row r="814">
      <c r="A814" s="43" t="n"/>
      <c r="B814" s="34" t="n"/>
      <c r="C814" s="35" t="n"/>
      <c r="D814" s="36" t="n"/>
      <c r="E814" s="8" t="n"/>
      <c r="F814" s="8" t="n"/>
      <c r="G814" s="8" t="n"/>
      <c r="H814" s="8" t="n"/>
    </row>
    <row r="815">
      <c r="A815" s="43" t="n"/>
      <c r="B815" s="34" t="n"/>
      <c r="C815" s="35" t="n"/>
      <c r="D815" s="36" t="n"/>
      <c r="E815" s="8" t="n"/>
      <c r="F815" s="8" t="n"/>
      <c r="G815" s="8" t="n"/>
      <c r="H815" s="8" t="n"/>
    </row>
    <row r="816">
      <c r="A816" s="42" t="n"/>
      <c r="B816" s="15" t="n"/>
      <c r="C816" s="13" t="n"/>
      <c r="D816" s="11" t="n"/>
      <c r="E816" s="2" t="n"/>
      <c r="F816" s="2" t="n"/>
      <c r="G816" s="2" t="n"/>
      <c r="H816" s="2" t="n"/>
    </row>
    <row r="817">
      <c r="A817" s="43" t="n"/>
      <c r="B817" s="34" t="n"/>
      <c r="C817" s="35" t="n"/>
      <c r="D817" s="36" t="n"/>
      <c r="E817" s="8" t="n"/>
      <c r="F817" s="8" t="n"/>
      <c r="G817" s="8" t="n"/>
      <c r="H817" s="8" t="n"/>
    </row>
    <row r="818">
      <c r="A818" s="43" t="n"/>
      <c r="B818" s="34" t="n"/>
      <c r="C818" s="35" t="n"/>
      <c r="D818" s="36" t="n"/>
      <c r="E818" s="8" t="n"/>
      <c r="F818" s="8" t="n"/>
      <c r="G818" s="8" t="n"/>
      <c r="H818" s="8" t="n"/>
    </row>
    <row r="819">
      <c r="A819" s="43" t="n"/>
      <c r="B819" s="34" t="n"/>
      <c r="C819" s="35" t="n"/>
      <c r="D819" s="36" t="n"/>
      <c r="E819" s="8" t="n"/>
      <c r="F819" s="8" t="n"/>
      <c r="G819" s="8" t="n"/>
      <c r="H819" s="8" t="n"/>
    </row>
    <row r="820">
      <c r="A820" s="43" t="n"/>
      <c r="B820" s="34" t="n"/>
      <c r="C820" s="35" t="n"/>
      <c r="D820" s="36" t="n"/>
      <c r="E820" s="8" t="n"/>
      <c r="F820" s="8" t="n"/>
      <c r="G820" s="8" t="n"/>
      <c r="H820" s="8" t="n"/>
    </row>
    <row r="821">
      <c r="A821" s="43" t="n"/>
      <c r="B821" s="34" t="n"/>
      <c r="C821" s="35" t="n"/>
      <c r="D821" s="36" t="n"/>
      <c r="E821" s="8" t="n"/>
      <c r="F821" s="8" t="n"/>
      <c r="G821" s="8" t="n"/>
      <c r="H821" s="8" t="n"/>
    </row>
    <row r="822">
      <c r="A822" s="42" t="n"/>
      <c r="B822" s="15" t="n"/>
      <c r="C822" s="13" t="n"/>
      <c r="D822" s="11" t="n"/>
      <c r="E822" s="2" t="n"/>
      <c r="F822" s="2" t="n"/>
      <c r="G822" s="2" t="n"/>
      <c r="H822" s="2" t="n"/>
    </row>
    <row r="823">
      <c r="A823" s="43" t="n"/>
      <c r="B823" s="34" t="n"/>
      <c r="C823" s="35" t="n"/>
      <c r="D823" s="36" t="n"/>
      <c r="E823" s="8" t="n"/>
      <c r="F823" s="8" t="n"/>
      <c r="G823" s="8" t="n"/>
      <c r="H823" s="8" t="n"/>
    </row>
    <row r="824">
      <c r="A824" s="43" t="n"/>
      <c r="B824" s="34" t="n"/>
      <c r="C824" s="35" t="n"/>
      <c r="D824" s="36" t="n"/>
      <c r="E824" s="8" t="n"/>
      <c r="F824" s="8" t="n"/>
      <c r="G824" s="8" t="n"/>
      <c r="H824" s="8" t="n"/>
    </row>
    <row r="825">
      <c r="A825" s="43" t="n"/>
      <c r="B825" s="34" t="n"/>
      <c r="C825" s="35" t="n"/>
      <c r="D825" s="36" t="n"/>
      <c r="E825" s="8" t="n"/>
      <c r="F825" s="8" t="n"/>
      <c r="G825" s="8" t="n"/>
      <c r="H825" s="8" t="n"/>
    </row>
    <row r="826">
      <c r="A826" s="43" t="n"/>
      <c r="B826" s="34" t="n"/>
      <c r="C826" s="35" t="n"/>
      <c r="D826" s="36" t="n"/>
      <c r="E826" s="8" t="n"/>
      <c r="F826" s="8" t="n"/>
      <c r="G826" s="8" t="n"/>
      <c r="H826" s="8" t="n"/>
    </row>
    <row r="827">
      <c r="A827" s="43" t="n"/>
      <c r="B827" s="34" t="n"/>
      <c r="C827" s="35" t="n"/>
      <c r="D827" s="36" t="n"/>
      <c r="E827" s="8" t="n"/>
      <c r="F827" s="8" t="n"/>
      <c r="G827" s="8" t="n"/>
      <c r="H827" s="8" t="n"/>
    </row>
    <row r="828">
      <c r="A828" s="43" t="n"/>
      <c r="B828" s="34" t="n"/>
      <c r="C828" s="35" t="n"/>
      <c r="D828" s="36" t="n"/>
      <c r="E828" s="8" t="n"/>
      <c r="F828" s="8" t="n"/>
      <c r="G828" s="8" t="n"/>
      <c r="H828" s="8" t="n"/>
    </row>
    <row r="829">
      <c r="A829" s="43" t="n"/>
      <c r="B829" s="34" t="n"/>
      <c r="C829" s="35" t="n"/>
      <c r="D829" s="36" t="n"/>
      <c r="E829" s="8" t="n"/>
      <c r="F829" s="8" t="n"/>
      <c r="G829" s="8" t="n"/>
      <c r="H829" s="8" t="n"/>
    </row>
    <row r="830">
      <c r="A830" s="41" t="n"/>
      <c r="B830" s="31" t="n"/>
      <c r="C830" s="32" t="n"/>
      <c r="D830" s="33" t="n"/>
      <c r="E830" s="9" t="n"/>
      <c r="F830" s="9" t="n"/>
      <c r="G830" s="9" t="n"/>
      <c r="H830" s="9" t="n"/>
    </row>
    <row r="831">
      <c r="A831" s="40" t="n"/>
      <c r="B831" s="27" t="n"/>
      <c r="C831" s="28" t="n"/>
      <c r="D831" s="29" t="n"/>
      <c r="E831" s="3" t="n"/>
      <c r="F831" s="3" t="n"/>
      <c r="G831" s="3" t="n"/>
      <c r="H831" s="3" t="n"/>
    </row>
    <row r="832">
      <c r="A832" s="41" t="n"/>
      <c r="B832" s="31" t="n"/>
      <c r="C832" s="32" t="n"/>
      <c r="D832" s="33" t="n"/>
      <c r="E832" s="9" t="n"/>
      <c r="F832" s="9" t="n"/>
      <c r="G832" s="9" t="n"/>
      <c r="H832" s="9" t="n"/>
    </row>
    <row r="833">
      <c r="A833" s="41" t="n"/>
      <c r="B833" s="31" t="n"/>
      <c r="C833" s="32" t="n"/>
      <c r="D833" s="33" t="n"/>
      <c r="E833" s="9" t="n"/>
      <c r="F833" s="9" t="n"/>
      <c r="G833" s="9" t="n"/>
      <c r="H833" s="9" t="n"/>
    </row>
    <row r="834">
      <c r="A834" s="41" t="n"/>
      <c r="B834" s="31" t="n"/>
      <c r="C834" s="32" t="n"/>
      <c r="D834" s="33" t="n"/>
      <c r="E834" s="9" t="n"/>
      <c r="F834" s="9" t="n"/>
      <c r="G834" s="9" t="n"/>
      <c r="H834" s="9" t="n"/>
    </row>
    <row r="835">
      <c r="A835" s="41" t="n"/>
      <c r="B835" s="31" t="n"/>
      <c r="C835" s="32" t="n"/>
      <c r="D835" s="33" t="n"/>
      <c r="E835" s="9" t="n"/>
      <c r="F835" s="9" t="n"/>
      <c r="G835" s="9" t="n"/>
      <c r="H835" s="9" t="n"/>
    </row>
    <row r="836">
      <c r="A836" s="41" t="n"/>
      <c r="B836" s="31" t="n"/>
      <c r="C836" s="32" t="n"/>
      <c r="D836" s="33" t="n"/>
      <c r="E836" s="9" t="n"/>
      <c r="F836" s="9" t="n"/>
      <c r="G836" s="9" t="n"/>
      <c r="H836" s="9" t="n"/>
    </row>
    <row r="837">
      <c r="A837" s="41" t="n"/>
      <c r="B837" s="31" t="n"/>
      <c r="C837" s="32" t="n"/>
      <c r="D837" s="33" t="n"/>
      <c r="E837" s="9" t="n"/>
      <c r="F837" s="9" t="n"/>
      <c r="G837" s="9" t="n"/>
      <c r="H837" s="9" t="n"/>
    </row>
    <row r="838">
      <c r="A838" s="41" t="n"/>
      <c r="B838" s="31" t="n"/>
      <c r="C838" s="32" t="n"/>
      <c r="D838" s="33" t="n"/>
      <c r="E838" s="9" t="n"/>
      <c r="F838" s="9" t="n"/>
      <c r="G838" s="9" t="n"/>
      <c r="H838" s="9" t="n"/>
    </row>
    <row r="839">
      <c r="A839" s="41" t="n"/>
      <c r="B839" s="31" t="n"/>
      <c r="C839" s="32" t="n"/>
      <c r="D839" s="33" t="n"/>
      <c r="E839" s="9" t="n"/>
      <c r="F839" s="9" t="n"/>
      <c r="G839" s="9" t="n"/>
      <c r="H839" s="9" t="n"/>
    </row>
    <row r="840">
      <c r="A840" s="41" t="n"/>
      <c r="B840" s="31" t="n"/>
      <c r="C840" s="32" t="n"/>
      <c r="D840" s="33" t="n"/>
      <c r="E840" s="9" t="n"/>
      <c r="F840" s="9" t="n"/>
      <c r="G840" s="9" t="n"/>
      <c r="H840" s="9" t="n"/>
    </row>
    <row r="841">
      <c r="A841" s="41" t="n"/>
      <c r="B841" s="31" t="n"/>
      <c r="C841" s="32" t="n"/>
      <c r="D841" s="33" t="n"/>
      <c r="E841" s="9" t="n"/>
      <c r="F841" s="9" t="n"/>
      <c r="G841" s="9" t="n"/>
      <c r="H841" s="9" t="n"/>
    </row>
    <row r="842">
      <c r="A842" s="41" t="n"/>
      <c r="B842" s="31" t="n"/>
      <c r="C842" s="32" t="n"/>
      <c r="D842" s="33" t="n"/>
      <c r="E842" s="9" t="n"/>
      <c r="F842" s="9" t="n"/>
      <c r="G842" s="9" t="n"/>
      <c r="H842" s="9" t="n"/>
    </row>
    <row r="843">
      <c r="A843" s="41" t="n"/>
      <c r="B843" s="31" t="n"/>
      <c r="C843" s="32" t="n"/>
      <c r="D843" s="33" t="n"/>
      <c r="E843" s="9" t="n"/>
      <c r="F843" s="9" t="n"/>
      <c r="G843" s="9" t="n"/>
      <c r="H843" s="9" t="n"/>
    </row>
    <row r="844">
      <c r="A844" s="40" t="n"/>
      <c r="B844" s="27" t="n"/>
      <c r="C844" s="28" t="n"/>
      <c r="D844" s="29" t="n"/>
      <c r="E844" s="3" t="n"/>
      <c r="F844" s="3" t="n"/>
      <c r="G844" s="3" t="n"/>
      <c r="H844" s="3" t="n"/>
    </row>
    <row r="845">
      <c r="A845" s="41" t="n"/>
      <c r="B845" s="31" t="n"/>
      <c r="C845" s="32" t="n"/>
      <c r="D845" s="33" t="n"/>
      <c r="E845" s="9" t="n"/>
      <c r="F845" s="9" t="n"/>
      <c r="G845" s="9" t="n"/>
      <c r="H845" s="9" t="n"/>
    </row>
    <row r="846">
      <c r="A846" s="41" t="n"/>
      <c r="B846" s="31" t="n"/>
      <c r="C846" s="32" t="n"/>
      <c r="D846" s="33" t="n"/>
      <c r="E846" s="9" t="n"/>
      <c r="F846" s="9" t="n"/>
      <c r="G846" s="9" t="n"/>
      <c r="H846" s="9" t="n"/>
    </row>
    <row r="847">
      <c r="A847" s="41" t="n"/>
      <c r="B847" s="31" t="n"/>
      <c r="C847" s="32" t="n"/>
      <c r="D847" s="33" t="n"/>
      <c r="E847" s="9" t="n"/>
      <c r="F847" s="9" t="n"/>
      <c r="G847" s="9" t="n"/>
      <c r="H847" s="9" t="n"/>
    </row>
    <row r="848">
      <c r="A848" s="41" t="n"/>
      <c r="B848" s="31" t="n"/>
      <c r="C848" s="32" t="n"/>
      <c r="D848" s="33" t="n"/>
      <c r="E848" s="9" t="n"/>
      <c r="F848" s="9" t="n"/>
      <c r="G848" s="9" t="n"/>
      <c r="H848" s="9" t="n"/>
    </row>
    <row r="849">
      <c r="A849" s="41" t="n"/>
      <c r="B849" s="31" t="n"/>
      <c r="C849" s="32" t="n"/>
      <c r="D849" s="33" t="n"/>
      <c r="E849" s="9" t="n"/>
      <c r="F849" s="9" t="n"/>
      <c r="G849" s="9" t="n"/>
      <c r="H849" s="9" t="n"/>
    </row>
    <row r="850">
      <c r="A850" s="41" t="n"/>
      <c r="B850" s="31" t="n"/>
      <c r="C850" s="32" t="n"/>
      <c r="D850" s="33" t="n"/>
      <c r="E850" s="9" t="n"/>
      <c r="F850" s="9" t="n"/>
      <c r="G850" s="9" t="n"/>
      <c r="H850" s="9" t="n"/>
    </row>
    <row r="851">
      <c r="A851" s="41" t="n"/>
      <c r="B851" s="31" t="n"/>
      <c r="C851" s="32" t="n"/>
      <c r="D851" s="33" t="n"/>
      <c r="E851" s="9" t="n"/>
      <c r="F851" s="9" t="n"/>
      <c r="G851" s="9" t="n"/>
      <c r="H851" s="9" t="n"/>
    </row>
    <row r="852">
      <c r="A852" s="41" t="n"/>
      <c r="B852" s="31" t="n"/>
      <c r="C852" s="32" t="n"/>
      <c r="D852" s="33" t="n"/>
      <c r="E852" s="9" t="n"/>
      <c r="F852" s="9" t="n"/>
      <c r="G852" s="9" t="n"/>
      <c r="H852" s="9" t="n"/>
    </row>
    <row r="853">
      <c r="A853" s="41" t="n"/>
      <c r="B853" s="31" t="n"/>
      <c r="C853" s="32" t="n"/>
      <c r="D853" s="33" t="n"/>
      <c r="E853" s="9" t="n"/>
      <c r="F853" s="9" t="n"/>
      <c r="G853" s="9" t="n"/>
      <c r="H853" s="9" t="n"/>
    </row>
    <row r="854">
      <c r="A854" s="41" t="n"/>
      <c r="B854" s="31" t="n"/>
      <c r="C854" s="32" t="n"/>
      <c r="D854" s="33" t="n"/>
      <c r="E854" s="9" t="n"/>
      <c r="F854" s="9" t="n"/>
      <c r="G854" s="9" t="n"/>
      <c r="H854" s="9" t="n"/>
    </row>
    <row r="855">
      <c r="A855" s="41" t="n"/>
      <c r="B855" s="31" t="n"/>
      <c r="C855" s="32" t="n"/>
      <c r="D855" s="33" t="n"/>
      <c r="E855" s="9" t="n"/>
      <c r="F855" s="9" t="n"/>
      <c r="G855" s="9" t="n"/>
      <c r="H855" s="9" t="n"/>
    </row>
    <row r="856">
      <c r="A856" s="41" t="n"/>
      <c r="B856" s="31" t="n"/>
      <c r="C856" s="32" t="n"/>
      <c r="D856" s="33" t="n"/>
      <c r="E856" s="9" t="n"/>
      <c r="F856" s="9" t="n"/>
      <c r="G856" s="9" t="n"/>
      <c r="H856" s="9" t="n"/>
    </row>
    <row r="857">
      <c r="A857" s="41" t="n"/>
      <c r="B857" s="31" t="n"/>
      <c r="C857" s="32" t="n"/>
      <c r="D857" s="33" t="n"/>
      <c r="E857" s="9" t="n"/>
      <c r="F857" s="9" t="n"/>
      <c r="G857" s="9" t="n"/>
      <c r="H857" s="9" t="n"/>
    </row>
    <row r="858">
      <c r="A858" s="41" t="n"/>
      <c r="B858" s="31" t="n"/>
      <c r="C858" s="32" t="n"/>
      <c r="D858" s="33" t="n"/>
      <c r="E858" s="9" t="n"/>
      <c r="F858" s="9" t="n"/>
      <c r="G858" s="9" t="n"/>
      <c r="H858" s="9" t="n"/>
    </row>
    <row r="859">
      <c r="A859" s="41" t="n"/>
      <c r="B859" s="31" t="n"/>
      <c r="C859" s="32" t="n"/>
      <c r="D859" s="33" t="n"/>
      <c r="E859" s="9" t="n"/>
      <c r="F859" s="9" t="n"/>
      <c r="G859" s="9" t="n"/>
      <c r="H859" s="9" t="n"/>
    </row>
    <row r="860">
      <c r="A860" s="41" t="n"/>
      <c r="B860" s="31" t="n"/>
      <c r="C860" s="32" t="n"/>
      <c r="D860" s="33" t="n"/>
      <c r="E860" s="9" t="n"/>
      <c r="F860" s="9" t="n"/>
      <c r="G860" s="9" t="n"/>
      <c r="H860" s="9" t="n"/>
    </row>
    <row r="861">
      <c r="A861" s="41" t="n"/>
      <c r="B861" s="31" t="n"/>
      <c r="C861" s="32" t="n"/>
      <c r="D861" s="33" t="n"/>
      <c r="E861" s="9" t="n"/>
      <c r="F861" s="9" t="n"/>
      <c r="G861" s="9" t="n"/>
      <c r="H861" s="9" t="n"/>
    </row>
    <row r="862">
      <c r="A862" s="41" t="n"/>
      <c r="B862" s="31" t="n"/>
      <c r="C862" s="32" t="n"/>
      <c r="D862" s="33" t="n"/>
      <c r="E862" s="9" t="n"/>
      <c r="F862" s="9" t="n"/>
      <c r="G862" s="9" t="n"/>
      <c r="H862" s="9" t="n"/>
    </row>
    <row r="863">
      <c r="A863" s="40" t="n"/>
      <c r="B863" s="27" t="n"/>
      <c r="C863" s="28" t="n"/>
      <c r="D863" s="29" t="n"/>
      <c r="E863" s="3" t="n"/>
      <c r="F863" s="3" t="n"/>
      <c r="G863" s="3" t="n"/>
      <c r="H863" s="3" t="n"/>
    </row>
    <row r="864">
      <c r="A864" s="41" t="n"/>
      <c r="B864" s="31" t="n"/>
      <c r="C864" s="32" t="n"/>
      <c r="D864" s="33" t="n"/>
      <c r="E864" s="9" t="n"/>
      <c r="F864" s="9" t="n"/>
      <c r="G864" s="9" t="n"/>
      <c r="H864" s="9" t="n"/>
    </row>
    <row r="865">
      <c r="A865" s="41" t="n"/>
      <c r="B865" s="31" t="n"/>
      <c r="C865" s="32" t="n"/>
      <c r="D865" s="33" t="n"/>
      <c r="E865" s="9" t="n"/>
      <c r="F865" s="9" t="n"/>
      <c r="G865" s="9" t="n"/>
      <c r="H865" s="9" t="n"/>
    </row>
    <row r="866">
      <c r="A866" s="41" t="n"/>
      <c r="B866" s="31" t="n"/>
      <c r="C866" s="32" t="n"/>
      <c r="D866" s="33" t="n"/>
      <c r="E866" s="9" t="n"/>
      <c r="F866" s="9" t="n"/>
      <c r="G866" s="9" t="n"/>
      <c r="H866" s="9" t="n"/>
    </row>
    <row r="867">
      <c r="A867" s="40" t="n"/>
      <c r="B867" s="27" t="n"/>
      <c r="C867" s="28" t="n"/>
      <c r="D867" s="29" t="n"/>
      <c r="E867" s="3" t="n"/>
      <c r="F867" s="3" t="n"/>
      <c r="G867" s="3" t="n"/>
      <c r="H867" s="3" t="n"/>
    </row>
    <row r="868">
      <c r="A868" s="41" t="n"/>
      <c r="B868" s="31" t="n"/>
      <c r="C868" s="32" t="n"/>
      <c r="D868" s="33" t="n"/>
      <c r="E868" s="9" t="n"/>
      <c r="F868" s="9" t="n"/>
      <c r="G868" s="9" t="n"/>
      <c r="H868" s="9" t="n"/>
    </row>
    <row r="869">
      <c r="A869" s="41" t="n"/>
      <c r="B869" s="31" t="n"/>
      <c r="C869" s="32" t="n"/>
      <c r="D869" s="33" t="n"/>
      <c r="E869" s="9" t="n"/>
      <c r="F869" s="9" t="n"/>
      <c r="G869" s="9" t="n"/>
      <c r="H869" s="9" t="n"/>
    </row>
    <row r="870">
      <c r="A870" s="42" t="n"/>
      <c r="B870" s="15" t="n"/>
      <c r="C870" s="13" t="n"/>
      <c r="D870" s="11" t="n"/>
      <c r="E870" s="2" t="n"/>
      <c r="F870" s="2" t="n"/>
      <c r="G870" s="2" t="n"/>
      <c r="H870" s="2" t="n"/>
    </row>
    <row r="871">
      <c r="A871" s="42" t="n"/>
      <c r="B871" s="15" t="n"/>
      <c r="C871" s="13" t="n"/>
      <c r="D871" s="11" t="n"/>
      <c r="E871" s="2" t="n"/>
      <c r="F871" s="2" t="n"/>
      <c r="G871" s="2" t="n"/>
      <c r="H871" s="2" t="n"/>
    </row>
    <row r="872">
      <c r="A872" s="42" t="n"/>
      <c r="B872" s="15" t="n"/>
      <c r="C872" s="13" t="n"/>
      <c r="D872" s="11" t="n"/>
      <c r="E872" s="2" t="n"/>
      <c r="F872" s="2" t="n"/>
      <c r="G872" s="2" t="n"/>
      <c r="H872" s="2" t="n"/>
    </row>
    <row r="873">
      <c r="A873" s="41" t="n"/>
      <c r="B873" s="31" t="n"/>
      <c r="C873" s="32" t="n"/>
      <c r="D873" s="33" t="n"/>
      <c r="E873" s="9" t="n"/>
      <c r="F873" s="9" t="n"/>
      <c r="G873" s="9" t="n"/>
      <c r="H873" s="9" t="n"/>
    </row>
    <row r="874">
      <c r="A874" s="42" t="n"/>
      <c r="B874" s="15" t="n"/>
      <c r="C874" s="13" t="n"/>
      <c r="D874" s="11" t="n"/>
      <c r="E874" s="2" t="n"/>
      <c r="F874" s="2" t="n"/>
      <c r="G874" s="2" t="n"/>
      <c r="H874" s="2" t="n"/>
    </row>
    <row r="875">
      <c r="A875" s="42" t="n"/>
      <c r="B875" s="15" t="n"/>
      <c r="C875" s="13" t="n"/>
      <c r="D875" s="11" t="n"/>
      <c r="E875" s="2" t="n"/>
      <c r="F875" s="2" t="n"/>
      <c r="G875" s="2" t="n"/>
      <c r="H875" s="2" t="n"/>
    </row>
    <row r="876">
      <c r="A876" s="42" t="n"/>
      <c r="B876" s="15" t="n"/>
      <c r="C876" s="13" t="n"/>
      <c r="D876" s="11" t="n"/>
      <c r="E876" s="2" t="n"/>
      <c r="F876" s="2" t="n"/>
      <c r="G876" s="2" t="n"/>
      <c r="H876" s="2" t="n"/>
    </row>
    <row r="877">
      <c r="A877" s="41" t="n"/>
      <c r="B877" s="31" t="n"/>
      <c r="C877" s="32" t="n"/>
      <c r="D877" s="33" t="n"/>
      <c r="E877" s="9" t="n"/>
      <c r="F877" s="9" t="n"/>
      <c r="G877" s="9" t="n"/>
      <c r="H877" s="9" t="n"/>
    </row>
    <row r="878">
      <c r="A878" s="42" t="n"/>
      <c r="B878" s="15" t="n"/>
      <c r="C878" s="13" t="n"/>
      <c r="D878" s="11" t="n"/>
      <c r="E878" s="2" t="n"/>
      <c r="F878" s="2" t="n"/>
      <c r="G878" s="2" t="n"/>
      <c r="H878" s="2" t="n"/>
    </row>
    <row r="879">
      <c r="A879" s="42" t="n"/>
      <c r="B879" s="15" t="n"/>
      <c r="C879" s="13" t="n"/>
      <c r="D879" s="11" t="n"/>
      <c r="E879" s="2" t="n"/>
      <c r="F879" s="2" t="n"/>
      <c r="G879" s="2" t="n"/>
      <c r="H879" s="2" t="n"/>
    </row>
    <row r="880">
      <c r="A880" s="42" t="n"/>
      <c r="B880" s="15" t="n"/>
      <c r="C880" s="13" t="n"/>
      <c r="D880" s="11" t="n"/>
      <c r="E880" s="2" t="n"/>
      <c r="F880" s="2" t="n"/>
      <c r="G880" s="2" t="n"/>
      <c r="H880" s="2" t="n"/>
    </row>
    <row r="881">
      <c r="A881" s="41" t="n"/>
      <c r="B881" s="31" t="n"/>
      <c r="C881" s="32" t="n"/>
      <c r="D881" s="33" t="n"/>
      <c r="E881" s="9" t="n"/>
      <c r="F881" s="9" t="n"/>
      <c r="G881" s="9" t="n"/>
      <c r="H881" s="9" t="n"/>
    </row>
    <row r="882">
      <c r="A882" s="42" t="n"/>
      <c r="B882" s="15" t="n"/>
      <c r="C882" s="13" t="n"/>
      <c r="D882" s="11" t="n"/>
      <c r="E882" s="2" t="n"/>
      <c r="F882" s="2" t="n"/>
      <c r="G882" s="2" t="n"/>
      <c r="H882" s="2" t="n"/>
    </row>
    <row r="883">
      <c r="A883" s="42" t="n"/>
      <c r="B883" s="15" t="n"/>
      <c r="C883" s="13" t="n"/>
      <c r="D883" s="11" t="n"/>
      <c r="E883" s="2" t="n"/>
      <c r="F883" s="2" t="n"/>
      <c r="G883" s="2" t="n"/>
      <c r="H883" s="2" t="n"/>
    </row>
    <row r="884">
      <c r="A884" s="42" t="n"/>
      <c r="B884" s="15" t="n"/>
      <c r="C884" s="13" t="n"/>
      <c r="D884" s="11" t="n"/>
      <c r="E884" s="2" t="n"/>
      <c r="F884" s="2" t="n"/>
      <c r="G884" s="2" t="n"/>
      <c r="H884" s="2" t="n"/>
    </row>
    <row r="885">
      <c r="A885" s="42" t="n"/>
      <c r="B885" s="15" t="n"/>
      <c r="C885" s="13" t="n"/>
      <c r="D885" s="11" t="n"/>
      <c r="E885" s="2" t="n"/>
      <c r="F885" s="2" t="n"/>
      <c r="G885" s="2" t="n"/>
      <c r="H885" s="2" t="n"/>
    </row>
    <row r="886">
      <c r="A886" s="41" t="n"/>
      <c r="B886" s="31" t="n"/>
      <c r="C886" s="32" t="n"/>
      <c r="D886" s="33" t="n"/>
      <c r="E886" s="9" t="n"/>
      <c r="F886" s="9" t="n"/>
      <c r="G886" s="9" t="n"/>
      <c r="H886" s="9" t="n"/>
    </row>
    <row r="887">
      <c r="A887" s="40" t="n"/>
      <c r="B887" s="27" t="n"/>
      <c r="C887" s="28" t="n"/>
      <c r="D887" s="29" t="n"/>
      <c r="E887" s="3" t="n"/>
      <c r="F887" s="3" t="n"/>
      <c r="G887" s="3" t="n"/>
      <c r="H887" s="3" t="n"/>
    </row>
    <row r="888">
      <c r="A888" s="41" t="n"/>
      <c r="B888" s="31" t="n"/>
      <c r="C888" s="32" t="n"/>
      <c r="D888" s="33" t="n"/>
      <c r="E888" s="9" t="n"/>
      <c r="F888" s="9" t="n"/>
      <c r="G888" s="9" t="n"/>
      <c r="H888" s="9" t="n"/>
    </row>
    <row r="889">
      <c r="A889" s="41" t="n"/>
      <c r="B889" s="31" t="n"/>
      <c r="C889" s="32" t="n"/>
      <c r="D889" s="33" t="n"/>
      <c r="E889" s="9" t="n"/>
      <c r="F889" s="9" t="n"/>
      <c r="G889" s="9" t="n"/>
      <c r="H889" s="9" t="n"/>
    </row>
    <row r="890">
      <c r="A890" s="41" t="n"/>
      <c r="B890" s="31" t="n"/>
      <c r="C890" s="32" t="n"/>
      <c r="D890" s="33" t="n"/>
      <c r="E890" s="9" t="n"/>
      <c r="F890" s="9" t="n"/>
      <c r="G890" s="9" t="n"/>
      <c r="H890" s="9" t="n"/>
    </row>
    <row r="891">
      <c r="A891" s="40" t="n"/>
      <c r="B891" s="27" t="n"/>
      <c r="C891" s="28" t="n"/>
      <c r="D891" s="29" t="n"/>
      <c r="E891" s="3" t="n"/>
      <c r="F891" s="3" t="n"/>
      <c r="G891" s="3" t="n"/>
      <c r="H891" s="3" t="n"/>
    </row>
    <row r="892">
      <c r="A892" s="41" t="n"/>
      <c r="B892" s="31" t="n"/>
      <c r="C892" s="32" t="n"/>
      <c r="D892" s="33" t="n"/>
      <c r="E892" s="9" t="n"/>
      <c r="F892" s="9" t="n"/>
      <c r="G892" s="9" t="n"/>
      <c r="H892" s="9" t="n"/>
    </row>
    <row r="893">
      <c r="A893" s="41" t="n"/>
      <c r="B893" s="31" t="n"/>
      <c r="C893" s="32" t="n"/>
      <c r="D893" s="33" t="n"/>
      <c r="E893" s="9" t="n"/>
      <c r="F893" s="9" t="n"/>
      <c r="G893" s="9" t="n"/>
      <c r="H893" s="9" t="n"/>
    </row>
  </sheetData>
  <conditionalFormatting sqref="A503:N565 A568:N632 A635:N762 A765:N893">
    <cfRule dxfId="3" priority="1" type="expression">
      <formula>$D503&lt;&gt;""</formula>
    </cfRule>
    <cfRule dxfId="2" priority="2" type="expression">
      <formula>$C503&lt;&gt;""</formula>
    </cfRule>
    <cfRule dxfId="1" priority="3" type="expression">
      <formula>$B503&lt;&gt;""</formula>
    </cfRule>
    <cfRule dxfId="0" priority="4" type="expression">
      <formula>$A503&lt;&gt;""</formula>
    </cfRule>
  </conditionalFormatting>
  <pageMargins bottom="0.75" footer="0.3" header="0.3" left="0.7" right="0.7" top="0.75"/>
  <pageSetup horizontalDpi="4294967293" orientation="portrait" paperSize="9" scale="1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893"/>
  <sheetViews>
    <sheetView workbookViewId="0" zoomScale="87" zoomScaleNormal="87">
      <pane activePane="bottomLeft" state="frozen" topLeftCell="A501" ySplit="500"/>
      <selection activeCell="I1" pane="bottomLeft" sqref="I1"/>
    </sheetView>
  </sheetViews>
  <sheetFormatPr baseColWidth="10" defaultColWidth="9.1640625" defaultRowHeight="20"/>
  <cols>
    <col customWidth="1" max="1" min="1" style="44" width="33.6640625"/>
    <col customWidth="1" max="2" min="2" style="16" width="18.5"/>
    <col customWidth="1" max="3" min="3" style="14" width="10"/>
    <col customWidth="1" max="4" min="4" style="12" width="23.6640625"/>
    <col customWidth="1" max="8" min="5" style="1" width="14.83203125"/>
    <col customWidth="1" max="14" min="9" style="30" width="16.5"/>
    <col customWidth="1" max="16384" min="15" style="1" width="9.1640625"/>
  </cols>
  <sheetData>
    <row customFormat="1" customHeight="1" ht="16" r="1" s="14">
      <c r="A1" s="22" t="inlineStr">
        <is>
          <t>Asset Name</t>
        </is>
      </c>
      <c r="B1" s="22" t="n"/>
      <c r="C1" s="22" t="n"/>
      <c r="D1" s="22" t="n"/>
      <c r="E1" s="22" t="n"/>
      <c r="F1" s="22" t="n"/>
      <c r="G1" s="22" t="n"/>
      <c r="H1" s="22" t="n"/>
      <c r="I1" s="22" t="inlineStr">
        <is>
          <t>Alpine Peaks Opportunity Master Fund, LP</t>
        </is>
      </c>
      <c r="J1" s="22" t="inlineStr">
        <is>
          <t>Alpine Peaks Opportunity Master Fund, LP</t>
        </is>
      </c>
      <c r="K1" s="22" t="inlineStr">
        <is>
          <t>Alpine Peaks Opportunity Master Fund, LP</t>
        </is>
      </c>
      <c r="L1" s="22" t="n"/>
      <c r="M1" s="22" t="n"/>
      <c r="N1" s="22" t="n"/>
    </row>
    <row customFormat="1" customHeight="1" ht="16" r="2" s="14">
      <c r="A2" s="22" t="inlineStr">
        <is>
          <t>Asset Type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  <c r="N2" s="22" t="n"/>
    </row>
    <row customFormat="1" customHeight="1" ht="16" r="3" s="14">
      <c r="A3" s="22" t="inlineStr">
        <is>
          <t>Strategy</t>
        </is>
      </c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</row>
    <row customFormat="1" customHeight="1" ht="16" r="4" s="14">
      <c r="A4" s="22" t="inlineStr">
        <is>
          <t>Sub-Strategy (exposure)</t>
        </is>
      </c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</row>
    <row customFormat="1" customHeight="1" ht="16" r="5" s="14">
      <c r="A5" s="22" t="inlineStr">
        <is>
          <t>Exposure Category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</row>
    <row customFormat="1" customHeight="1" ht="16" r="6" s="14">
      <c r="A6" s="22" t="inlineStr">
        <is>
          <t>Date</t>
        </is>
      </c>
      <c r="B6" s="22" t="n"/>
      <c r="C6" s="22" t="n"/>
      <c r="D6" s="22" t="n"/>
      <c r="E6" s="22" t="n"/>
      <c r="F6" s="45" t="n">
        <v>44500</v>
      </c>
      <c r="G6" s="45" t="n">
        <v>44530</v>
      </c>
      <c r="H6" s="45" t="n">
        <v>44561</v>
      </c>
      <c r="I6" s="45" t="n">
        <v>44592</v>
      </c>
      <c r="J6" s="45" t="n">
        <v>44620</v>
      </c>
      <c r="K6" s="45" t="n">
        <v>44651</v>
      </c>
      <c r="L6" s="45" t="n">
        <v>44681</v>
      </c>
      <c r="M6" s="45" t="n">
        <v>44712</v>
      </c>
      <c r="N6" s="45" t="n">
        <v>44742</v>
      </c>
      <c r="O6" s="82" t="n">
        <v>45138</v>
      </c>
    </row>
    <row hidden="1" r="7">
      <c r="A7" s="37" t="n"/>
      <c r="B7" s="23" t="n"/>
      <c r="C7" s="24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  <c r="N7" s="23" t="n"/>
    </row>
    <row hidden="1" r="8">
      <c r="A8" s="38" t="inlineStr">
        <is>
          <t>Total Number of Holdings (L)</t>
        </is>
      </c>
      <c r="B8" s="1" t="n"/>
      <c r="I8" s="1" t="n"/>
      <c r="J8" s="1" t="n"/>
      <c r="K8" s="1" t="n"/>
      <c r="L8" s="1" t="n"/>
      <c r="M8" s="1" t="n"/>
      <c r="N8" s="1" t="n"/>
    </row>
    <row hidden="1" r="9">
      <c r="A9" s="38" t="inlineStr">
        <is>
          <t>Bond Holdings (L)</t>
        </is>
      </c>
      <c r="B9" s="1" t="n"/>
      <c r="I9" s="1" t="n"/>
      <c r="J9" s="1" t="n"/>
      <c r="K9" s="1" t="n"/>
      <c r="L9" s="1" t="n"/>
      <c r="M9" s="1" t="n"/>
      <c r="N9" s="1" t="n"/>
    </row>
    <row hidden="1" r="10">
      <c r="A10" s="38" t="inlineStr">
        <is>
          <t>Stock Holdings (L)</t>
        </is>
      </c>
      <c r="B10" s="1" t="n"/>
      <c r="I10" s="1" t="n"/>
      <c r="J10" s="1" t="n"/>
      <c r="K10" s="1" t="n"/>
      <c r="L10" s="1" t="n"/>
      <c r="M10" s="1" t="n"/>
      <c r="N10" s="1" t="n"/>
    </row>
    <row hidden="1" r="11">
      <c r="A11" s="38" t="inlineStr">
        <is>
          <t>Total Number of Holdings (S)</t>
        </is>
      </c>
      <c r="B11" s="1" t="n"/>
      <c r="I11" s="1" t="n"/>
      <c r="J11" s="1" t="n"/>
      <c r="K11" s="1" t="n"/>
      <c r="L11" s="1" t="n"/>
      <c r="M11" s="1" t="n"/>
      <c r="N11" s="1" t="n"/>
    </row>
    <row hidden="1" r="12">
      <c r="A12" s="38" t="inlineStr">
        <is>
          <t>Bond Holdings (S)</t>
        </is>
      </c>
      <c r="B12" s="1" t="n"/>
      <c r="I12" s="1" t="n"/>
      <c r="J12" s="1" t="n"/>
      <c r="K12" s="1" t="n"/>
      <c r="L12" s="1" t="n"/>
      <c r="M12" s="1" t="n"/>
      <c r="N12" s="1" t="n"/>
    </row>
    <row hidden="1" r="13">
      <c r="A13" s="38" t="inlineStr">
        <is>
          <t>Stock Holdings (S)</t>
        </is>
      </c>
      <c r="B13" s="1" t="n"/>
      <c r="I13" s="1" t="n"/>
      <c r="J13" s="1" t="n"/>
      <c r="K13" s="1" t="n"/>
      <c r="L13" s="1" t="n"/>
      <c r="M13" s="1" t="n"/>
      <c r="N13" s="1" t="n"/>
    </row>
    <row hidden="1" r="14">
      <c r="A14" s="38" t="n"/>
      <c r="B14" s="1" t="n"/>
      <c r="I14" s="1" t="n"/>
      <c r="J14" s="1" t="n"/>
      <c r="K14" s="1" t="n"/>
      <c r="L14" s="1" t="n"/>
      <c r="M14" s="1" t="n"/>
      <c r="N14" s="1" t="n"/>
    </row>
    <row hidden="1" r="15">
      <c r="A15" s="38" t="n"/>
      <c r="B15" s="1" t="n"/>
      <c r="I15" s="1" t="n"/>
      <c r="J15" s="1" t="n"/>
      <c r="K15" s="1" t="n"/>
      <c r="L15" s="1" t="n"/>
      <c r="M15" s="1" t="n"/>
      <c r="N15" s="1" t="n"/>
    </row>
    <row hidden="1" r="16">
      <c r="A16" s="38" t="n"/>
      <c r="B16" s="1" t="n"/>
      <c r="I16" s="1" t="n"/>
      <c r="J16" s="1" t="n"/>
      <c r="K16" s="1" t="n"/>
      <c r="L16" s="1" t="n"/>
      <c r="M16" s="1" t="n"/>
      <c r="N16" s="1" t="n"/>
    </row>
    <row hidden="1" r="17">
      <c r="A17" s="38" t="n"/>
      <c r="B17" s="1" t="n"/>
      <c r="I17" s="1" t="n"/>
      <c r="J17" s="1" t="n"/>
      <c r="K17" s="1" t="n"/>
      <c r="L17" s="1" t="n"/>
      <c r="M17" s="1" t="n"/>
      <c r="N17" s="1" t="n"/>
    </row>
    <row hidden="1" r="18">
      <c r="A18" s="38" t="n"/>
      <c r="B18" s="1" t="n"/>
      <c r="I18" s="1" t="n"/>
      <c r="J18" s="1" t="n"/>
      <c r="K18" s="1" t="n"/>
      <c r="L18" s="1" t="n"/>
      <c r="M18" s="1" t="n"/>
      <c r="N18" s="1" t="n"/>
    </row>
    <row hidden="1" r="19">
      <c r="A19" s="38" t="n"/>
      <c r="B19" s="1" t="n"/>
      <c r="I19" s="1" t="n"/>
      <c r="J19" s="1" t="n"/>
      <c r="K19" s="1" t="n"/>
      <c r="L19" s="1" t="n"/>
      <c r="M19" s="1" t="n"/>
      <c r="N19" s="1" t="n"/>
    </row>
    <row hidden="1" r="20">
      <c r="A20" s="38" t="n"/>
      <c r="B20" s="1" t="n"/>
      <c r="I20" s="1" t="n"/>
      <c r="J20" s="1" t="n"/>
      <c r="K20" s="1" t="n"/>
      <c r="L20" s="1" t="n"/>
      <c r="M20" s="1" t="n"/>
      <c r="N20" s="1" t="n"/>
    </row>
    <row hidden="1" r="21">
      <c r="A21" s="38" t="n"/>
      <c r="B21" s="1" t="n"/>
      <c r="I21" s="1" t="n"/>
      <c r="J21" s="1" t="n"/>
      <c r="K21" s="1" t="n"/>
      <c r="L21" s="1" t="n"/>
      <c r="M21" s="1" t="n"/>
      <c r="N21" s="1" t="n"/>
    </row>
    <row hidden="1" r="22">
      <c r="A22" s="38" t="n"/>
      <c r="B22" s="1" t="n"/>
      <c r="I22" s="1" t="n"/>
      <c r="J22" s="1" t="n"/>
      <c r="K22" s="1" t="n"/>
      <c r="L22" s="1" t="n"/>
      <c r="M22" s="1" t="n"/>
      <c r="N22" s="1" t="n"/>
    </row>
    <row hidden="1" r="23">
      <c r="A23" s="38" t="n"/>
      <c r="B23" s="1" t="n"/>
      <c r="I23" s="1" t="n"/>
      <c r="J23" s="1" t="n"/>
      <c r="K23" s="1" t="n"/>
      <c r="L23" s="1" t="n"/>
      <c r="M23" s="1" t="n"/>
      <c r="N23" s="1" t="n"/>
    </row>
    <row hidden="1" r="24">
      <c r="A24" s="38" t="n"/>
      <c r="B24" s="1" t="n"/>
      <c r="I24" s="1" t="n"/>
      <c r="J24" s="1" t="n"/>
      <c r="K24" s="1" t="n"/>
      <c r="L24" s="1" t="n"/>
      <c r="M24" s="1" t="n"/>
      <c r="N24" s="1" t="n"/>
    </row>
    <row hidden="1" r="25">
      <c r="A25" s="38" t="n"/>
      <c r="B25" s="1" t="n"/>
      <c r="I25" s="1" t="n"/>
      <c r="J25" s="1" t="n"/>
      <c r="K25" s="1" t="n"/>
      <c r="L25" s="1" t="n"/>
      <c r="M25" s="1" t="n"/>
      <c r="N25" s="1" t="n"/>
    </row>
    <row hidden="1" r="26">
      <c r="A26" s="38" t="n"/>
      <c r="B26" s="1" t="n"/>
      <c r="I26" s="1" t="n"/>
      <c r="J26" s="1" t="n"/>
      <c r="K26" s="1" t="n"/>
      <c r="L26" s="1" t="n"/>
      <c r="M26" s="1" t="n"/>
      <c r="N26" s="1" t="n"/>
    </row>
    <row hidden="1" r="27">
      <c r="A27" s="38" t="n"/>
      <c r="B27" s="1" t="n"/>
      <c r="I27" s="1" t="n"/>
      <c r="J27" s="1" t="n"/>
      <c r="K27" s="1" t="n"/>
      <c r="L27" s="1" t="n"/>
      <c r="M27" s="1" t="n"/>
      <c r="N27" s="1" t="n"/>
    </row>
    <row hidden="1" r="28">
      <c r="A28" s="38" t="n"/>
      <c r="B28" s="1" t="n"/>
      <c r="I28" s="1" t="n"/>
      <c r="J28" s="1" t="n"/>
      <c r="K28" s="1" t="n"/>
      <c r="L28" s="1" t="n"/>
      <c r="M28" s="1" t="n"/>
      <c r="N28" s="1" t="n"/>
    </row>
    <row hidden="1" r="29">
      <c r="A29" s="38" t="n"/>
      <c r="B29" s="1" t="n"/>
      <c r="I29" s="1" t="n"/>
      <c r="J29" s="1" t="n"/>
      <c r="K29" s="1" t="n"/>
      <c r="L29" s="1" t="n"/>
      <c r="M29" s="1" t="n"/>
      <c r="N29" s="1" t="n"/>
    </row>
    <row hidden="1" r="30">
      <c r="A30" s="38" t="n"/>
      <c r="B30" s="1" t="n"/>
      <c r="I30" s="1" t="n"/>
      <c r="J30" s="1" t="n"/>
      <c r="K30" s="1" t="n"/>
      <c r="L30" s="1" t="n"/>
      <c r="M30" s="1" t="n"/>
      <c r="N30" s="1" t="n"/>
    </row>
    <row hidden="1" r="31">
      <c r="A31" s="38" t="n"/>
      <c r="B31" s="1" t="n"/>
      <c r="I31" s="1" t="n"/>
      <c r="J31" s="1" t="n"/>
      <c r="K31" s="1" t="n"/>
      <c r="L31" s="1" t="n"/>
      <c r="M31" s="1" t="n"/>
      <c r="N31" s="1" t="n"/>
    </row>
    <row hidden="1" r="32">
      <c r="A32" s="38" t="n"/>
      <c r="B32" s="1" t="n"/>
      <c r="I32" s="1" t="n"/>
      <c r="J32" s="1" t="n"/>
      <c r="K32" s="1" t="n"/>
      <c r="L32" s="1" t="n"/>
      <c r="M32" s="1" t="n"/>
      <c r="N32" s="1" t="n"/>
    </row>
    <row hidden="1" r="33">
      <c r="A33" s="38" t="n"/>
      <c r="B33" s="1" t="n"/>
      <c r="I33" s="1" t="n"/>
      <c r="J33" s="1" t="n"/>
      <c r="K33" s="1" t="n"/>
      <c r="L33" s="1" t="n"/>
      <c r="M33" s="1" t="n"/>
      <c r="N33" s="1" t="n"/>
    </row>
    <row hidden="1" r="34">
      <c r="A34" s="38" t="n"/>
      <c r="B34" s="1" t="n"/>
      <c r="I34" s="1" t="n"/>
      <c r="J34" s="1" t="n"/>
      <c r="K34" s="1" t="n"/>
      <c r="L34" s="1" t="n"/>
      <c r="M34" s="1" t="n"/>
      <c r="N34" s="1" t="n"/>
    </row>
    <row hidden="1" r="35">
      <c r="A35" s="38" t="n"/>
      <c r="B35" s="1" t="n"/>
      <c r="I35" s="1" t="n"/>
      <c r="J35" s="1" t="n"/>
      <c r="K35" s="1" t="n"/>
      <c r="L35" s="1" t="n"/>
      <c r="M35" s="1" t="n"/>
      <c r="N35" s="1" t="n"/>
    </row>
    <row hidden="1" r="36">
      <c r="A36" s="38" t="n"/>
      <c r="B36" s="1" t="n"/>
      <c r="I36" s="1" t="n"/>
      <c r="J36" s="1" t="n"/>
      <c r="K36" s="1" t="n"/>
      <c r="L36" s="1" t="n"/>
      <c r="M36" s="1" t="n"/>
      <c r="N36" s="1" t="n"/>
    </row>
    <row hidden="1" r="37">
      <c r="A37" s="38" t="n"/>
      <c r="B37" s="1" t="n"/>
      <c r="I37" s="1" t="n"/>
      <c r="J37" s="1" t="n"/>
      <c r="K37" s="1" t="n"/>
      <c r="L37" s="1" t="n"/>
      <c r="M37" s="1" t="n"/>
      <c r="N37" s="1" t="n"/>
    </row>
    <row hidden="1" r="38">
      <c r="A38" s="38" t="n"/>
      <c r="B38" s="1" t="n"/>
      <c r="I38" s="1" t="n"/>
      <c r="J38" s="1" t="n"/>
      <c r="K38" s="1" t="n"/>
      <c r="L38" s="1" t="n"/>
      <c r="M38" s="1" t="n"/>
      <c r="N38" s="1" t="n"/>
    </row>
    <row hidden="1" r="39">
      <c r="A39" s="38" t="n"/>
      <c r="B39" s="1" t="n"/>
      <c r="I39" s="1" t="n"/>
      <c r="J39" s="1" t="n"/>
      <c r="K39" s="1" t="n"/>
      <c r="L39" s="1" t="n"/>
      <c r="M39" s="1" t="n"/>
      <c r="N39" s="1" t="n"/>
    </row>
    <row hidden="1" r="40">
      <c r="A40" s="38" t="n"/>
      <c r="B40" s="1" t="n"/>
      <c r="I40" s="1" t="n"/>
      <c r="J40" s="1" t="n"/>
      <c r="K40" s="1" t="n"/>
      <c r="L40" s="1" t="n"/>
      <c r="M40" s="1" t="n"/>
      <c r="N40" s="1" t="n"/>
    </row>
    <row hidden="1" r="41">
      <c r="A41" s="38" t="n"/>
      <c r="B41" s="1" t="n"/>
      <c r="I41" s="1" t="n"/>
      <c r="J41" s="1" t="n"/>
      <c r="K41" s="1" t="n"/>
      <c r="L41" s="1" t="n"/>
      <c r="M41" s="1" t="n"/>
      <c r="N41" s="1" t="n"/>
    </row>
    <row hidden="1" r="42">
      <c r="A42" s="38" t="n"/>
      <c r="B42" s="1" t="n"/>
      <c r="I42" s="1" t="n"/>
      <c r="J42" s="1" t="n"/>
      <c r="K42" s="1" t="n"/>
      <c r="L42" s="1" t="n"/>
      <c r="M42" s="1" t="n"/>
      <c r="N42" s="1" t="n"/>
    </row>
    <row hidden="1" r="43">
      <c r="A43" s="38" t="n"/>
      <c r="B43" s="1" t="n"/>
      <c r="I43" s="1" t="n"/>
      <c r="J43" s="1" t="n"/>
      <c r="K43" s="1" t="n"/>
      <c r="L43" s="1" t="n"/>
      <c r="M43" s="1" t="n"/>
      <c r="N43" s="1" t="n"/>
    </row>
    <row hidden="1" r="44">
      <c r="A44" s="38" t="n"/>
      <c r="B44" s="1" t="n"/>
      <c r="I44" s="1" t="n"/>
      <c r="J44" s="1" t="n"/>
      <c r="K44" s="1" t="n"/>
      <c r="L44" s="1" t="n"/>
      <c r="M44" s="1" t="n"/>
      <c r="N44" s="1" t="n"/>
    </row>
    <row hidden="1" r="45">
      <c r="A45" s="38" t="n"/>
      <c r="B45" s="1" t="n"/>
      <c r="I45" s="1" t="n"/>
      <c r="J45" s="1" t="n"/>
      <c r="K45" s="1" t="n"/>
      <c r="L45" s="1" t="n"/>
      <c r="M45" s="1" t="n"/>
      <c r="N45" s="1" t="n"/>
    </row>
    <row hidden="1" r="46">
      <c r="A46" s="38" t="n"/>
      <c r="B46" s="1" t="n"/>
      <c r="I46" s="1" t="n"/>
      <c r="J46" s="1" t="n"/>
      <c r="K46" s="1" t="n"/>
      <c r="L46" s="1" t="n"/>
      <c r="M46" s="1" t="n"/>
      <c r="N46" s="1" t="n"/>
    </row>
    <row hidden="1" r="47">
      <c r="A47" s="38" t="n"/>
      <c r="B47" s="1" t="n"/>
      <c r="I47" s="1" t="n"/>
      <c r="J47" s="1" t="n"/>
      <c r="K47" s="1" t="n"/>
      <c r="L47" s="1" t="n"/>
      <c r="M47" s="1" t="n"/>
      <c r="N47" s="1" t="n"/>
    </row>
    <row hidden="1" r="48">
      <c r="A48" s="38" t="n"/>
      <c r="B48" s="1" t="n"/>
      <c r="I48" s="1" t="n"/>
      <c r="J48" s="1" t="n"/>
      <c r="K48" s="1" t="n"/>
      <c r="L48" s="1" t="n"/>
      <c r="M48" s="1" t="n"/>
      <c r="N48" s="1" t="n"/>
    </row>
    <row hidden="1" r="49">
      <c r="A49" s="38" t="n"/>
      <c r="B49" s="1" t="n"/>
      <c r="I49" s="1" t="n"/>
      <c r="J49" s="1" t="n"/>
      <c r="K49" s="1" t="n"/>
      <c r="L49" s="1" t="n"/>
      <c r="M49" s="1" t="n"/>
      <c r="N49" s="1" t="n"/>
    </row>
    <row hidden="1" r="50">
      <c r="A50" s="38" t="n"/>
      <c r="B50" s="1" t="n"/>
      <c r="I50" s="1" t="n"/>
      <c r="J50" s="1" t="n"/>
      <c r="K50" s="1" t="n"/>
      <c r="L50" s="1" t="n"/>
      <c r="M50" s="1" t="n"/>
      <c r="N50" s="1" t="n"/>
    </row>
    <row hidden="1" r="51">
      <c r="A51" s="38" t="n"/>
      <c r="B51" s="1" t="n"/>
      <c r="I51" s="1" t="n"/>
      <c r="J51" s="1" t="n"/>
      <c r="K51" s="1" t="n"/>
      <c r="L51" s="1" t="n"/>
      <c r="M51" s="1" t="n"/>
      <c r="N51" s="1" t="n"/>
    </row>
    <row hidden="1" r="52">
      <c r="A52" s="38" t="n"/>
      <c r="B52" s="1" t="n"/>
      <c r="I52" s="1" t="n"/>
      <c r="J52" s="1" t="n"/>
      <c r="K52" s="1" t="n"/>
      <c r="L52" s="1" t="n"/>
      <c r="M52" s="1" t="n"/>
      <c r="N52" s="1" t="n"/>
    </row>
    <row hidden="1" r="53">
      <c r="A53" s="38" t="n"/>
      <c r="B53" s="1" t="n"/>
      <c r="I53" s="1" t="n"/>
      <c r="J53" s="1" t="n"/>
      <c r="K53" s="1" t="n"/>
      <c r="L53" s="1" t="n"/>
      <c r="M53" s="1" t="n"/>
      <c r="N53" s="1" t="n"/>
    </row>
    <row hidden="1" r="54">
      <c r="A54" s="38" t="n"/>
      <c r="B54" s="1" t="n"/>
      <c r="I54" s="1" t="n"/>
      <c r="J54" s="1" t="n"/>
      <c r="K54" s="1" t="n"/>
      <c r="L54" s="1" t="n"/>
      <c r="M54" s="1" t="n"/>
      <c r="N54" s="1" t="n"/>
    </row>
    <row hidden="1" r="55">
      <c r="A55" s="38" t="n"/>
      <c r="B55" s="1" t="n"/>
      <c r="I55" s="1" t="n"/>
      <c r="J55" s="1" t="n"/>
      <c r="K55" s="1" t="n"/>
      <c r="L55" s="1" t="n"/>
      <c r="M55" s="1" t="n"/>
      <c r="N55" s="1" t="n"/>
    </row>
    <row hidden="1" r="56">
      <c r="A56" s="38" t="n"/>
      <c r="B56" s="1" t="n"/>
      <c r="I56" s="1" t="n"/>
      <c r="J56" s="1" t="n"/>
      <c r="K56" s="1" t="n"/>
      <c r="L56" s="1" t="n"/>
      <c r="M56" s="1" t="n"/>
      <c r="N56" s="1" t="n"/>
    </row>
    <row hidden="1" r="57">
      <c r="A57" s="38" t="n"/>
      <c r="B57" s="1" t="n"/>
      <c r="I57" s="1" t="n"/>
      <c r="J57" s="1" t="n"/>
      <c r="K57" s="1" t="n"/>
      <c r="L57" s="1" t="n"/>
      <c r="M57" s="1" t="n"/>
      <c r="N57" s="1" t="n"/>
    </row>
    <row hidden="1" r="58">
      <c r="A58" s="38" t="n"/>
      <c r="B58" s="1" t="n"/>
      <c r="I58" s="1" t="n"/>
      <c r="J58" s="1" t="n"/>
      <c r="K58" s="1" t="n"/>
      <c r="L58" s="1" t="n"/>
      <c r="M58" s="1" t="n"/>
      <c r="N58" s="1" t="n"/>
    </row>
    <row hidden="1" r="59">
      <c r="A59" s="38" t="n"/>
      <c r="B59" s="1" t="n"/>
      <c r="I59" s="1" t="n"/>
      <c r="J59" s="1" t="n"/>
      <c r="K59" s="1" t="n"/>
      <c r="L59" s="1" t="n"/>
      <c r="M59" s="1" t="n"/>
      <c r="N59" s="1" t="n"/>
    </row>
    <row hidden="1" r="60">
      <c r="A60" s="38" t="n"/>
      <c r="B60" s="1" t="n"/>
      <c r="I60" s="1" t="n"/>
      <c r="J60" s="1" t="n"/>
      <c r="K60" s="1" t="n"/>
      <c r="L60" s="1" t="n"/>
      <c r="M60" s="1" t="n"/>
      <c r="N60" s="1" t="n"/>
    </row>
    <row hidden="1" r="61">
      <c r="A61" s="38" t="n"/>
      <c r="B61" s="1" t="n"/>
      <c r="I61" s="1" t="n"/>
      <c r="J61" s="1" t="n"/>
      <c r="K61" s="1" t="n"/>
      <c r="L61" s="1" t="n"/>
      <c r="M61" s="1" t="n"/>
      <c r="N61" s="1" t="n"/>
    </row>
    <row hidden="1" r="62">
      <c r="A62" s="38" t="n"/>
      <c r="B62" s="1" t="n"/>
      <c r="I62" s="1" t="n"/>
      <c r="J62" s="1" t="n"/>
      <c r="K62" s="1" t="n"/>
      <c r="L62" s="1" t="n"/>
      <c r="M62" s="1" t="n"/>
      <c r="N62" s="1" t="n"/>
    </row>
    <row hidden="1" r="63">
      <c r="A63" s="38" t="n"/>
      <c r="B63" s="1" t="n"/>
      <c r="I63" s="1" t="n"/>
      <c r="J63" s="1" t="n"/>
      <c r="K63" s="1" t="n"/>
      <c r="L63" s="1" t="n"/>
      <c r="M63" s="1" t="n"/>
      <c r="N63" s="1" t="n"/>
    </row>
    <row hidden="1" r="64">
      <c r="A64" s="38" t="n"/>
      <c r="B64" s="1" t="n"/>
      <c r="I64" s="1" t="n"/>
      <c r="J64" s="1" t="n"/>
      <c r="K64" s="1" t="n"/>
      <c r="L64" s="1" t="n"/>
      <c r="M64" s="1" t="n"/>
      <c r="N64" s="1" t="n"/>
    </row>
    <row hidden="1" r="65">
      <c r="A65" s="38" t="n"/>
      <c r="B65" s="1" t="n"/>
      <c r="I65" s="1" t="n"/>
      <c r="J65" s="1" t="n"/>
      <c r="K65" s="1" t="n"/>
      <c r="L65" s="1" t="n"/>
      <c r="M65" s="1" t="n"/>
      <c r="N65" s="1" t="n"/>
    </row>
    <row hidden="1" r="66">
      <c r="A66" s="38" t="n"/>
      <c r="B66" s="1" t="n"/>
      <c r="I66" s="1" t="n"/>
      <c r="J66" s="1" t="n"/>
      <c r="K66" s="1" t="n"/>
      <c r="L66" s="1" t="n"/>
      <c r="M66" s="1" t="n"/>
      <c r="N66" s="1" t="n"/>
    </row>
    <row hidden="1" r="67">
      <c r="A67" s="38" t="n"/>
      <c r="B67" s="1" t="n"/>
      <c r="I67" s="1" t="n"/>
      <c r="J67" s="1" t="n"/>
      <c r="K67" s="1" t="n"/>
      <c r="L67" s="1" t="n"/>
      <c r="M67" s="1" t="n"/>
      <c r="N67" s="1" t="n"/>
    </row>
    <row hidden="1" r="68">
      <c r="A68" s="38" t="n"/>
      <c r="B68" s="1" t="n"/>
      <c r="I68" s="1" t="n"/>
      <c r="J68" s="1" t="n"/>
      <c r="K68" s="1" t="n"/>
      <c r="L68" s="1" t="n"/>
      <c r="M68" s="1" t="n"/>
      <c r="N68" s="1" t="n"/>
    </row>
    <row hidden="1" r="69">
      <c r="A69" s="38" t="n"/>
      <c r="B69" s="1" t="n"/>
      <c r="I69" s="1" t="n"/>
      <c r="J69" s="1" t="n"/>
      <c r="K69" s="1" t="n"/>
      <c r="L69" s="1" t="n"/>
      <c r="M69" s="1" t="n"/>
      <c r="N69" s="1" t="n"/>
    </row>
    <row hidden="1" r="70">
      <c r="A70" s="38" t="n"/>
      <c r="B70" s="1" t="n"/>
      <c r="I70" s="1" t="n"/>
      <c r="J70" s="1" t="n"/>
      <c r="K70" s="1" t="n"/>
      <c r="L70" s="1" t="n"/>
      <c r="M70" s="1" t="n"/>
      <c r="N70" s="1" t="n"/>
    </row>
    <row hidden="1" r="71">
      <c r="A71" s="38" t="n"/>
      <c r="B71" s="1" t="n"/>
      <c r="I71" s="1" t="n"/>
      <c r="J71" s="1" t="n"/>
      <c r="K71" s="1" t="n"/>
      <c r="L71" s="1" t="n"/>
      <c r="M71" s="1" t="n"/>
      <c r="N71" s="1" t="n"/>
    </row>
    <row hidden="1" r="72">
      <c r="A72" s="38" t="n"/>
      <c r="B72" s="1" t="n"/>
      <c r="I72" s="1" t="n"/>
      <c r="J72" s="1" t="n"/>
      <c r="K72" s="1" t="n"/>
      <c r="L72" s="1" t="n"/>
      <c r="M72" s="1" t="n"/>
      <c r="N72" s="1" t="n"/>
    </row>
    <row hidden="1" r="73">
      <c r="A73" s="38" t="n"/>
      <c r="B73" s="1" t="n"/>
      <c r="I73" s="1" t="n"/>
      <c r="J73" s="1" t="n"/>
      <c r="K73" s="1" t="n"/>
      <c r="L73" s="1" t="n"/>
      <c r="M73" s="1" t="n"/>
      <c r="N73" s="1" t="n"/>
    </row>
    <row hidden="1" r="74">
      <c r="A74" s="38" t="n"/>
      <c r="B74" s="1" t="n"/>
      <c r="I74" s="1" t="n"/>
      <c r="J74" s="1" t="n"/>
      <c r="K74" s="1" t="n"/>
      <c r="L74" s="1" t="n"/>
      <c r="M74" s="1" t="n"/>
      <c r="N74" s="1" t="n"/>
    </row>
    <row hidden="1" r="75">
      <c r="A75" s="38" t="n"/>
      <c r="B75" s="1" t="n"/>
      <c r="I75" s="1" t="n"/>
      <c r="J75" s="1" t="n"/>
      <c r="K75" s="1" t="n"/>
      <c r="L75" s="1" t="n"/>
      <c r="M75" s="1" t="n"/>
      <c r="N75" s="1" t="n"/>
    </row>
    <row hidden="1" r="76">
      <c r="A76" s="38" t="n"/>
      <c r="B76" s="1" t="n"/>
      <c r="I76" s="1" t="n"/>
      <c r="J76" s="1" t="n"/>
      <c r="K76" s="1" t="n"/>
      <c r="L76" s="1" t="n"/>
      <c r="M76" s="1" t="n"/>
      <c r="N76" s="1" t="n"/>
    </row>
    <row hidden="1" r="77">
      <c r="A77" s="38" t="n"/>
      <c r="B77" s="1" t="n"/>
      <c r="I77" s="1" t="n"/>
      <c r="J77" s="1" t="n"/>
      <c r="K77" s="1" t="n"/>
      <c r="L77" s="1" t="n"/>
      <c r="M77" s="1" t="n"/>
      <c r="N77" s="1" t="n"/>
    </row>
    <row hidden="1" r="78">
      <c r="A78" s="38" t="n"/>
      <c r="B78" s="1" t="n"/>
      <c r="I78" s="1" t="n"/>
      <c r="J78" s="1" t="n"/>
      <c r="K78" s="1" t="n"/>
      <c r="L78" s="1" t="n"/>
      <c r="M78" s="1" t="n"/>
      <c r="N78" s="1" t="n"/>
    </row>
    <row hidden="1" r="79">
      <c r="A79" s="38" t="n"/>
      <c r="B79" s="1" t="n"/>
      <c r="I79" s="1" t="n"/>
      <c r="J79" s="1" t="n"/>
      <c r="K79" s="1" t="n"/>
      <c r="L79" s="1" t="n"/>
      <c r="M79" s="1" t="n"/>
      <c r="N79" s="1" t="n"/>
    </row>
    <row hidden="1" r="80">
      <c r="A80" s="38" t="n"/>
      <c r="B80" s="1" t="n"/>
      <c r="I80" s="1" t="n"/>
      <c r="J80" s="1" t="n"/>
      <c r="K80" s="1" t="n"/>
      <c r="L80" s="1" t="n"/>
      <c r="M80" s="1" t="n"/>
      <c r="N80" s="1" t="n"/>
    </row>
    <row hidden="1" r="81">
      <c r="A81" s="38" t="n"/>
      <c r="B81" s="1" t="n"/>
      <c r="I81" s="1" t="n"/>
      <c r="J81" s="1" t="n"/>
      <c r="K81" s="1" t="n"/>
      <c r="L81" s="1" t="n"/>
      <c r="M81" s="1" t="n"/>
      <c r="N81" s="1" t="n"/>
    </row>
    <row hidden="1" r="82">
      <c r="A82" s="38" t="n"/>
      <c r="B82" s="1" t="n"/>
      <c r="I82" s="1" t="n"/>
      <c r="J82" s="1" t="n"/>
      <c r="K82" s="1" t="n"/>
      <c r="L82" s="1" t="n"/>
      <c r="M82" s="1" t="n"/>
      <c r="N82" s="1" t="n"/>
    </row>
    <row hidden="1" r="83">
      <c r="A83" s="38" t="n"/>
      <c r="B83" s="1" t="n"/>
      <c r="I83" s="1" t="n"/>
      <c r="J83" s="1" t="n"/>
      <c r="K83" s="1" t="n"/>
      <c r="L83" s="1" t="n"/>
      <c r="M83" s="1" t="n"/>
      <c r="N83" s="1" t="n"/>
    </row>
    <row hidden="1" r="84">
      <c r="A84" s="38" t="n"/>
      <c r="B84" s="1" t="n"/>
      <c r="I84" s="1" t="n"/>
      <c r="J84" s="1" t="n"/>
      <c r="K84" s="1" t="n"/>
      <c r="L84" s="1" t="n"/>
      <c r="M84" s="1" t="n"/>
      <c r="N84" s="1" t="n"/>
    </row>
    <row hidden="1" r="85">
      <c r="A85" s="38" t="n"/>
      <c r="B85" s="1" t="n"/>
      <c r="I85" s="1" t="n"/>
      <c r="J85" s="1" t="n"/>
      <c r="K85" s="1" t="n"/>
      <c r="L85" s="1" t="n"/>
      <c r="M85" s="1" t="n"/>
      <c r="N85" s="1" t="n"/>
    </row>
    <row hidden="1" r="86">
      <c r="A86" s="38" t="n"/>
      <c r="B86" s="1" t="n"/>
      <c r="I86" s="1" t="n"/>
      <c r="J86" s="1" t="n"/>
      <c r="K86" s="1" t="n"/>
      <c r="L86" s="1" t="n"/>
      <c r="M86" s="1" t="n"/>
      <c r="N86" s="1" t="n"/>
    </row>
    <row hidden="1" r="87">
      <c r="A87" s="38" t="n"/>
      <c r="B87" s="1" t="n"/>
      <c r="I87" s="1" t="n"/>
      <c r="J87" s="1" t="n"/>
      <c r="K87" s="1" t="n"/>
      <c r="L87" s="1" t="n"/>
      <c r="M87" s="1" t="n"/>
      <c r="N87" s="1" t="n"/>
    </row>
    <row hidden="1" r="88">
      <c r="A88" s="38" t="n"/>
      <c r="B88" s="1" t="n"/>
      <c r="I88" s="1" t="n"/>
      <c r="J88" s="1" t="n"/>
      <c r="K88" s="1" t="n"/>
      <c r="L88" s="1" t="n"/>
      <c r="M88" s="1" t="n"/>
      <c r="N88" s="1" t="n"/>
    </row>
    <row hidden="1" r="89">
      <c r="A89" s="38" t="n"/>
      <c r="B89" s="1" t="n"/>
      <c r="I89" s="1" t="n"/>
      <c r="J89" s="1" t="n"/>
      <c r="K89" s="1" t="n"/>
      <c r="L89" s="1" t="n"/>
      <c r="M89" s="1" t="n"/>
      <c r="N89" s="1" t="n"/>
    </row>
    <row hidden="1" r="90">
      <c r="A90" s="38" t="n"/>
      <c r="B90" s="1" t="n"/>
      <c r="I90" s="1" t="n"/>
      <c r="J90" s="1" t="n"/>
      <c r="K90" s="1" t="n"/>
      <c r="L90" s="1" t="n"/>
      <c r="M90" s="1" t="n"/>
      <c r="N90" s="1" t="n"/>
    </row>
    <row hidden="1" r="91">
      <c r="A91" s="38" t="n"/>
      <c r="B91" s="1" t="n"/>
      <c r="I91" s="1" t="n"/>
      <c r="J91" s="1" t="n"/>
      <c r="K91" s="1" t="n"/>
      <c r="L91" s="1" t="n"/>
      <c r="M91" s="1" t="n"/>
      <c r="N91" s="1" t="n"/>
    </row>
    <row hidden="1" r="92">
      <c r="A92" s="38" t="n"/>
      <c r="B92" s="1" t="n"/>
      <c r="I92" s="1" t="n"/>
      <c r="J92" s="1" t="n"/>
      <c r="K92" s="1" t="n"/>
      <c r="L92" s="1" t="n"/>
      <c r="M92" s="1" t="n"/>
      <c r="N92" s="1" t="n"/>
    </row>
    <row hidden="1" r="93">
      <c r="A93" s="38" t="n"/>
      <c r="B93" s="1" t="n"/>
      <c r="I93" s="1" t="n"/>
      <c r="J93" s="1" t="n"/>
      <c r="K93" s="1" t="n"/>
      <c r="L93" s="1" t="n"/>
      <c r="M93" s="1" t="n"/>
      <c r="N93" s="1" t="n"/>
    </row>
    <row hidden="1" r="94">
      <c r="A94" s="38" t="n"/>
      <c r="B94" s="1" t="n"/>
      <c r="I94" s="1" t="n"/>
      <c r="J94" s="1" t="n"/>
      <c r="K94" s="1" t="n"/>
      <c r="L94" s="1" t="n"/>
      <c r="M94" s="1" t="n"/>
      <c r="N94" s="1" t="n"/>
    </row>
    <row hidden="1" r="95">
      <c r="A95" s="38" t="n"/>
      <c r="B95" s="1" t="n"/>
      <c r="I95" s="1" t="n"/>
      <c r="J95" s="1" t="n"/>
      <c r="K95" s="1" t="n"/>
      <c r="L95" s="1" t="n"/>
      <c r="M95" s="1" t="n"/>
      <c r="N95" s="1" t="n"/>
    </row>
    <row hidden="1" r="96">
      <c r="A96" s="38" t="n"/>
      <c r="B96" s="1" t="n"/>
      <c r="I96" s="1" t="n"/>
      <c r="J96" s="1" t="n"/>
      <c r="K96" s="1" t="n"/>
      <c r="L96" s="1" t="n"/>
      <c r="M96" s="1" t="n"/>
      <c r="N96" s="1" t="n"/>
    </row>
    <row hidden="1" r="97">
      <c r="A97" s="38" t="n"/>
      <c r="B97" s="1" t="n"/>
      <c r="I97" s="1" t="n"/>
      <c r="J97" s="1" t="n"/>
      <c r="K97" s="1" t="n"/>
      <c r="L97" s="1" t="n"/>
      <c r="M97" s="1" t="n"/>
      <c r="N97" s="1" t="n"/>
    </row>
    <row hidden="1" r="98">
      <c r="A98" s="38" t="n"/>
      <c r="B98" s="1" t="n"/>
      <c r="I98" s="1" t="n"/>
      <c r="J98" s="1" t="n"/>
      <c r="K98" s="1" t="n"/>
      <c r="L98" s="1" t="n"/>
      <c r="M98" s="1" t="n"/>
      <c r="N98" s="1" t="n"/>
    </row>
    <row hidden="1" r="99">
      <c r="A99" s="38" t="n"/>
      <c r="B99" s="1" t="n"/>
      <c r="I99" s="1" t="n"/>
      <c r="J99" s="1" t="n"/>
      <c r="K99" s="1" t="n"/>
      <c r="L99" s="1" t="n"/>
      <c r="M99" s="1" t="n"/>
      <c r="N99" s="1" t="n"/>
    </row>
    <row hidden="1" r="100">
      <c r="A100" s="38" t="n"/>
      <c r="B100" s="1" t="n"/>
      <c r="I100" s="1" t="n"/>
      <c r="J100" s="1" t="n"/>
      <c r="K100" s="1" t="n"/>
      <c r="L100" s="1" t="n"/>
      <c r="M100" s="1" t="n"/>
      <c r="N100" s="1" t="n"/>
    </row>
    <row hidden="1" r="101">
      <c r="A101" s="38" t="n"/>
      <c r="B101" s="1" t="n"/>
      <c r="I101" s="1" t="n"/>
      <c r="J101" s="1" t="n"/>
      <c r="K101" s="1" t="n"/>
      <c r="L101" s="1" t="n"/>
      <c r="M101" s="1" t="n"/>
      <c r="N101" s="1" t="n"/>
    </row>
    <row hidden="1" r="102">
      <c r="A102" s="38" t="n"/>
      <c r="B102" s="1" t="n"/>
      <c r="I102" s="1" t="n"/>
      <c r="J102" s="1" t="n"/>
      <c r="K102" s="1" t="n"/>
      <c r="L102" s="1" t="n"/>
      <c r="M102" s="1" t="n"/>
      <c r="N102" s="1" t="n"/>
    </row>
    <row hidden="1" r="103">
      <c r="A103" s="38" t="n"/>
      <c r="B103" s="1" t="n"/>
      <c r="I103" s="1" t="n"/>
      <c r="J103" s="1" t="n"/>
      <c r="K103" s="1" t="n"/>
      <c r="L103" s="1" t="n"/>
      <c r="M103" s="1" t="n"/>
      <c r="N103" s="1" t="n"/>
    </row>
    <row hidden="1" r="104">
      <c r="A104" s="38" t="n"/>
      <c r="B104" s="1" t="n"/>
      <c r="I104" s="1" t="n"/>
      <c r="J104" s="1" t="n"/>
      <c r="K104" s="1" t="n"/>
      <c r="L104" s="1" t="n"/>
      <c r="M104" s="1" t="n"/>
      <c r="N104" s="1" t="n"/>
    </row>
    <row hidden="1" r="105">
      <c r="A105" s="38" t="n"/>
      <c r="B105" s="1" t="n"/>
      <c r="I105" s="1" t="n"/>
      <c r="J105" s="1" t="n"/>
      <c r="K105" s="1" t="n"/>
      <c r="L105" s="1" t="n"/>
      <c r="M105" s="1" t="n"/>
      <c r="N105" s="1" t="n"/>
    </row>
    <row hidden="1" r="106">
      <c r="A106" s="38" t="n"/>
      <c r="B106" s="1" t="n"/>
      <c r="I106" s="1" t="n"/>
      <c r="J106" s="1" t="n"/>
      <c r="K106" s="1" t="n"/>
      <c r="L106" s="1" t="n"/>
      <c r="M106" s="1" t="n"/>
      <c r="N106" s="1" t="n"/>
    </row>
    <row hidden="1" r="107">
      <c r="A107" s="38" t="n"/>
      <c r="B107" s="1" t="n"/>
      <c r="I107" s="1" t="n"/>
      <c r="J107" s="1" t="n"/>
      <c r="K107" s="1" t="n"/>
      <c r="L107" s="1" t="n"/>
      <c r="M107" s="1" t="n"/>
      <c r="N107" s="1" t="n"/>
    </row>
    <row hidden="1" r="108">
      <c r="A108" s="38" t="n"/>
      <c r="B108" s="1" t="n"/>
      <c r="I108" s="1" t="n"/>
      <c r="J108" s="1" t="n"/>
      <c r="K108" s="1" t="n"/>
      <c r="L108" s="1" t="n"/>
      <c r="M108" s="1" t="n"/>
      <c r="N108" s="1" t="n"/>
    </row>
    <row hidden="1" r="109">
      <c r="A109" s="38" t="n"/>
      <c r="B109" s="1" t="n"/>
      <c r="I109" s="1" t="n"/>
      <c r="J109" s="1" t="n"/>
      <c r="K109" s="1" t="n"/>
      <c r="L109" s="1" t="n"/>
      <c r="M109" s="1" t="n"/>
      <c r="N109" s="1" t="n"/>
    </row>
    <row hidden="1" r="110">
      <c r="A110" s="38" t="n"/>
      <c r="B110" s="1" t="n"/>
      <c r="I110" s="1" t="n"/>
      <c r="J110" s="1" t="n"/>
      <c r="K110" s="1" t="n"/>
      <c r="L110" s="1" t="n"/>
      <c r="M110" s="1" t="n"/>
      <c r="N110" s="1" t="n"/>
    </row>
    <row hidden="1" r="111">
      <c r="A111" s="38" t="n"/>
      <c r="B111" s="1" t="n"/>
      <c r="I111" s="1" t="n"/>
      <c r="J111" s="1" t="n"/>
      <c r="K111" s="1" t="n"/>
      <c r="L111" s="1" t="n"/>
      <c r="M111" s="1" t="n"/>
      <c r="N111" s="1" t="n"/>
    </row>
    <row hidden="1" r="112">
      <c r="A112" s="38" t="n"/>
      <c r="B112" s="1" t="n"/>
      <c r="I112" s="1" t="n"/>
      <c r="J112" s="1" t="n"/>
      <c r="K112" s="1" t="n"/>
      <c r="L112" s="1" t="n"/>
      <c r="M112" s="1" t="n"/>
      <c r="N112" s="1" t="n"/>
    </row>
    <row hidden="1" r="113">
      <c r="A113" s="38" t="n"/>
      <c r="B113" s="1" t="n"/>
      <c r="I113" s="1" t="n"/>
      <c r="J113" s="1" t="n"/>
      <c r="K113" s="1" t="n"/>
      <c r="L113" s="1" t="n"/>
      <c r="M113" s="1" t="n"/>
      <c r="N113" s="1" t="n"/>
    </row>
    <row hidden="1" r="114">
      <c r="A114" s="38" t="n"/>
      <c r="B114" s="1" t="n"/>
      <c r="I114" s="1" t="n"/>
      <c r="J114" s="1" t="n"/>
      <c r="K114" s="1" t="n"/>
      <c r="L114" s="1" t="n"/>
      <c r="M114" s="1" t="n"/>
      <c r="N114" s="1" t="n"/>
    </row>
    <row hidden="1" r="115">
      <c r="A115" s="38" t="n"/>
      <c r="B115" s="1" t="n"/>
      <c r="I115" s="1" t="n"/>
      <c r="J115" s="1" t="n"/>
      <c r="K115" s="1" t="n"/>
      <c r="L115" s="1" t="n"/>
      <c r="M115" s="1" t="n"/>
      <c r="N115" s="1" t="n"/>
    </row>
    <row hidden="1" r="116">
      <c r="A116" s="38" t="n"/>
      <c r="B116" s="1" t="n"/>
      <c r="I116" s="1" t="n"/>
      <c r="J116" s="1" t="n"/>
      <c r="K116" s="1" t="n"/>
      <c r="L116" s="1" t="n"/>
      <c r="M116" s="1" t="n"/>
      <c r="N116" s="1" t="n"/>
    </row>
    <row hidden="1" r="117">
      <c r="A117" s="38" t="n"/>
      <c r="B117" s="1" t="n"/>
      <c r="I117" s="1" t="n"/>
      <c r="J117" s="1" t="n"/>
      <c r="K117" s="1" t="n"/>
      <c r="L117" s="1" t="n"/>
      <c r="M117" s="1" t="n"/>
      <c r="N117" s="1" t="n"/>
    </row>
    <row hidden="1" r="118">
      <c r="A118" s="38" t="n"/>
      <c r="B118" s="1" t="n"/>
      <c r="I118" s="1" t="n"/>
      <c r="J118" s="1" t="n"/>
      <c r="K118" s="1" t="n"/>
      <c r="L118" s="1" t="n"/>
      <c r="M118" s="1" t="n"/>
      <c r="N118" s="1" t="n"/>
    </row>
    <row hidden="1" r="119">
      <c r="A119" s="38" t="n"/>
      <c r="B119" s="1" t="n"/>
      <c r="I119" s="1" t="n"/>
      <c r="J119" s="1" t="n"/>
      <c r="K119" s="1" t="n"/>
      <c r="L119" s="1" t="n"/>
      <c r="M119" s="1" t="n"/>
      <c r="N119" s="1" t="n"/>
    </row>
    <row hidden="1" r="120">
      <c r="A120" s="38" t="n"/>
      <c r="B120" s="1" t="n"/>
      <c r="I120" s="1" t="n"/>
      <c r="J120" s="1" t="n"/>
      <c r="K120" s="1" t="n"/>
      <c r="L120" s="1" t="n"/>
      <c r="M120" s="1" t="n"/>
      <c r="N120" s="1" t="n"/>
    </row>
    <row hidden="1" r="121">
      <c r="A121" s="38" t="n"/>
      <c r="B121" s="1" t="n"/>
      <c r="I121" s="1" t="n"/>
      <c r="J121" s="1" t="n"/>
      <c r="K121" s="1" t="n"/>
      <c r="L121" s="1" t="n"/>
      <c r="M121" s="1" t="n"/>
      <c r="N121" s="1" t="n"/>
    </row>
    <row hidden="1" r="122">
      <c r="A122" s="38" t="n"/>
      <c r="B122" s="1" t="n"/>
      <c r="I122" s="1" t="n"/>
      <c r="J122" s="1" t="n"/>
      <c r="K122" s="1" t="n"/>
      <c r="L122" s="1" t="n"/>
      <c r="M122" s="1" t="n"/>
      <c r="N122" s="1" t="n"/>
    </row>
    <row hidden="1" r="123">
      <c r="A123" s="38" t="n"/>
      <c r="B123" s="1" t="n"/>
      <c r="I123" s="1" t="n"/>
      <c r="J123" s="1" t="n"/>
      <c r="K123" s="1" t="n"/>
      <c r="L123" s="1" t="n"/>
      <c r="M123" s="1" t="n"/>
      <c r="N123" s="1" t="n"/>
    </row>
    <row hidden="1" r="124">
      <c r="A124" s="38" t="n"/>
      <c r="B124" s="1" t="n"/>
      <c r="I124" s="1" t="n"/>
      <c r="J124" s="1" t="n"/>
      <c r="K124" s="1" t="n"/>
      <c r="L124" s="1" t="n"/>
      <c r="M124" s="1" t="n"/>
      <c r="N124" s="1" t="n"/>
    </row>
    <row hidden="1" r="125">
      <c r="A125" s="38" t="n"/>
      <c r="B125" s="1" t="n"/>
      <c r="I125" s="1" t="n"/>
      <c r="J125" s="1" t="n"/>
      <c r="K125" s="1" t="n"/>
      <c r="L125" s="1" t="n"/>
      <c r="M125" s="1" t="n"/>
      <c r="N125" s="1" t="n"/>
    </row>
    <row hidden="1" r="126">
      <c r="A126" s="38" t="n"/>
      <c r="B126" s="1" t="n"/>
      <c r="I126" s="1" t="n"/>
      <c r="J126" s="1" t="n"/>
      <c r="K126" s="1" t="n"/>
      <c r="L126" s="1" t="n"/>
      <c r="M126" s="1" t="n"/>
      <c r="N126" s="1" t="n"/>
    </row>
    <row hidden="1" r="127">
      <c r="A127" s="38" t="n"/>
      <c r="B127" s="1" t="n"/>
      <c r="I127" s="1" t="n"/>
      <c r="J127" s="1" t="n"/>
      <c r="K127" s="1" t="n"/>
      <c r="L127" s="1" t="n"/>
      <c r="M127" s="1" t="n"/>
      <c r="N127" s="1" t="n"/>
    </row>
    <row hidden="1" r="128">
      <c r="A128" s="38" t="n"/>
      <c r="B128" s="1" t="n"/>
      <c r="I128" s="1" t="n"/>
      <c r="J128" s="1" t="n"/>
      <c r="K128" s="1" t="n"/>
      <c r="L128" s="1" t="n"/>
      <c r="M128" s="1" t="n"/>
      <c r="N128" s="1" t="n"/>
    </row>
    <row hidden="1" r="129">
      <c r="A129" s="38" t="n"/>
      <c r="B129" s="1" t="n"/>
      <c r="I129" s="1" t="n"/>
      <c r="J129" s="1" t="n"/>
      <c r="K129" s="1" t="n"/>
      <c r="L129" s="1" t="n"/>
      <c r="M129" s="1" t="n"/>
      <c r="N129" s="1" t="n"/>
    </row>
    <row hidden="1" r="130">
      <c r="A130" s="38" t="n"/>
      <c r="B130" s="1" t="n"/>
      <c r="I130" s="1" t="n"/>
      <c r="J130" s="1" t="n"/>
      <c r="K130" s="1" t="n"/>
      <c r="L130" s="1" t="n"/>
      <c r="M130" s="1" t="n"/>
      <c r="N130" s="1" t="n"/>
    </row>
    <row hidden="1" r="131">
      <c r="A131" s="38" t="n"/>
      <c r="B131" s="1" t="n"/>
      <c r="I131" s="1" t="n"/>
      <c r="J131" s="1" t="n"/>
      <c r="K131" s="1" t="n"/>
      <c r="L131" s="1" t="n"/>
      <c r="M131" s="1" t="n"/>
      <c r="N131" s="1" t="n"/>
    </row>
    <row hidden="1" r="132">
      <c r="A132" s="38" t="n"/>
      <c r="B132" s="1" t="n"/>
      <c r="I132" s="1" t="n"/>
      <c r="J132" s="1" t="n"/>
      <c r="K132" s="1" t="n"/>
      <c r="L132" s="1" t="n"/>
      <c r="M132" s="1" t="n"/>
      <c r="N132" s="1" t="n"/>
    </row>
    <row hidden="1" r="133">
      <c r="A133" s="38" t="n"/>
      <c r="B133" s="1" t="n"/>
      <c r="I133" s="1" t="n"/>
      <c r="J133" s="1" t="n"/>
      <c r="K133" s="1" t="n"/>
      <c r="L133" s="1" t="n"/>
      <c r="M133" s="1" t="n"/>
      <c r="N133" s="1" t="n"/>
    </row>
    <row hidden="1" r="134">
      <c r="A134" s="38" t="n"/>
      <c r="B134" s="1" t="n"/>
      <c r="I134" s="1" t="n"/>
      <c r="J134" s="1" t="n"/>
      <c r="K134" s="1" t="n"/>
      <c r="L134" s="1" t="n"/>
      <c r="M134" s="1" t="n"/>
      <c r="N134" s="1" t="n"/>
    </row>
    <row hidden="1" r="135">
      <c r="A135" s="38" t="n"/>
      <c r="B135" s="1" t="n"/>
      <c r="I135" s="1" t="n"/>
      <c r="J135" s="1" t="n"/>
      <c r="K135" s="1" t="n"/>
      <c r="L135" s="1" t="n"/>
      <c r="M135" s="1" t="n"/>
      <c r="N135" s="1" t="n"/>
    </row>
    <row hidden="1" r="136">
      <c r="A136" s="38" t="n"/>
      <c r="B136" s="1" t="n"/>
      <c r="I136" s="1" t="n"/>
      <c r="J136" s="1" t="n"/>
      <c r="K136" s="1" t="n"/>
      <c r="L136" s="1" t="n"/>
      <c r="M136" s="1" t="n"/>
      <c r="N136" s="1" t="n"/>
    </row>
    <row hidden="1" r="137">
      <c r="A137" s="38" t="n"/>
      <c r="B137" s="1" t="n"/>
      <c r="I137" s="1" t="n"/>
      <c r="J137" s="1" t="n"/>
      <c r="K137" s="1" t="n"/>
      <c r="L137" s="1" t="n"/>
      <c r="M137" s="1" t="n"/>
      <c r="N137" s="1" t="n"/>
    </row>
    <row hidden="1" r="138">
      <c r="A138" s="38" t="n"/>
      <c r="B138" s="1" t="n"/>
      <c r="I138" s="1" t="n"/>
      <c r="J138" s="1" t="n"/>
      <c r="K138" s="1" t="n"/>
      <c r="L138" s="1" t="n"/>
      <c r="M138" s="1" t="n"/>
      <c r="N138" s="1" t="n"/>
    </row>
    <row hidden="1" r="139">
      <c r="A139" s="38" t="n"/>
      <c r="B139" s="1" t="n"/>
      <c r="I139" s="1" t="n"/>
      <c r="J139" s="1" t="n"/>
      <c r="K139" s="1" t="n"/>
      <c r="L139" s="1" t="n"/>
      <c r="M139" s="1" t="n"/>
      <c r="N139" s="1" t="n"/>
    </row>
    <row hidden="1" r="140">
      <c r="A140" s="38" t="n"/>
      <c r="B140" s="1" t="n"/>
      <c r="I140" s="1" t="n"/>
      <c r="J140" s="1" t="n"/>
      <c r="K140" s="1" t="n"/>
      <c r="L140" s="1" t="n"/>
      <c r="M140" s="1" t="n"/>
      <c r="N140" s="1" t="n"/>
    </row>
    <row hidden="1" r="141">
      <c r="A141" s="38" t="n"/>
      <c r="B141" s="1" t="n"/>
      <c r="I141" s="1" t="n"/>
      <c r="J141" s="1" t="n"/>
      <c r="K141" s="1" t="n"/>
      <c r="L141" s="1" t="n"/>
      <c r="M141" s="1" t="n"/>
      <c r="N141" s="1" t="n"/>
    </row>
    <row hidden="1" r="142">
      <c r="A142" s="38" t="n"/>
      <c r="B142" s="1" t="n"/>
      <c r="I142" s="1" t="n"/>
      <c r="J142" s="1" t="n"/>
      <c r="K142" s="1" t="n"/>
      <c r="L142" s="1" t="n"/>
      <c r="M142" s="1" t="n"/>
      <c r="N142" s="1" t="n"/>
    </row>
    <row hidden="1" r="143">
      <c r="A143" s="38" t="n"/>
      <c r="B143" s="1" t="n"/>
      <c r="I143" s="1" t="n"/>
      <c r="J143" s="1" t="n"/>
      <c r="K143" s="1" t="n"/>
      <c r="L143" s="1" t="n"/>
      <c r="M143" s="1" t="n"/>
      <c r="N143" s="1" t="n"/>
    </row>
    <row hidden="1" r="144">
      <c r="A144" s="38" t="n"/>
      <c r="B144" s="1" t="n"/>
      <c r="I144" s="1" t="n"/>
      <c r="J144" s="1" t="n"/>
      <c r="K144" s="1" t="n"/>
      <c r="L144" s="1" t="n"/>
      <c r="M144" s="1" t="n"/>
      <c r="N144" s="1" t="n"/>
    </row>
    <row hidden="1" r="145">
      <c r="A145" s="38" t="n"/>
      <c r="B145" s="1" t="n"/>
      <c r="I145" s="1" t="n"/>
      <c r="J145" s="1" t="n"/>
      <c r="K145" s="1" t="n"/>
      <c r="L145" s="1" t="n"/>
      <c r="M145" s="1" t="n"/>
      <c r="N145" s="1" t="n"/>
    </row>
    <row hidden="1" r="146">
      <c r="A146" s="38" t="n"/>
      <c r="B146" s="1" t="n"/>
      <c r="I146" s="1" t="n"/>
      <c r="J146" s="1" t="n"/>
      <c r="K146" s="1" t="n"/>
      <c r="L146" s="1" t="n"/>
      <c r="M146" s="1" t="n"/>
      <c r="N146" s="1" t="n"/>
    </row>
    <row hidden="1" r="147">
      <c r="A147" s="38" t="n"/>
      <c r="B147" s="1" t="n"/>
      <c r="I147" s="1" t="n"/>
      <c r="J147" s="1" t="n"/>
      <c r="K147" s="1" t="n"/>
      <c r="L147" s="1" t="n"/>
      <c r="M147" s="1" t="n"/>
      <c r="N147" s="1" t="n"/>
    </row>
    <row hidden="1" r="148">
      <c r="A148" s="38" t="n"/>
      <c r="B148" s="1" t="n"/>
      <c r="I148" s="1" t="n"/>
      <c r="J148" s="1" t="n"/>
      <c r="K148" s="1" t="n"/>
      <c r="L148" s="1" t="n"/>
      <c r="M148" s="1" t="n"/>
      <c r="N148" s="1" t="n"/>
    </row>
    <row hidden="1" r="149">
      <c r="A149" s="38" t="n"/>
      <c r="B149" s="1" t="n"/>
      <c r="I149" s="1" t="n"/>
      <c r="J149" s="1" t="n"/>
      <c r="K149" s="1" t="n"/>
      <c r="L149" s="1" t="n"/>
      <c r="M149" s="1" t="n"/>
      <c r="N149" s="1" t="n"/>
    </row>
    <row hidden="1" r="150">
      <c r="A150" s="38" t="n"/>
      <c r="B150" s="1" t="n"/>
      <c r="I150" s="1" t="n"/>
      <c r="J150" s="1" t="n"/>
      <c r="K150" s="1" t="n"/>
      <c r="L150" s="1" t="n"/>
      <c r="M150" s="1" t="n"/>
      <c r="N150" s="1" t="n"/>
    </row>
    <row hidden="1" r="151">
      <c r="A151" s="38" t="n"/>
      <c r="B151" s="1" t="n"/>
      <c r="I151" s="1" t="n"/>
      <c r="J151" s="1" t="n"/>
      <c r="K151" s="1" t="n"/>
      <c r="L151" s="1" t="n"/>
      <c r="M151" s="1" t="n"/>
      <c r="N151" s="1" t="n"/>
    </row>
    <row hidden="1" r="152">
      <c r="A152" s="38" t="n"/>
      <c r="B152" s="1" t="n"/>
      <c r="I152" s="1" t="n"/>
      <c r="J152" s="1" t="n"/>
      <c r="K152" s="1" t="n"/>
      <c r="L152" s="1" t="n"/>
      <c r="M152" s="1" t="n"/>
      <c r="N152" s="1" t="n"/>
    </row>
    <row hidden="1" r="153">
      <c r="A153" s="38" t="n"/>
      <c r="B153" s="1" t="n"/>
      <c r="I153" s="1" t="n"/>
      <c r="J153" s="1" t="n"/>
      <c r="K153" s="1" t="n"/>
      <c r="L153" s="1" t="n"/>
      <c r="M153" s="1" t="n"/>
      <c r="N153" s="1" t="n"/>
    </row>
    <row hidden="1" r="154">
      <c r="A154" s="38" t="n"/>
      <c r="B154" s="1" t="n"/>
      <c r="I154" s="1" t="n"/>
      <c r="J154" s="1" t="n"/>
      <c r="K154" s="1" t="n"/>
      <c r="L154" s="1" t="n"/>
      <c r="M154" s="1" t="n"/>
      <c r="N154" s="1" t="n"/>
    </row>
    <row hidden="1" r="155">
      <c r="A155" s="38" t="n"/>
      <c r="B155" s="1" t="n"/>
      <c r="I155" s="1" t="n"/>
      <c r="J155" s="1" t="n"/>
      <c r="K155" s="1" t="n"/>
      <c r="L155" s="1" t="n"/>
      <c r="M155" s="1" t="n"/>
      <c r="N155" s="1" t="n"/>
    </row>
    <row hidden="1" r="156">
      <c r="A156" s="38" t="n"/>
      <c r="B156" s="1" t="n"/>
      <c r="I156" s="1" t="n"/>
      <c r="J156" s="1" t="n"/>
      <c r="K156" s="1" t="n"/>
      <c r="L156" s="1" t="n"/>
      <c r="M156" s="1" t="n"/>
      <c r="N156" s="1" t="n"/>
    </row>
    <row hidden="1" r="157">
      <c r="A157" s="38" t="n"/>
      <c r="B157" s="1" t="n"/>
      <c r="I157" s="1" t="n"/>
      <c r="J157" s="1" t="n"/>
      <c r="K157" s="1" t="n"/>
      <c r="L157" s="1" t="n"/>
      <c r="M157" s="1" t="n"/>
      <c r="N157" s="1" t="n"/>
    </row>
    <row hidden="1" r="158">
      <c r="A158" s="38" t="n"/>
      <c r="B158" s="1" t="n"/>
      <c r="I158" s="1" t="n"/>
      <c r="J158" s="1" t="n"/>
      <c r="K158" s="1" t="n"/>
      <c r="L158" s="1" t="n"/>
      <c r="M158" s="1" t="n"/>
      <c r="N158" s="1" t="n"/>
    </row>
    <row hidden="1" r="159">
      <c r="A159" s="38" t="n"/>
      <c r="B159" s="1" t="n"/>
      <c r="I159" s="1" t="n"/>
      <c r="J159" s="1" t="n"/>
      <c r="K159" s="1" t="n"/>
      <c r="L159" s="1" t="n"/>
      <c r="M159" s="1" t="n"/>
      <c r="N159" s="1" t="n"/>
    </row>
    <row hidden="1" r="160">
      <c r="A160" s="38" t="n"/>
      <c r="B160" s="1" t="n"/>
      <c r="I160" s="1" t="n"/>
      <c r="J160" s="1" t="n"/>
      <c r="K160" s="1" t="n"/>
      <c r="L160" s="1" t="n"/>
      <c r="M160" s="1" t="n"/>
      <c r="N160" s="1" t="n"/>
    </row>
    <row hidden="1" r="161">
      <c r="A161" s="38" t="n"/>
      <c r="B161" s="1" t="n"/>
      <c r="I161" s="1" t="n"/>
      <c r="J161" s="1" t="n"/>
      <c r="K161" s="1" t="n"/>
      <c r="L161" s="1" t="n"/>
      <c r="M161" s="1" t="n"/>
      <c r="N161" s="1" t="n"/>
    </row>
    <row hidden="1" r="162">
      <c r="A162" s="38" t="n"/>
      <c r="B162" s="1" t="n"/>
      <c r="I162" s="1" t="n"/>
      <c r="J162" s="1" t="n"/>
      <c r="K162" s="1" t="n"/>
      <c r="L162" s="1" t="n"/>
      <c r="M162" s="1" t="n"/>
      <c r="N162" s="1" t="n"/>
    </row>
    <row hidden="1" r="163">
      <c r="A163" s="38" t="n"/>
      <c r="B163" s="1" t="n"/>
      <c r="I163" s="1" t="n"/>
      <c r="J163" s="1" t="n"/>
      <c r="K163" s="1" t="n"/>
      <c r="L163" s="1" t="n"/>
      <c r="M163" s="1" t="n"/>
      <c r="N163" s="1" t="n"/>
    </row>
    <row hidden="1" r="164">
      <c r="A164" s="38" t="n"/>
      <c r="B164" s="1" t="n"/>
      <c r="I164" s="1" t="n"/>
      <c r="J164" s="1" t="n"/>
      <c r="K164" s="1" t="n"/>
      <c r="L164" s="1" t="n"/>
      <c r="M164" s="1" t="n"/>
      <c r="N164" s="1" t="n"/>
    </row>
    <row hidden="1" r="165">
      <c r="A165" s="38" t="n"/>
      <c r="B165" s="1" t="n"/>
      <c r="I165" s="1" t="n"/>
      <c r="J165" s="1" t="n"/>
      <c r="K165" s="1" t="n"/>
      <c r="L165" s="1" t="n"/>
      <c r="M165" s="1" t="n"/>
      <c r="N165" s="1" t="n"/>
    </row>
    <row hidden="1" r="166">
      <c r="A166" s="38" t="n"/>
      <c r="B166" s="1" t="n"/>
      <c r="I166" s="1" t="n"/>
      <c r="J166" s="1" t="n"/>
      <c r="K166" s="1" t="n"/>
      <c r="L166" s="1" t="n"/>
      <c r="M166" s="1" t="n"/>
      <c r="N166" s="1" t="n"/>
    </row>
    <row hidden="1" r="167">
      <c r="A167" s="38" t="n"/>
      <c r="B167" s="1" t="n"/>
      <c r="I167" s="1" t="n"/>
      <c r="J167" s="1" t="n"/>
      <c r="K167" s="1" t="n"/>
      <c r="L167" s="1" t="n"/>
      <c r="M167" s="1" t="n"/>
      <c r="N167" s="1" t="n"/>
    </row>
    <row hidden="1" r="168">
      <c r="A168" s="38" t="n"/>
      <c r="B168" s="1" t="n"/>
      <c r="I168" s="1" t="n"/>
      <c r="J168" s="1" t="n"/>
      <c r="K168" s="1" t="n"/>
      <c r="L168" s="1" t="n"/>
      <c r="M168" s="1" t="n"/>
      <c r="N168" s="1" t="n"/>
    </row>
    <row hidden="1" r="169">
      <c r="A169" s="38" t="n"/>
      <c r="B169" s="1" t="n"/>
      <c r="I169" s="1" t="n"/>
      <c r="J169" s="1" t="n"/>
      <c r="K169" s="1" t="n"/>
      <c r="L169" s="1" t="n"/>
      <c r="M169" s="1" t="n"/>
      <c r="N169" s="1" t="n"/>
    </row>
    <row hidden="1" r="170">
      <c r="A170" s="38" t="n"/>
      <c r="B170" s="1" t="n"/>
      <c r="I170" s="1" t="n"/>
      <c r="J170" s="1" t="n"/>
      <c r="K170" s="1" t="n"/>
      <c r="L170" s="1" t="n"/>
      <c r="M170" s="1" t="n"/>
      <c r="N170" s="1" t="n"/>
    </row>
    <row hidden="1" r="171">
      <c r="A171" s="38" t="n"/>
      <c r="B171" s="1" t="n"/>
      <c r="I171" s="1" t="n"/>
      <c r="J171" s="1" t="n"/>
      <c r="K171" s="1" t="n"/>
      <c r="L171" s="1" t="n"/>
      <c r="M171" s="1" t="n"/>
      <c r="N171" s="1" t="n"/>
    </row>
    <row hidden="1" r="172">
      <c r="A172" s="38" t="n"/>
      <c r="B172" s="1" t="n"/>
      <c r="I172" s="1" t="n"/>
      <c r="J172" s="1" t="n"/>
      <c r="K172" s="1" t="n"/>
      <c r="L172" s="1" t="n"/>
      <c r="M172" s="1" t="n"/>
      <c r="N172" s="1" t="n"/>
    </row>
    <row hidden="1" r="173">
      <c r="A173" s="38" t="n"/>
      <c r="B173" s="1" t="n"/>
      <c r="I173" s="1" t="n"/>
      <c r="J173" s="1" t="n"/>
      <c r="K173" s="1" t="n"/>
      <c r="L173" s="1" t="n"/>
      <c r="M173" s="1" t="n"/>
      <c r="N173" s="1" t="n"/>
    </row>
    <row hidden="1" r="174">
      <c r="A174" s="38" t="n"/>
      <c r="B174" s="1" t="n"/>
      <c r="I174" s="1" t="n"/>
      <c r="J174" s="1" t="n"/>
      <c r="K174" s="1" t="n"/>
      <c r="L174" s="1" t="n"/>
      <c r="M174" s="1" t="n"/>
      <c r="N174" s="1" t="n"/>
    </row>
    <row hidden="1" r="175">
      <c r="A175" s="38" t="n"/>
      <c r="B175" s="1" t="n"/>
      <c r="I175" s="1" t="n"/>
      <c r="J175" s="1" t="n"/>
      <c r="K175" s="1" t="n"/>
      <c r="L175" s="1" t="n"/>
      <c r="M175" s="1" t="n"/>
      <c r="N175" s="1" t="n"/>
    </row>
    <row hidden="1" r="176">
      <c r="A176" s="38" t="n"/>
      <c r="B176" s="1" t="n"/>
      <c r="I176" s="1" t="n"/>
      <c r="J176" s="1" t="n"/>
      <c r="K176" s="1" t="n"/>
      <c r="L176" s="1" t="n"/>
      <c r="M176" s="1" t="n"/>
      <c r="N176" s="1" t="n"/>
    </row>
    <row hidden="1" r="177">
      <c r="A177" s="38" t="n"/>
      <c r="B177" s="1" t="n"/>
      <c r="I177" s="1" t="n"/>
      <c r="J177" s="1" t="n"/>
      <c r="K177" s="1" t="n"/>
      <c r="L177" s="1" t="n"/>
      <c r="M177" s="1" t="n"/>
      <c r="N177" s="1" t="n"/>
    </row>
    <row hidden="1" r="178">
      <c r="A178" s="38" t="n"/>
      <c r="B178" s="1" t="n"/>
      <c r="I178" s="1" t="n"/>
      <c r="J178" s="1" t="n"/>
      <c r="K178" s="1" t="n"/>
      <c r="L178" s="1" t="n"/>
      <c r="M178" s="1" t="n"/>
      <c r="N178" s="1" t="n"/>
    </row>
    <row hidden="1" r="179">
      <c r="A179" s="38" t="n"/>
      <c r="B179" s="1" t="n"/>
      <c r="I179" s="1" t="n"/>
      <c r="J179" s="1" t="n"/>
      <c r="K179" s="1" t="n"/>
      <c r="L179" s="1" t="n"/>
      <c r="M179" s="1" t="n"/>
      <c r="N179" s="1" t="n"/>
    </row>
    <row hidden="1" r="180">
      <c r="A180" s="38" t="n"/>
      <c r="B180" s="1" t="n"/>
      <c r="I180" s="1" t="n"/>
      <c r="J180" s="1" t="n"/>
      <c r="K180" s="1" t="n"/>
      <c r="L180" s="1" t="n"/>
      <c r="M180" s="1" t="n"/>
      <c r="N180" s="1" t="n"/>
    </row>
    <row hidden="1" r="181">
      <c r="A181" s="38" t="n"/>
      <c r="B181" s="1" t="n"/>
      <c r="I181" s="1" t="n"/>
      <c r="J181" s="1" t="n"/>
      <c r="K181" s="1" t="n"/>
      <c r="L181" s="1" t="n"/>
      <c r="M181" s="1" t="n"/>
      <c r="N181" s="1" t="n"/>
    </row>
    <row hidden="1" r="182">
      <c r="A182" s="38" t="n"/>
      <c r="B182" s="1" t="n"/>
      <c r="I182" s="1" t="n"/>
      <c r="J182" s="1" t="n"/>
      <c r="K182" s="1" t="n"/>
      <c r="L182" s="1" t="n"/>
      <c r="M182" s="1" t="n"/>
      <c r="N182" s="1" t="n"/>
    </row>
    <row hidden="1" r="183">
      <c r="A183" s="38" t="n"/>
      <c r="B183" s="1" t="n"/>
      <c r="I183" s="1" t="n"/>
      <c r="J183" s="1" t="n"/>
      <c r="K183" s="1" t="n"/>
      <c r="L183" s="1" t="n"/>
      <c r="M183" s="1" t="n"/>
      <c r="N183" s="1" t="n"/>
    </row>
    <row hidden="1" r="184">
      <c r="A184" s="38" t="n"/>
      <c r="B184" s="1" t="n"/>
      <c r="I184" s="1" t="n"/>
      <c r="J184" s="1" t="n"/>
      <c r="K184" s="1" t="n"/>
      <c r="L184" s="1" t="n"/>
      <c r="M184" s="1" t="n"/>
      <c r="N184" s="1" t="n"/>
    </row>
    <row hidden="1" r="185">
      <c r="A185" s="38" t="n"/>
      <c r="B185" s="1" t="n"/>
      <c r="I185" s="1" t="n"/>
      <c r="J185" s="1" t="n"/>
      <c r="K185" s="1" t="n"/>
      <c r="L185" s="1" t="n"/>
      <c r="M185" s="1" t="n"/>
      <c r="N185" s="1" t="n"/>
    </row>
    <row hidden="1" r="186">
      <c r="A186" s="38" t="n"/>
      <c r="B186" s="1" t="n"/>
      <c r="I186" s="1" t="n"/>
      <c r="J186" s="1" t="n"/>
      <c r="K186" s="1" t="n"/>
      <c r="L186" s="1" t="n"/>
      <c r="M186" s="1" t="n"/>
      <c r="N186" s="1" t="n"/>
    </row>
    <row hidden="1" r="187">
      <c r="A187" s="38" t="n"/>
      <c r="B187" s="1" t="n"/>
      <c r="I187" s="1" t="n"/>
      <c r="J187" s="1" t="n"/>
      <c r="K187" s="1" t="n"/>
      <c r="L187" s="1" t="n"/>
      <c r="M187" s="1" t="n"/>
      <c r="N187" s="1" t="n"/>
    </row>
    <row hidden="1" r="188">
      <c r="A188" s="38" t="n"/>
      <c r="B188" s="1" t="n"/>
      <c r="I188" s="1" t="n"/>
      <c r="J188" s="1" t="n"/>
      <c r="K188" s="1" t="n"/>
      <c r="L188" s="1" t="n"/>
      <c r="M188" s="1" t="n"/>
      <c r="N188" s="1" t="n"/>
    </row>
    <row hidden="1" r="189">
      <c r="A189" s="38" t="n"/>
      <c r="B189" s="1" t="n"/>
      <c r="I189" s="1" t="n"/>
      <c r="J189" s="1" t="n"/>
      <c r="K189" s="1" t="n"/>
      <c r="L189" s="1" t="n"/>
      <c r="M189" s="1" t="n"/>
      <c r="N189" s="1" t="n"/>
    </row>
    <row hidden="1" r="190">
      <c r="A190" s="38" t="n"/>
      <c r="B190" s="1" t="n"/>
      <c r="I190" s="1" t="n"/>
      <c r="J190" s="1" t="n"/>
      <c r="K190" s="1" t="n"/>
      <c r="L190" s="1" t="n"/>
      <c r="M190" s="1" t="n"/>
      <c r="N190" s="1" t="n"/>
    </row>
    <row hidden="1" r="191">
      <c r="A191" s="38" t="n"/>
      <c r="B191" s="1" t="n"/>
      <c r="I191" s="1" t="n"/>
      <c r="J191" s="1" t="n"/>
      <c r="K191" s="1" t="n"/>
      <c r="L191" s="1" t="n"/>
      <c r="M191" s="1" t="n"/>
      <c r="N191" s="1" t="n"/>
    </row>
    <row hidden="1" r="192">
      <c r="A192" s="38" t="n"/>
      <c r="B192" s="1" t="n"/>
      <c r="I192" s="1" t="n"/>
      <c r="J192" s="1" t="n"/>
      <c r="K192" s="1" t="n"/>
      <c r="L192" s="1" t="n"/>
      <c r="M192" s="1" t="n"/>
      <c r="N192" s="1" t="n"/>
    </row>
    <row hidden="1" r="193">
      <c r="A193" s="38" t="n"/>
      <c r="B193" s="1" t="n"/>
      <c r="I193" s="1" t="n"/>
      <c r="J193" s="1" t="n"/>
      <c r="K193" s="1" t="n"/>
      <c r="L193" s="1" t="n"/>
      <c r="M193" s="1" t="n"/>
      <c r="N193" s="1" t="n"/>
    </row>
    <row hidden="1" r="194">
      <c r="A194" s="38" t="n"/>
      <c r="B194" s="1" t="n"/>
      <c r="I194" s="1" t="n"/>
      <c r="J194" s="1" t="n"/>
      <c r="K194" s="1" t="n"/>
      <c r="L194" s="1" t="n"/>
      <c r="M194" s="1" t="n"/>
      <c r="N194" s="1" t="n"/>
    </row>
    <row hidden="1" r="195">
      <c r="A195" s="38" t="n"/>
      <c r="B195" s="1" t="n"/>
      <c r="I195" s="1" t="n"/>
      <c r="J195" s="1" t="n"/>
      <c r="K195" s="1" t="n"/>
      <c r="L195" s="1" t="n"/>
      <c r="M195" s="1" t="n"/>
      <c r="N195" s="1" t="n"/>
    </row>
    <row hidden="1" r="196">
      <c r="A196" s="38" t="n"/>
      <c r="B196" s="1" t="n"/>
      <c r="I196" s="1" t="n"/>
      <c r="J196" s="1" t="n"/>
      <c r="K196" s="1" t="n"/>
      <c r="L196" s="1" t="n"/>
      <c r="M196" s="1" t="n"/>
      <c r="N196" s="1" t="n"/>
    </row>
    <row hidden="1" r="197">
      <c r="A197" s="38" t="n"/>
      <c r="B197" s="1" t="n"/>
      <c r="I197" s="1" t="n"/>
      <c r="J197" s="1" t="n"/>
      <c r="K197" s="1" t="n"/>
      <c r="L197" s="1" t="n"/>
      <c r="M197" s="1" t="n"/>
      <c r="N197" s="1" t="n"/>
    </row>
    <row hidden="1" r="198">
      <c r="A198" s="38" t="n"/>
      <c r="B198" s="1" t="n"/>
      <c r="I198" s="1" t="n"/>
      <c r="J198" s="1" t="n"/>
      <c r="K198" s="1" t="n"/>
      <c r="L198" s="1" t="n"/>
      <c r="M198" s="1" t="n"/>
      <c r="N198" s="1" t="n"/>
    </row>
    <row hidden="1" r="199">
      <c r="A199" s="38" t="n"/>
      <c r="B199" s="1" t="n"/>
      <c r="I199" s="1" t="n"/>
      <c r="J199" s="1" t="n"/>
      <c r="K199" s="1" t="n"/>
      <c r="L199" s="1" t="n"/>
      <c r="M199" s="1" t="n"/>
      <c r="N199" s="1" t="n"/>
    </row>
    <row hidden="1" r="200">
      <c r="A200" s="38" t="n"/>
      <c r="B200" s="1" t="n"/>
      <c r="I200" s="1" t="n"/>
      <c r="J200" s="1" t="n"/>
      <c r="K200" s="1" t="n"/>
      <c r="L200" s="1" t="n"/>
      <c r="M200" s="1" t="n"/>
      <c r="N200" s="1" t="n"/>
    </row>
    <row hidden="1" r="201">
      <c r="A201" s="38" t="n"/>
      <c r="B201" s="1" t="n"/>
      <c r="I201" s="1" t="n"/>
      <c r="J201" s="1" t="n"/>
      <c r="K201" s="1" t="n"/>
      <c r="L201" s="1" t="n"/>
      <c r="M201" s="1" t="n"/>
      <c r="N201" s="1" t="n"/>
    </row>
    <row hidden="1" r="202">
      <c r="A202" s="38" t="n"/>
      <c r="B202" s="1" t="n"/>
      <c r="I202" s="1" t="n"/>
      <c r="J202" s="1" t="n"/>
      <c r="K202" s="1" t="n"/>
      <c r="L202" s="1" t="n"/>
      <c r="M202" s="1" t="n"/>
      <c r="N202" s="1" t="n"/>
    </row>
    <row hidden="1" r="203">
      <c r="A203" s="38" t="n"/>
      <c r="B203" s="1" t="n"/>
      <c r="I203" s="1" t="n"/>
      <c r="J203" s="1" t="n"/>
      <c r="K203" s="1" t="n"/>
      <c r="L203" s="1" t="n"/>
      <c r="M203" s="1" t="n"/>
      <c r="N203" s="1" t="n"/>
    </row>
    <row hidden="1" r="204">
      <c r="A204" s="38" t="n"/>
      <c r="B204" s="1" t="n"/>
      <c r="I204" s="1" t="n"/>
      <c r="J204" s="1" t="n"/>
      <c r="K204" s="1" t="n"/>
      <c r="L204" s="1" t="n"/>
      <c r="M204" s="1" t="n"/>
      <c r="N204" s="1" t="n"/>
    </row>
    <row hidden="1" r="205">
      <c r="A205" s="38" t="n"/>
      <c r="B205" s="1" t="n"/>
      <c r="I205" s="1" t="n"/>
      <c r="J205" s="1" t="n"/>
      <c r="K205" s="1" t="n"/>
      <c r="L205" s="1" t="n"/>
      <c r="M205" s="1" t="n"/>
      <c r="N205" s="1" t="n"/>
    </row>
    <row hidden="1" r="206">
      <c r="A206" s="38" t="n"/>
      <c r="B206" s="1" t="n"/>
      <c r="I206" s="1" t="n"/>
      <c r="J206" s="1" t="n"/>
      <c r="K206" s="1" t="n"/>
      <c r="L206" s="1" t="n"/>
      <c r="M206" s="1" t="n"/>
      <c r="N206" s="1" t="n"/>
    </row>
    <row hidden="1" r="207">
      <c r="A207" s="38" t="n"/>
      <c r="B207" s="1" t="n"/>
      <c r="I207" s="1" t="n"/>
      <c r="J207" s="1" t="n"/>
      <c r="K207" s="1" t="n"/>
      <c r="L207" s="1" t="n"/>
      <c r="M207" s="1" t="n"/>
      <c r="N207" s="1" t="n"/>
    </row>
    <row hidden="1" r="208">
      <c r="A208" s="38" t="n"/>
      <c r="B208" s="1" t="n"/>
      <c r="I208" s="1" t="n"/>
      <c r="J208" s="1" t="n"/>
      <c r="K208" s="1" t="n"/>
      <c r="L208" s="1" t="n"/>
      <c r="M208" s="1" t="n"/>
      <c r="N208" s="1" t="n"/>
    </row>
    <row hidden="1" r="209">
      <c r="A209" s="38" t="n"/>
      <c r="B209" s="1" t="n"/>
      <c r="I209" s="1" t="n"/>
      <c r="J209" s="1" t="n"/>
      <c r="K209" s="1" t="n"/>
      <c r="L209" s="1" t="n"/>
      <c r="M209" s="1" t="n"/>
      <c r="N209" s="1" t="n"/>
    </row>
    <row hidden="1" r="210">
      <c r="A210" s="38" t="n"/>
      <c r="B210" s="1" t="n"/>
      <c r="I210" s="1" t="n"/>
      <c r="J210" s="1" t="n"/>
      <c r="K210" s="1" t="n"/>
      <c r="L210" s="1" t="n"/>
      <c r="M210" s="1" t="n"/>
      <c r="N210" s="1" t="n"/>
    </row>
    <row hidden="1" r="211">
      <c r="A211" s="38" t="n"/>
      <c r="B211" s="1" t="n"/>
      <c r="I211" s="1" t="n"/>
      <c r="J211" s="1" t="n"/>
      <c r="K211" s="1" t="n"/>
      <c r="L211" s="1" t="n"/>
      <c r="M211" s="1" t="n"/>
      <c r="N211" s="1" t="n"/>
    </row>
    <row hidden="1" r="212">
      <c r="A212" s="38" t="n"/>
      <c r="B212" s="1" t="n"/>
      <c r="I212" s="1" t="n"/>
      <c r="J212" s="1" t="n"/>
      <c r="K212" s="1" t="n"/>
      <c r="L212" s="1" t="n"/>
      <c r="M212" s="1" t="n"/>
      <c r="N212" s="1" t="n"/>
    </row>
    <row hidden="1" r="213">
      <c r="A213" s="38" t="n"/>
      <c r="B213" s="1" t="n"/>
      <c r="I213" s="1" t="n"/>
      <c r="J213" s="1" t="n"/>
      <c r="K213" s="1" t="n"/>
      <c r="L213" s="1" t="n"/>
      <c r="M213" s="1" t="n"/>
      <c r="N213" s="1" t="n"/>
    </row>
    <row hidden="1" r="214">
      <c r="A214" s="38" t="n"/>
      <c r="B214" s="1" t="n"/>
      <c r="I214" s="1" t="n"/>
      <c r="J214" s="1" t="n"/>
      <c r="K214" s="1" t="n"/>
      <c r="L214" s="1" t="n"/>
      <c r="M214" s="1" t="n"/>
      <c r="N214" s="1" t="n"/>
    </row>
    <row hidden="1" r="215">
      <c r="A215" s="38" t="n"/>
      <c r="B215" s="1" t="n"/>
      <c r="I215" s="1" t="n"/>
      <c r="J215" s="1" t="n"/>
      <c r="K215" s="1" t="n"/>
      <c r="L215" s="1" t="n"/>
      <c r="M215" s="1" t="n"/>
      <c r="N215" s="1" t="n"/>
    </row>
    <row hidden="1" r="216">
      <c r="A216" s="38" t="n"/>
      <c r="B216" s="1" t="n"/>
      <c r="I216" s="1" t="n"/>
      <c r="J216" s="1" t="n"/>
      <c r="K216" s="1" t="n"/>
      <c r="L216" s="1" t="n"/>
      <c r="M216" s="1" t="n"/>
      <c r="N216" s="1" t="n"/>
    </row>
    <row hidden="1" r="217">
      <c r="A217" s="38" t="n"/>
      <c r="B217" s="1" t="n"/>
      <c r="I217" s="1" t="n"/>
      <c r="J217" s="1" t="n"/>
      <c r="K217" s="1" t="n"/>
      <c r="L217" s="1" t="n"/>
      <c r="M217" s="1" t="n"/>
      <c r="N217" s="1" t="n"/>
    </row>
    <row hidden="1" r="218">
      <c r="A218" s="38" t="n"/>
      <c r="B218" s="1" t="n"/>
      <c r="I218" s="1" t="n"/>
      <c r="J218" s="1" t="n"/>
      <c r="K218" s="1" t="n"/>
      <c r="L218" s="1" t="n"/>
      <c r="M218" s="1" t="n"/>
      <c r="N218" s="1" t="n"/>
    </row>
    <row hidden="1" r="219">
      <c r="A219" s="38" t="n"/>
      <c r="B219" s="1" t="n"/>
      <c r="I219" s="1" t="n"/>
      <c r="J219" s="1" t="n"/>
      <c r="K219" s="1" t="n"/>
      <c r="L219" s="1" t="n"/>
      <c r="M219" s="1" t="n"/>
      <c r="N219" s="1" t="n"/>
    </row>
    <row hidden="1" r="220">
      <c r="A220" s="38" t="n"/>
      <c r="B220" s="1" t="n"/>
      <c r="I220" s="1" t="n"/>
      <c r="J220" s="1" t="n"/>
      <c r="K220" s="1" t="n"/>
      <c r="L220" s="1" t="n"/>
      <c r="M220" s="1" t="n"/>
      <c r="N220" s="1" t="n"/>
    </row>
    <row hidden="1" r="221">
      <c r="A221" s="38" t="n"/>
      <c r="B221" s="1" t="n"/>
      <c r="I221" s="1" t="n"/>
      <c r="J221" s="1" t="n"/>
      <c r="K221" s="1" t="n"/>
      <c r="L221" s="1" t="n"/>
      <c r="M221" s="1" t="n"/>
      <c r="N221" s="1" t="n"/>
    </row>
    <row hidden="1" r="222">
      <c r="A222" s="38" t="n"/>
      <c r="B222" s="1" t="n"/>
      <c r="I222" s="1" t="n"/>
      <c r="J222" s="1" t="n"/>
      <c r="K222" s="1" t="n"/>
      <c r="L222" s="1" t="n"/>
      <c r="M222" s="1" t="n"/>
      <c r="N222" s="1" t="n"/>
    </row>
    <row hidden="1" r="223">
      <c r="A223" s="38" t="n"/>
      <c r="B223" s="1" t="n"/>
      <c r="I223" s="1" t="n"/>
      <c r="J223" s="1" t="n"/>
      <c r="K223" s="1" t="n"/>
      <c r="L223" s="1" t="n"/>
      <c r="M223" s="1" t="n"/>
      <c r="N223" s="1" t="n"/>
    </row>
    <row hidden="1" r="224">
      <c r="A224" s="38" t="n"/>
      <c r="B224" s="1" t="n"/>
      <c r="I224" s="1" t="n"/>
      <c r="J224" s="1" t="n"/>
      <c r="K224" s="1" t="n"/>
      <c r="L224" s="1" t="n"/>
      <c r="M224" s="1" t="n"/>
      <c r="N224" s="1" t="n"/>
    </row>
    <row hidden="1" r="225">
      <c r="A225" s="38" t="n"/>
      <c r="B225" s="1" t="n"/>
      <c r="I225" s="1" t="n"/>
      <c r="J225" s="1" t="n"/>
      <c r="K225" s="1" t="n"/>
      <c r="L225" s="1" t="n"/>
      <c r="M225" s="1" t="n"/>
      <c r="N225" s="1" t="n"/>
    </row>
    <row hidden="1" r="226">
      <c r="A226" s="38" t="n"/>
      <c r="B226" s="1" t="n"/>
      <c r="I226" s="1" t="n"/>
      <c r="J226" s="1" t="n"/>
      <c r="K226" s="1" t="n"/>
      <c r="L226" s="1" t="n"/>
      <c r="M226" s="1" t="n"/>
      <c r="N226" s="1" t="n"/>
    </row>
    <row hidden="1" r="227">
      <c r="A227" s="38" t="n"/>
      <c r="B227" s="1" t="n"/>
      <c r="I227" s="1" t="n"/>
      <c r="J227" s="1" t="n"/>
      <c r="K227" s="1" t="n"/>
      <c r="L227" s="1" t="n"/>
      <c r="M227" s="1" t="n"/>
      <c r="N227" s="1" t="n"/>
    </row>
    <row hidden="1" r="228">
      <c r="A228" s="38" t="n"/>
      <c r="B228" s="1" t="n"/>
      <c r="I228" s="1" t="n"/>
      <c r="J228" s="1" t="n"/>
      <c r="K228" s="1" t="n"/>
      <c r="L228" s="1" t="n"/>
      <c r="M228" s="1" t="n"/>
      <c r="N228" s="1" t="n"/>
    </row>
    <row hidden="1" r="229">
      <c r="A229" s="38" t="n"/>
      <c r="B229" s="1" t="n"/>
      <c r="I229" s="1" t="n"/>
      <c r="J229" s="1" t="n"/>
      <c r="K229" s="1" t="n"/>
      <c r="L229" s="1" t="n"/>
      <c r="M229" s="1" t="n"/>
      <c r="N229" s="1" t="n"/>
    </row>
    <row hidden="1" r="230">
      <c r="A230" s="38" t="n"/>
      <c r="B230" s="1" t="n"/>
      <c r="I230" s="1" t="n"/>
      <c r="J230" s="1" t="n"/>
      <c r="K230" s="1" t="n"/>
      <c r="L230" s="1" t="n"/>
      <c r="M230" s="1" t="n"/>
      <c r="N230" s="1" t="n"/>
    </row>
    <row hidden="1" r="231">
      <c r="A231" s="38" t="n"/>
      <c r="B231" s="1" t="n"/>
      <c r="I231" s="1" t="n"/>
      <c r="J231" s="1" t="n"/>
      <c r="K231" s="1" t="n"/>
      <c r="L231" s="1" t="n"/>
      <c r="M231" s="1" t="n"/>
      <c r="N231" s="1" t="n"/>
    </row>
    <row hidden="1" r="232">
      <c r="A232" s="38" t="n"/>
      <c r="B232" s="1" t="n"/>
      <c r="I232" s="1" t="n"/>
      <c r="J232" s="1" t="n"/>
      <c r="K232" s="1" t="n"/>
      <c r="L232" s="1" t="n"/>
      <c r="M232" s="1" t="n"/>
      <c r="N232" s="1" t="n"/>
    </row>
    <row hidden="1" r="233">
      <c r="A233" s="38" t="n"/>
      <c r="B233" s="1" t="n"/>
      <c r="I233" s="1" t="n"/>
      <c r="J233" s="1" t="n"/>
      <c r="K233" s="1" t="n"/>
      <c r="L233" s="1" t="n"/>
      <c r="M233" s="1" t="n"/>
      <c r="N233" s="1" t="n"/>
    </row>
    <row hidden="1" r="234">
      <c r="A234" s="38" t="n"/>
      <c r="B234" s="1" t="n"/>
      <c r="I234" s="1" t="n"/>
      <c r="J234" s="1" t="n"/>
      <c r="K234" s="1" t="n"/>
      <c r="L234" s="1" t="n"/>
      <c r="M234" s="1" t="n"/>
      <c r="N234" s="1" t="n"/>
    </row>
    <row hidden="1" r="235">
      <c r="A235" s="38" t="n"/>
      <c r="B235" s="1" t="n"/>
      <c r="I235" s="1" t="n"/>
      <c r="J235" s="1" t="n"/>
      <c r="K235" s="1" t="n"/>
      <c r="L235" s="1" t="n"/>
      <c r="M235" s="1" t="n"/>
      <c r="N235" s="1" t="n"/>
    </row>
    <row hidden="1" r="236">
      <c r="A236" s="38" t="n"/>
      <c r="B236" s="1" t="n"/>
      <c r="I236" s="1" t="n"/>
      <c r="J236" s="1" t="n"/>
      <c r="K236" s="1" t="n"/>
      <c r="L236" s="1" t="n"/>
      <c r="M236" s="1" t="n"/>
      <c r="N236" s="1" t="n"/>
    </row>
    <row hidden="1" r="237">
      <c r="A237" s="38" t="n"/>
      <c r="B237" s="1" t="n"/>
      <c r="I237" s="1" t="n"/>
      <c r="J237" s="1" t="n"/>
      <c r="K237" s="1" t="n"/>
      <c r="L237" s="1" t="n"/>
      <c r="M237" s="1" t="n"/>
      <c r="N237" s="1" t="n"/>
    </row>
    <row hidden="1" r="238">
      <c r="A238" s="38" t="n"/>
      <c r="B238" s="1" t="n"/>
      <c r="I238" s="1" t="n"/>
      <c r="J238" s="1" t="n"/>
      <c r="K238" s="1" t="n"/>
      <c r="L238" s="1" t="n"/>
      <c r="M238" s="1" t="n"/>
      <c r="N238" s="1" t="n"/>
    </row>
    <row hidden="1" r="239">
      <c r="A239" s="38" t="n"/>
      <c r="B239" s="1" t="n"/>
      <c r="I239" s="1" t="n"/>
      <c r="J239" s="1" t="n"/>
      <c r="K239" s="1" t="n"/>
      <c r="L239" s="1" t="n"/>
      <c r="M239" s="1" t="n"/>
      <c r="N239" s="1" t="n"/>
    </row>
    <row hidden="1" r="240">
      <c r="A240" s="38" t="n"/>
      <c r="B240" s="1" t="n"/>
      <c r="I240" s="1" t="n"/>
      <c r="J240" s="1" t="n"/>
      <c r="K240" s="1" t="n"/>
      <c r="L240" s="1" t="n"/>
      <c r="M240" s="1" t="n"/>
      <c r="N240" s="1" t="n"/>
    </row>
    <row hidden="1" r="241">
      <c r="A241" s="38" t="n"/>
      <c r="B241" s="1" t="n"/>
      <c r="I241" s="1" t="n"/>
      <c r="J241" s="1" t="n"/>
      <c r="K241" s="1" t="n"/>
      <c r="L241" s="1" t="n"/>
      <c r="M241" s="1" t="n"/>
      <c r="N241" s="1" t="n"/>
    </row>
    <row hidden="1" r="242">
      <c r="A242" s="38" t="n"/>
      <c r="B242" s="1" t="n"/>
      <c r="I242" s="1" t="n"/>
      <c r="J242" s="1" t="n"/>
      <c r="K242" s="1" t="n"/>
      <c r="L242" s="1" t="n"/>
      <c r="M242" s="1" t="n"/>
      <c r="N242" s="1" t="n"/>
    </row>
    <row hidden="1" r="243">
      <c r="A243" s="38" t="n"/>
      <c r="B243" s="1" t="n"/>
      <c r="I243" s="1" t="n"/>
      <c r="J243" s="1" t="n"/>
      <c r="K243" s="1" t="n"/>
      <c r="L243" s="1" t="n"/>
      <c r="M243" s="1" t="n"/>
      <c r="N243" s="1" t="n"/>
    </row>
    <row hidden="1" r="244">
      <c r="A244" s="38" t="n"/>
      <c r="B244" s="1" t="n"/>
      <c r="I244" s="1" t="n"/>
      <c r="J244" s="1" t="n"/>
      <c r="K244" s="1" t="n"/>
      <c r="L244" s="1" t="n"/>
      <c r="M244" s="1" t="n"/>
      <c r="N244" s="1" t="n"/>
    </row>
    <row hidden="1" r="245">
      <c r="A245" s="38" t="n"/>
      <c r="B245" s="1" t="n"/>
      <c r="I245" s="1" t="n"/>
      <c r="J245" s="1" t="n"/>
      <c r="K245" s="1" t="n"/>
      <c r="L245" s="1" t="n"/>
      <c r="M245" s="1" t="n"/>
      <c r="N245" s="1" t="n"/>
    </row>
    <row hidden="1" r="246">
      <c r="A246" s="38" t="n"/>
      <c r="B246" s="1" t="n"/>
      <c r="I246" s="1" t="n"/>
      <c r="J246" s="1" t="n"/>
      <c r="K246" s="1" t="n"/>
      <c r="L246" s="1" t="n"/>
      <c r="M246" s="1" t="n"/>
      <c r="N246" s="1" t="n"/>
    </row>
    <row hidden="1" r="247">
      <c r="A247" s="38" t="n"/>
      <c r="B247" s="1" t="n"/>
      <c r="I247" s="1" t="n"/>
      <c r="J247" s="1" t="n"/>
      <c r="K247" s="1" t="n"/>
      <c r="L247" s="1" t="n"/>
      <c r="M247" s="1" t="n"/>
      <c r="N247" s="1" t="n"/>
    </row>
    <row hidden="1" r="248">
      <c r="A248" s="38" t="n"/>
      <c r="B248" s="1" t="n"/>
      <c r="I248" s="1" t="n"/>
      <c r="J248" s="1" t="n"/>
      <c r="K248" s="1" t="n"/>
      <c r="L248" s="1" t="n"/>
      <c r="M248" s="1" t="n"/>
      <c r="N248" s="1" t="n"/>
    </row>
    <row hidden="1" r="249">
      <c r="A249" s="38" t="n"/>
      <c r="B249" s="1" t="n"/>
      <c r="I249" s="1" t="n"/>
      <c r="J249" s="1" t="n"/>
      <c r="K249" s="1" t="n"/>
      <c r="L249" s="1" t="n"/>
      <c r="M249" s="1" t="n"/>
      <c r="N249" s="1" t="n"/>
    </row>
    <row hidden="1" r="250">
      <c r="A250" s="38" t="n"/>
      <c r="B250" s="1" t="n"/>
      <c r="I250" s="1" t="n"/>
      <c r="J250" s="1" t="n"/>
      <c r="K250" s="1" t="n"/>
      <c r="L250" s="1" t="n"/>
      <c r="M250" s="1" t="n"/>
      <c r="N250" s="1" t="n"/>
    </row>
    <row hidden="1" r="251">
      <c r="A251" s="38" t="n"/>
      <c r="B251" s="1" t="n"/>
      <c r="I251" s="1" t="n"/>
      <c r="J251" s="1" t="n"/>
      <c r="K251" s="1" t="n"/>
      <c r="L251" s="1" t="n"/>
      <c r="M251" s="1" t="n"/>
      <c r="N251" s="1" t="n"/>
    </row>
    <row hidden="1" r="252">
      <c r="A252" s="38" t="n"/>
      <c r="B252" s="1" t="n"/>
      <c r="I252" s="1" t="n"/>
      <c r="J252" s="1" t="n"/>
      <c r="K252" s="1" t="n"/>
      <c r="L252" s="1" t="n"/>
      <c r="M252" s="1" t="n"/>
      <c r="N252" s="1" t="n"/>
    </row>
    <row hidden="1" r="253">
      <c r="A253" s="38" t="n"/>
      <c r="B253" s="1" t="n"/>
      <c r="I253" s="1" t="n"/>
      <c r="J253" s="1" t="n"/>
      <c r="K253" s="1" t="n"/>
      <c r="L253" s="1" t="n"/>
      <c r="M253" s="1" t="n"/>
      <c r="N253" s="1" t="n"/>
    </row>
    <row hidden="1" r="254">
      <c r="A254" s="38" t="n"/>
      <c r="B254" s="1" t="n"/>
      <c r="I254" s="1" t="n"/>
      <c r="J254" s="1" t="n"/>
      <c r="K254" s="1" t="n"/>
      <c r="L254" s="1" t="n"/>
      <c r="M254" s="1" t="n"/>
      <c r="N254" s="1" t="n"/>
    </row>
    <row hidden="1" r="255">
      <c r="A255" s="38" t="n"/>
      <c r="B255" s="1" t="n"/>
      <c r="I255" s="1" t="n"/>
      <c r="J255" s="1" t="n"/>
      <c r="K255" s="1" t="n"/>
      <c r="L255" s="1" t="n"/>
      <c r="M255" s="1" t="n"/>
      <c r="N255" s="1" t="n"/>
    </row>
    <row hidden="1" r="256">
      <c r="A256" s="38" t="n"/>
      <c r="B256" s="1" t="n"/>
      <c r="I256" s="1" t="n"/>
      <c r="J256" s="1" t="n"/>
      <c r="K256" s="1" t="n"/>
      <c r="L256" s="1" t="n"/>
      <c r="M256" s="1" t="n"/>
      <c r="N256" s="1" t="n"/>
    </row>
    <row hidden="1" r="257">
      <c r="A257" s="38" t="n"/>
      <c r="B257" s="1" t="n"/>
      <c r="I257" s="1" t="n"/>
      <c r="J257" s="1" t="n"/>
      <c r="K257" s="1" t="n"/>
      <c r="L257" s="1" t="n"/>
      <c r="M257" s="1" t="n"/>
      <c r="N257" s="1" t="n"/>
    </row>
    <row hidden="1" r="258">
      <c r="A258" s="38" t="n"/>
      <c r="B258" s="1" t="n"/>
      <c r="I258" s="1" t="n"/>
      <c r="J258" s="1" t="n"/>
      <c r="K258" s="1" t="n"/>
      <c r="L258" s="1" t="n"/>
      <c r="M258" s="1" t="n"/>
      <c r="N258" s="1" t="n"/>
    </row>
    <row hidden="1" r="259">
      <c r="A259" s="38" t="n"/>
      <c r="B259" s="1" t="n"/>
      <c r="I259" s="1" t="n"/>
      <c r="J259" s="1" t="n"/>
      <c r="K259" s="1" t="n"/>
      <c r="L259" s="1" t="n"/>
      <c r="M259" s="1" t="n"/>
      <c r="N259" s="1" t="n"/>
    </row>
    <row hidden="1" r="260">
      <c r="A260" s="38" t="n"/>
      <c r="B260" s="1" t="n"/>
      <c r="I260" s="1" t="n"/>
      <c r="J260" s="1" t="n"/>
      <c r="K260" s="1" t="n"/>
      <c r="L260" s="1" t="n"/>
      <c r="M260" s="1" t="n"/>
      <c r="N260" s="1" t="n"/>
    </row>
    <row hidden="1" r="261">
      <c r="A261" s="38" t="n"/>
      <c r="B261" s="1" t="n"/>
      <c r="I261" s="1" t="n"/>
      <c r="J261" s="1" t="n"/>
      <c r="K261" s="1" t="n"/>
      <c r="L261" s="1" t="n"/>
      <c r="M261" s="1" t="n"/>
      <c r="N261" s="1" t="n"/>
    </row>
    <row hidden="1" r="262">
      <c r="A262" s="38" t="n"/>
      <c r="B262" s="1" t="n"/>
      <c r="I262" s="1" t="n"/>
      <c r="J262" s="1" t="n"/>
      <c r="K262" s="1" t="n"/>
      <c r="L262" s="1" t="n"/>
      <c r="M262" s="1" t="n"/>
      <c r="N262" s="1" t="n"/>
    </row>
    <row hidden="1" r="263">
      <c r="A263" s="38" t="n"/>
      <c r="B263" s="1" t="n"/>
      <c r="I263" s="1" t="n"/>
      <c r="J263" s="1" t="n"/>
      <c r="K263" s="1" t="n"/>
      <c r="L263" s="1" t="n"/>
      <c r="M263" s="1" t="n"/>
      <c r="N263" s="1" t="n"/>
    </row>
    <row hidden="1" r="264">
      <c r="A264" s="38" t="n"/>
      <c r="B264" s="1" t="n"/>
      <c r="I264" s="1" t="n"/>
      <c r="J264" s="1" t="n"/>
      <c r="K264" s="1" t="n"/>
      <c r="L264" s="1" t="n"/>
      <c r="M264" s="1" t="n"/>
      <c r="N264" s="1" t="n"/>
    </row>
    <row hidden="1" r="265">
      <c r="A265" s="38" t="n"/>
      <c r="B265" s="1" t="n"/>
      <c r="I265" s="1" t="n"/>
      <c r="J265" s="1" t="n"/>
      <c r="K265" s="1" t="n"/>
      <c r="L265" s="1" t="n"/>
      <c r="M265" s="1" t="n"/>
      <c r="N265" s="1" t="n"/>
    </row>
    <row hidden="1" r="266">
      <c r="A266" s="38" t="n"/>
      <c r="B266" s="1" t="n"/>
      <c r="I266" s="1" t="n"/>
      <c r="J266" s="1" t="n"/>
      <c r="K266" s="1" t="n"/>
      <c r="L266" s="1" t="n"/>
      <c r="M266" s="1" t="n"/>
      <c r="N266" s="1" t="n"/>
    </row>
    <row hidden="1" r="267">
      <c r="A267" s="38" t="n"/>
      <c r="B267" s="1" t="n"/>
      <c r="I267" s="1" t="n"/>
      <c r="J267" s="1" t="n"/>
      <c r="K267" s="1" t="n"/>
      <c r="L267" s="1" t="n"/>
      <c r="M267" s="1" t="n"/>
      <c r="N267" s="1" t="n"/>
    </row>
    <row hidden="1" r="268">
      <c r="A268" s="38" t="n"/>
      <c r="B268" s="1" t="n"/>
      <c r="I268" s="1" t="n"/>
      <c r="J268" s="1" t="n"/>
      <c r="K268" s="1" t="n"/>
      <c r="L268" s="1" t="n"/>
      <c r="M268" s="1" t="n"/>
      <c r="N268" s="1" t="n"/>
    </row>
    <row hidden="1" r="269">
      <c r="A269" s="38" t="n"/>
      <c r="B269" s="1" t="n"/>
      <c r="I269" s="1" t="n"/>
      <c r="J269" s="1" t="n"/>
      <c r="K269" s="1" t="n"/>
      <c r="L269" s="1" t="n"/>
      <c r="M269" s="1" t="n"/>
      <c r="N269" s="1" t="n"/>
    </row>
    <row hidden="1" r="270">
      <c r="A270" s="38" t="n"/>
      <c r="B270" s="1" t="n"/>
      <c r="I270" s="1" t="n"/>
      <c r="J270" s="1" t="n"/>
      <c r="K270" s="1" t="n"/>
      <c r="L270" s="1" t="n"/>
      <c r="M270" s="1" t="n"/>
      <c r="N270" s="1" t="n"/>
    </row>
    <row hidden="1" r="271">
      <c r="A271" s="38" t="n"/>
      <c r="B271" s="1" t="n"/>
      <c r="I271" s="1" t="n"/>
      <c r="J271" s="1" t="n"/>
      <c r="K271" s="1" t="n"/>
      <c r="L271" s="1" t="n"/>
      <c r="M271" s="1" t="n"/>
      <c r="N271" s="1" t="n"/>
    </row>
    <row hidden="1" r="272">
      <c r="A272" s="38" t="n"/>
      <c r="B272" s="1" t="n"/>
      <c r="I272" s="1" t="n"/>
      <c r="J272" s="1" t="n"/>
      <c r="K272" s="1" t="n"/>
      <c r="L272" s="1" t="n"/>
      <c r="M272" s="1" t="n"/>
      <c r="N272" s="1" t="n"/>
    </row>
    <row hidden="1" r="273">
      <c r="A273" s="38" t="n"/>
      <c r="B273" s="1" t="n"/>
      <c r="I273" s="1" t="n"/>
      <c r="J273" s="1" t="n"/>
      <c r="K273" s="1" t="n"/>
      <c r="L273" s="1" t="n"/>
      <c r="M273" s="1" t="n"/>
      <c r="N273" s="1" t="n"/>
    </row>
    <row hidden="1" r="274">
      <c r="A274" s="38" t="n"/>
      <c r="B274" s="1" t="n"/>
      <c r="I274" s="1" t="n"/>
      <c r="J274" s="1" t="n"/>
      <c r="K274" s="1" t="n"/>
      <c r="L274" s="1" t="n"/>
      <c r="M274" s="1" t="n"/>
      <c r="N274" s="1" t="n"/>
    </row>
    <row hidden="1" r="275">
      <c r="A275" s="38" t="n"/>
      <c r="B275" s="1" t="n"/>
      <c r="I275" s="1" t="n"/>
      <c r="J275" s="1" t="n"/>
      <c r="K275" s="1" t="n"/>
      <c r="L275" s="1" t="n"/>
      <c r="M275" s="1" t="n"/>
      <c r="N275" s="1" t="n"/>
    </row>
    <row hidden="1" r="276">
      <c r="A276" s="38" t="n"/>
      <c r="B276" s="1" t="n"/>
      <c r="I276" s="1" t="n"/>
      <c r="J276" s="1" t="n"/>
      <c r="K276" s="1" t="n"/>
      <c r="L276" s="1" t="n"/>
      <c r="M276" s="1" t="n"/>
      <c r="N276" s="1" t="n"/>
    </row>
    <row hidden="1" r="277">
      <c r="A277" s="38" t="n"/>
      <c r="B277" s="1" t="n"/>
      <c r="I277" s="1" t="n"/>
      <c r="J277" s="1" t="n"/>
      <c r="K277" s="1" t="n"/>
      <c r="L277" s="1" t="n"/>
      <c r="M277" s="1" t="n"/>
      <c r="N277" s="1" t="n"/>
    </row>
    <row hidden="1" r="278">
      <c r="A278" s="38" t="n"/>
      <c r="B278" s="1" t="n"/>
      <c r="I278" s="1" t="n"/>
      <c r="J278" s="1" t="n"/>
      <c r="K278" s="1" t="n"/>
      <c r="L278" s="1" t="n"/>
      <c r="M278" s="1" t="n"/>
      <c r="N278" s="1" t="n"/>
    </row>
    <row hidden="1" r="279">
      <c r="A279" s="38" t="n"/>
      <c r="B279" s="1" t="n"/>
      <c r="I279" s="1" t="n"/>
      <c r="J279" s="1" t="n"/>
      <c r="K279" s="1" t="n"/>
      <c r="L279" s="1" t="n"/>
      <c r="M279" s="1" t="n"/>
      <c r="N279" s="1" t="n"/>
    </row>
    <row hidden="1" r="280">
      <c r="A280" s="38" t="n"/>
      <c r="B280" s="1" t="n"/>
      <c r="I280" s="1" t="n"/>
      <c r="J280" s="1" t="n"/>
      <c r="K280" s="1" t="n"/>
      <c r="L280" s="1" t="n"/>
      <c r="M280" s="1" t="n"/>
      <c r="N280" s="1" t="n"/>
    </row>
    <row hidden="1" r="281">
      <c r="A281" s="38" t="n"/>
      <c r="B281" s="1" t="n"/>
      <c r="I281" s="1" t="n"/>
      <c r="J281" s="1" t="n"/>
      <c r="K281" s="1" t="n"/>
      <c r="L281" s="1" t="n"/>
      <c r="M281" s="1" t="n"/>
      <c r="N281" s="1" t="n"/>
    </row>
    <row hidden="1" r="282">
      <c r="A282" s="38" t="n"/>
      <c r="B282" s="1" t="n"/>
      <c r="I282" s="1" t="n"/>
      <c r="J282" s="1" t="n"/>
      <c r="K282" s="1" t="n"/>
      <c r="L282" s="1" t="n"/>
      <c r="M282" s="1" t="n"/>
      <c r="N282" s="1" t="n"/>
    </row>
    <row hidden="1" r="283">
      <c r="A283" s="38" t="n"/>
      <c r="B283" s="1" t="n"/>
      <c r="I283" s="1" t="n"/>
      <c r="J283" s="1" t="n"/>
      <c r="K283" s="1" t="n"/>
      <c r="L283" s="1" t="n"/>
      <c r="M283" s="1" t="n"/>
      <c r="N283" s="1" t="n"/>
    </row>
    <row hidden="1" r="284">
      <c r="A284" s="38" t="n"/>
      <c r="B284" s="1" t="n"/>
      <c r="I284" s="1" t="n"/>
      <c r="J284" s="1" t="n"/>
      <c r="K284" s="1" t="n"/>
      <c r="L284" s="1" t="n"/>
      <c r="M284" s="1" t="n"/>
      <c r="N284" s="1" t="n"/>
    </row>
    <row hidden="1" r="285">
      <c r="A285" s="38" t="n"/>
      <c r="B285" s="1" t="n"/>
      <c r="I285" s="1" t="n"/>
      <c r="J285" s="1" t="n"/>
      <c r="K285" s="1" t="n"/>
      <c r="L285" s="1" t="n"/>
      <c r="M285" s="1" t="n"/>
      <c r="N285" s="1" t="n"/>
    </row>
    <row hidden="1" r="286">
      <c r="A286" s="38" t="n"/>
      <c r="B286" s="1" t="n"/>
      <c r="I286" s="1" t="n"/>
      <c r="J286" s="1" t="n"/>
      <c r="K286" s="1" t="n"/>
      <c r="L286" s="1" t="n"/>
      <c r="M286" s="1" t="n"/>
      <c r="N286" s="1" t="n"/>
    </row>
    <row hidden="1" r="287">
      <c r="A287" s="38" t="n"/>
      <c r="B287" s="1" t="n"/>
      <c r="I287" s="1" t="n"/>
      <c r="J287" s="1" t="n"/>
      <c r="K287" s="1" t="n"/>
      <c r="L287" s="1" t="n"/>
      <c r="M287" s="1" t="n"/>
      <c r="N287" s="1" t="n"/>
    </row>
    <row hidden="1" r="288">
      <c r="A288" s="38" t="n"/>
      <c r="B288" s="1" t="n"/>
      <c r="I288" s="1" t="n"/>
      <c r="J288" s="1" t="n"/>
      <c r="K288" s="1" t="n"/>
      <c r="L288" s="1" t="n"/>
      <c r="M288" s="1" t="n"/>
      <c r="N288" s="1" t="n"/>
    </row>
    <row hidden="1" r="289">
      <c r="A289" s="38" t="n"/>
      <c r="B289" s="1" t="n"/>
      <c r="I289" s="1" t="n"/>
      <c r="J289" s="1" t="n"/>
      <c r="K289" s="1" t="n"/>
      <c r="L289" s="1" t="n"/>
      <c r="M289" s="1" t="n"/>
      <c r="N289" s="1" t="n"/>
    </row>
    <row hidden="1" r="290">
      <c r="A290" s="38" t="n"/>
      <c r="B290" s="1" t="n"/>
      <c r="I290" s="1" t="n"/>
      <c r="J290" s="1" t="n"/>
      <c r="K290" s="1" t="n"/>
      <c r="L290" s="1" t="n"/>
      <c r="M290" s="1" t="n"/>
      <c r="N290" s="1" t="n"/>
    </row>
    <row hidden="1" r="291">
      <c r="A291" s="38" t="n"/>
      <c r="B291" s="1" t="n"/>
      <c r="I291" s="1" t="n"/>
      <c r="J291" s="1" t="n"/>
      <c r="K291" s="1" t="n"/>
      <c r="L291" s="1" t="n"/>
      <c r="M291" s="1" t="n"/>
      <c r="N291" s="1" t="n"/>
    </row>
    <row hidden="1" r="292">
      <c r="A292" s="38" t="n"/>
      <c r="B292" s="1" t="n"/>
      <c r="I292" s="1" t="n"/>
      <c r="J292" s="1" t="n"/>
      <c r="K292" s="1" t="n"/>
      <c r="L292" s="1" t="n"/>
      <c r="M292" s="1" t="n"/>
      <c r="N292" s="1" t="n"/>
    </row>
    <row hidden="1" r="293">
      <c r="A293" s="38" t="n"/>
      <c r="B293" s="1" t="n"/>
      <c r="I293" s="1" t="n"/>
      <c r="J293" s="1" t="n"/>
      <c r="K293" s="1" t="n"/>
      <c r="L293" s="1" t="n"/>
      <c r="M293" s="1" t="n"/>
      <c r="N293" s="1" t="n"/>
    </row>
    <row hidden="1" r="294">
      <c r="A294" s="38" t="n"/>
      <c r="B294" s="1" t="n"/>
      <c r="I294" s="1" t="n"/>
      <c r="J294" s="1" t="n"/>
      <c r="K294" s="1" t="n"/>
      <c r="L294" s="1" t="n"/>
      <c r="M294" s="1" t="n"/>
      <c r="N294" s="1" t="n"/>
    </row>
    <row hidden="1" r="295">
      <c r="A295" s="38" t="n"/>
      <c r="B295" s="1" t="n"/>
      <c r="I295" s="1" t="n"/>
      <c r="J295" s="1" t="n"/>
      <c r="K295" s="1" t="n"/>
      <c r="L295" s="1" t="n"/>
      <c r="M295" s="1" t="n"/>
      <c r="N295" s="1" t="n"/>
    </row>
    <row hidden="1" r="296">
      <c r="A296" s="38" t="n"/>
      <c r="B296" s="1" t="n"/>
      <c r="I296" s="1" t="n"/>
      <c r="J296" s="1" t="n"/>
      <c r="K296" s="1" t="n"/>
      <c r="L296" s="1" t="n"/>
      <c r="M296" s="1" t="n"/>
      <c r="N296" s="1" t="n"/>
    </row>
    <row hidden="1" r="297">
      <c r="A297" s="38" t="n"/>
      <c r="B297" s="1" t="n"/>
      <c r="I297" s="1" t="n"/>
      <c r="J297" s="1" t="n"/>
      <c r="K297" s="1" t="n"/>
      <c r="L297" s="1" t="n"/>
      <c r="M297" s="1" t="n"/>
      <c r="N297" s="1" t="n"/>
    </row>
    <row hidden="1" r="298">
      <c r="A298" s="38" t="n"/>
      <c r="B298" s="1" t="n"/>
      <c r="I298" s="1" t="n"/>
      <c r="J298" s="1" t="n"/>
      <c r="K298" s="1" t="n"/>
      <c r="L298" s="1" t="n"/>
      <c r="M298" s="1" t="n"/>
      <c r="N298" s="1" t="n"/>
    </row>
    <row hidden="1" r="299">
      <c r="A299" s="38" t="n"/>
      <c r="B299" s="1" t="n"/>
      <c r="I299" s="1" t="n"/>
      <c r="J299" s="1" t="n"/>
      <c r="K299" s="1" t="n"/>
      <c r="L299" s="1" t="n"/>
      <c r="M299" s="1" t="n"/>
      <c r="N299" s="1" t="n"/>
    </row>
    <row hidden="1" r="300">
      <c r="A300" s="38" t="n"/>
      <c r="B300" s="1" t="n"/>
      <c r="I300" s="1" t="n"/>
      <c r="J300" s="1" t="n"/>
      <c r="K300" s="1" t="n"/>
      <c r="L300" s="1" t="n"/>
      <c r="M300" s="1" t="n"/>
      <c r="N300" s="1" t="n"/>
    </row>
    <row hidden="1" r="301">
      <c r="A301" s="38" t="n"/>
      <c r="B301" s="1" t="n"/>
      <c r="I301" s="1" t="n"/>
      <c r="J301" s="1" t="n"/>
      <c r="K301" s="1" t="n"/>
      <c r="L301" s="1" t="n"/>
      <c r="M301" s="1" t="n"/>
      <c r="N301" s="1" t="n"/>
    </row>
    <row hidden="1" r="302">
      <c r="A302" s="38" t="n"/>
      <c r="B302" s="1" t="n"/>
      <c r="I302" s="1" t="n"/>
      <c r="J302" s="1" t="n"/>
      <c r="K302" s="1" t="n"/>
      <c r="L302" s="1" t="n"/>
      <c r="M302" s="1" t="n"/>
      <c r="N302" s="1" t="n"/>
    </row>
    <row hidden="1" r="303">
      <c r="A303" s="38" t="n"/>
      <c r="B303" s="1" t="n"/>
      <c r="I303" s="1" t="n"/>
      <c r="J303" s="1" t="n"/>
      <c r="K303" s="1" t="n"/>
      <c r="L303" s="1" t="n"/>
      <c r="M303" s="1" t="n"/>
      <c r="N303" s="1" t="n"/>
    </row>
    <row hidden="1" r="304">
      <c r="A304" s="38" t="n"/>
      <c r="B304" s="1" t="n"/>
      <c r="I304" s="1" t="n"/>
      <c r="J304" s="1" t="n"/>
      <c r="K304" s="1" t="n"/>
      <c r="L304" s="1" t="n"/>
      <c r="M304" s="1" t="n"/>
      <c r="N304" s="1" t="n"/>
    </row>
    <row hidden="1" r="305">
      <c r="A305" s="38" t="n"/>
      <c r="B305" s="1" t="n"/>
      <c r="I305" s="1" t="n"/>
      <c r="J305" s="1" t="n"/>
      <c r="K305" s="1" t="n"/>
      <c r="L305" s="1" t="n"/>
      <c r="M305" s="1" t="n"/>
      <c r="N305" s="1" t="n"/>
    </row>
    <row hidden="1" r="306">
      <c r="A306" s="38" t="n"/>
      <c r="B306" s="1" t="n"/>
      <c r="I306" s="1" t="n"/>
      <c r="J306" s="1" t="n"/>
      <c r="K306" s="1" t="n"/>
      <c r="L306" s="1" t="n"/>
      <c r="M306" s="1" t="n"/>
      <c r="N306" s="1" t="n"/>
    </row>
    <row hidden="1" r="307">
      <c r="A307" s="38" t="n"/>
      <c r="B307" s="1" t="n"/>
      <c r="I307" s="1" t="n"/>
      <c r="J307" s="1" t="n"/>
      <c r="K307" s="1" t="n"/>
      <c r="L307" s="1" t="n"/>
      <c r="M307" s="1" t="n"/>
      <c r="N307" s="1" t="n"/>
    </row>
    <row hidden="1" r="308">
      <c r="A308" s="38" t="n"/>
      <c r="B308" s="1" t="n"/>
      <c r="I308" s="1" t="n"/>
      <c r="J308" s="1" t="n"/>
      <c r="K308" s="1" t="n"/>
      <c r="L308" s="1" t="n"/>
      <c r="M308" s="1" t="n"/>
      <c r="N308" s="1" t="n"/>
    </row>
    <row hidden="1" r="309">
      <c r="A309" s="38" t="n"/>
      <c r="B309" s="1" t="n"/>
      <c r="I309" s="1" t="n"/>
      <c r="J309" s="1" t="n"/>
      <c r="K309" s="1" t="n"/>
      <c r="L309" s="1" t="n"/>
      <c r="M309" s="1" t="n"/>
      <c r="N309" s="1" t="n"/>
    </row>
    <row hidden="1" r="310">
      <c r="A310" s="38" t="n"/>
      <c r="B310" s="1" t="n"/>
      <c r="I310" s="1" t="n"/>
      <c r="J310" s="1" t="n"/>
      <c r="K310" s="1" t="n"/>
      <c r="L310" s="1" t="n"/>
      <c r="M310" s="1" t="n"/>
      <c r="N310" s="1" t="n"/>
    </row>
    <row hidden="1" r="311">
      <c r="A311" s="38" t="n"/>
      <c r="B311" s="1" t="n"/>
      <c r="I311" s="1" t="n"/>
      <c r="J311" s="1" t="n"/>
      <c r="K311" s="1" t="n"/>
      <c r="L311" s="1" t="n"/>
      <c r="M311" s="1" t="n"/>
      <c r="N311" s="1" t="n"/>
    </row>
    <row hidden="1" r="312">
      <c r="A312" s="38" t="n"/>
      <c r="B312" s="1" t="n"/>
      <c r="I312" s="1" t="n"/>
      <c r="J312" s="1" t="n"/>
      <c r="K312" s="1" t="n"/>
      <c r="L312" s="1" t="n"/>
      <c r="M312" s="1" t="n"/>
      <c r="N312" s="1" t="n"/>
    </row>
    <row hidden="1" r="313">
      <c r="A313" s="38" t="n"/>
      <c r="B313" s="1" t="n"/>
      <c r="I313" s="1" t="n"/>
      <c r="J313" s="1" t="n"/>
      <c r="K313" s="1" t="n"/>
      <c r="L313" s="1" t="n"/>
      <c r="M313" s="1" t="n"/>
      <c r="N313" s="1" t="n"/>
    </row>
    <row hidden="1" r="314">
      <c r="A314" s="38" t="n"/>
      <c r="B314" s="1" t="n"/>
      <c r="I314" s="1" t="n"/>
      <c r="J314" s="1" t="n"/>
      <c r="K314" s="1" t="n"/>
      <c r="L314" s="1" t="n"/>
      <c r="M314" s="1" t="n"/>
      <c r="N314" s="1" t="n"/>
    </row>
    <row hidden="1" r="315">
      <c r="A315" s="38" t="n"/>
      <c r="B315" s="1" t="n"/>
      <c r="I315" s="1" t="n"/>
      <c r="J315" s="1" t="n"/>
      <c r="K315" s="1" t="n"/>
      <c r="L315" s="1" t="n"/>
      <c r="M315" s="1" t="n"/>
      <c r="N315" s="1" t="n"/>
    </row>
    <row hidden="1" r="316">
      <c r="A316" s="38" t="n"/>
      <c r="B316" s="1" t="n"/>
      <c r="I316" s="1" t="n"/>
      <c r="J316" s="1" t="n"/>
      <c r="K316" s="1" t="n"/>
      <c r="L316" s="1" t="n"/>
      <c r="M316" s="1" t="n"/>
      <c r="N316" s="1" t="n"/>
    </row>
    <row hidden="1" r="317">
      <c r="A317" s="38" t="n"/>
      <c r="B317" s="1" t="n"/>
      <c r="I317" s="1" t="n"/>
      <c r="J317" s="1" t="n"/>
      <c r="K317" s="1" t="n"/>
      <c r="L317" s="1" t="n"/>
      <c r="M317" s="1" t="n"/>
      <c r="N317" s="1" t="n"/>
    </row>
    <row hidden="1" r="318">
      <c r="A318" s="38" t="n"/>
      <c r="B318" s="1" t="n"/>
      <c r="I318" s="1" t="n"/>
      <c r="J318" s="1" t="n"/>
      <c r="K318" s="1" t="n"/>
      <c r="L318" s="1" t="n"/>
      <c r="M318" s="1" t="n"/>
      <c r="N318" s="1" t="n"/>
    </row>
    <row hidden="1" r="319">
      <c r="A319" s="38" t="n"/>
      <c r="B319" s="1" t="n"/>
      <c r="I319" s="1" t="n"/>
      <c r="J319" s="1" t="n"/>
      <c r="K319" s="1" t="n"/>
      <c r="L319" s="1" t="n"/>
      <c r="M319" s="1" t="n"/>
      <c r="N319" s="1" t="n"/>
    </row>
    <row hidden="1" r="320">
      <c r="A320" s="38" t="n"/>
      <c r="B320" s="1" t="n"/>
      <c r="I320" s="1" t="n"/>
      <c r="J320" s="1" t="n"/>
      <c r="K320" s="1" t="n"/>
      <c r="L320" s="1" t="n"/>
      <c r="M320" s="1" t="n"/>
      <c r="N320" s="1" t="n"/>
    </row>
    <row hidden="1" r="321">
      <c r="A321" s="38" t="n"/>
      <c r="B321" s="1" t="n"/>
      <c r="I321" s="1" t="n"/>
      <c r="J321" s="1" t="n"/>
      <c r="K321" s="1" t="n"/>
      <c r="L321" s="1" t="n"/>
      <c r="M321" s="1" t="n"/>
      <c r="N321" s="1" t="n"/>
    </row>
    <row hidden="1" r="322">
      <c r="A322" s="38" t="n"/>
      <c r="B322" s="1" t="n"/>
      <c r="I322" s="1" t="n"/>
      <c r="J322" s="1" t="n"/>
      <c r="K322" s="1" t="n"/>
      <c r="L322" s="1" t="n"/>
      <c r="M322" s="1" t="n"/>
      <c r="N322" s="1" t="n"/>
    </row>
    <row hidden="1" r="323">
      <c r="A323" s="38" t="n"/>
      <c r="B323" s="1" t="n"/>
      <c r="I323" s="1" t="n"/>
      <c r="J323" s="1" t="n"/>
      <c r="K323" s="1" t="n"/>
      <c r="L323" s="1" t="n"/>
      <c r="M323" s="1" t="n"/>
      <c r="N323" s="1" t="n"/>
    </row>
    <row hidden="1" r="324">
      <c r="A324" s="38" t="n"/>
      <c r="B324" s="1" t="n"/>
      <c r="I324" s="1" t="n"/>
      <c r="J324" s="1" t="n"/>
      <c r="K324" s="1" t="n"/>
      <c r="L324" s="1" t="n"/>
      <c r="M324" s="1" t="n"/>
      <c r="N324" s="1" t="n"/>
    </row>
    <row hidden="1" r="325">
      <c r="A325" s="38" t="n"/>
      <c r="B325" s="1" t="n"/>
      <c r="I325" s="1" t="n"/>
      <c r="J325" s="1" t="n"/>
      <c r="K325" s="1" t="n"/>
      <c r="L325" s="1" t="n"/>
      <c r="M325" s="1" t="n"/>
      <c r="N325" s="1" t="n"/>
    </row>
    <row hidden="1" r="326">
      <c r="A326" s="38" t="n"/>
      <c r="B326" s="1" t="n"/>
      <c r="I326" s="1" t="n"/>
      <c r="J326" s="1" t="n"/>
      <c r="K326" s="1" t="n"/>
      <c r="L326" s="1" t="n"/>
      <c r="M326" s="1" t="n"/>
      <c r="N326" s="1" t="n"/>
    </row>
    <row hidden="1" r="327">
      <c r="A327" s="38" t="n"/>
      <c r="B327" s="1" t="n"/>
      <c r="I327" s="1" t="n"/>
      <c r="J327" s="1" t="n"/>
      <c r="K327" s="1" t="n"/>
      <c r="L327" s="1" t="n"/>
      <c r="M327" s="1" t="n"/>
      <c r="N327" s="1" t="n"/>
    </row>
    <row hidden="1" r="328">
      <c r="A328" s="38" t="n"/>
      <c r="B328" s="1" t="n"/>
      <c r="I328" s="1" t="n"/>
      <c r="J328" s="1" t="n"/>
      <c r="K328" s="1" t="n"/>
      <c r="L328" s="1" t="n"/>
      <c r="M328" s="1" t="n"/>
      <c r="N328" s="1" t="n"/>
    </row>
    <row hidden="1" r="329">
      <c r="A329" s="38" t="n"/>
      <c r="B329" s="1" t="n"/>
      <c r="I329" s="1" t="n"/>
      <c r="J329" s="1" t="n"/>
      <c r="K329" s="1" t="n"/>
      <c r="L329" s="1" t="n"/>
      <c r="M329" s="1" t="n"/>
      <c r="N329" s="1" t="n"/>
    </row>
    <row hidden="1" r="330">
      <c r="A330" s="38" t="n"/>
      <c r="B330" s="1" t="n"/>
      <c r="I330" s="1" t="n"/>
      <c r="J330" s="1" t="n"/>
      <c r="K330" s="1" t="n"/>
      <c r="L330" s="1" t="n"/>
      <c r="M330" s="1" t="n"/>
      <c r="N330" s="1" t="n"/>
    </row>
    <row hidden="1" r="331">
      <c r="A331" s="38" t="n"/>
      <c r="B331" s="1" t="n"/>
      <c r="I331" s="1" t="n"/>
      <c r="J331" s="1" t="n"/>
      <c r="K331" s="1" t="n"/>
      <c r="L331" s="1" t="n"/>
      <c r="M331" s="1" t="n"/>
      <c r="N331" s="1" t="n"/>
    </row>
    <row hidden="1" r="332">
      <c r="A332" s="38" t="n"/>
      <c r="B332" s="1" t="n"/>
      <c r="I332" s="1" t="n"/>
      <c r="J332" s="1" t="n"/>
      <c r="K332" s="1" t="n"/>
      <c r="L332" s="1" t="n"/>
      <c r="M332" s="1" t="n"/>
      <c r="N332" s="1" t="n"/>
    </row>
    <row hidden="1" r="333">
      <c r="A333" s="38" t="n"/>
      <c r="B333" s="1" t="n"/>
      <c r="I333" s="1" t="n"/>
      <c r="J333" s="1" t="n"/>
      <c r="K333" s="1" t="n"/>
      <c r="L333" s="1" t="n"/>
      <c r="M333" s="1" t="n"/>
      <c r="N333" s="1" t="n"/>
    </row>
    <row hidden="1" r="334">
      <c r="A334" s="38" t="n"/>
      <c r="B334" s="1" t="n"/>
      <c r="I334" s="1" t="n"/>
      <c r="J334" s="1" t="n"/>
      <c r="K334" s="1" t="n"/>
      <c r="L334" s="1" t="n"/>
      <c r="M334" s="1" t="n"/>
      <c r="N334" s="1" t="n"/>
    </row>
    <row hidden="1" r="335">
      <c r="A335" s="38" t="n"/>
      <c r="B335" s="1" t="n"/>
      <c r="I335" s="1" t="n"/>
      <c r="J335" s="1" t="n"/>
      <c r="K335" s="1" t="n"/>
      <c r="L335" s="1" t="n"/>
      <c r="M335" s="1" t="n"/>
      <c r="N335" s="1" t="n"/>
    </row>
    <row hidden="1" r="336">
      <c r="A336" s="38" t="n"/>
      <c r="B336" s="1" t="n"/>
      <c r="I336" s="1" t="n"/>
      <c r="J336" s="1" t="n"/>
      <c r="K336" s="1" t="n"/>
      <c r="L336" s="1" t="n"/>
      <c r="M336" s="1" t="n"/>
      <c r="N336" s="1" t="n"/>
    </row>
    <row hidden="1" r="337">
      <c r="A337" s="38" t="n"/>
      <c r="B337" s="1" t="n"/>
      <c r="I337" s="1" t="n"/>
      <c r="J337" s="1" t="n"/>
      <c r="K337" s="1" t="n"/>
      <c r="L337" s="1" t="n"/>
      <c r="M337" s="1" t="n"/>
      <c r="N337" s="1" t="n"/>
    </row>
    <row hidden="1" r="338">
      <c r="A338" s="38" t="n"/>
      <c r="B338" s="1" t="n"/>
      <c r="I338" s="1" t="n"/>
      <c r="J338" s="1" t="n"/>
      <c r="K338" s="1" t="n"/>
      <c r="L338" s="1" t="n"/>
      <c r="M338" s="1" t="n"/>
      <c r="N338" s="1" t="n"/>
    </row>
    <row hidden="1" r="339">
      <c r="A339" s="38" t="n"/>
      <c r="B339" s="1" t="n"/>
      <c r="I339" s="1" t="n"/>
      <c r="J339" s="1" t="n"/>
      <c r="K339" s="1" t="n"/>
      <c r="L339" s="1" t="n"/>
      <c r="M339" s="1" t="n"/>
      <c r="N339" s="1" t="n"/>
    </row>
    <row hidden="1" r="340">
      <c r="A340" s="38" t="n"/>
      <c r="B340" s="1" t="n"/>
      <c r="I340" s="1" t="n"/>
      <c r="J340" s="1" t="n"/>
      <c r="K340" s="1" t="n"/>
      <c r="L340" s="1" t="n"/>
      <c r="M340" s="1" t="n"/>
      <c r="N340" s="1" t="n"/>
    </row>
    <row hidden="1" r="341">
      <c r="A341" s="38" t="n"/>
      <c r="B341" s="1" t="n"/>
      <c r="I341" s="1" t="n"/>
      <c r="J341" s="1" t="n"/>
      <c r="K341" s="1" t="n"/>
      <c r="L341" s="1" t="n"/>
      <c r="M341" s="1" t="n"/>
      <c r="N341" s="1" t="n"/>
    </row>
    <row hidden="1" r="342">
      <c r="A342" s="38" t="n"/>
      <c r="B342" s="1" t="n"/>
      <c r="I342" s="1" t="n"/>
      <c r="J342" s="1" t="n"/>
      <c r="K342" s="1" t="n"/>
      <c r="L342" s="1" t="n"/>
      <c r="M342" s="1" t="n"/>
      <c r="N342" s="1" t="n"/>
    </row>
    <row hidden="1" r="343">
      <c r="A343" s="38" t="n"/>
      <c r="B343" s="1" t="n"/>
      <c r="I343" s="1" t="n"/>
      <c r="J343" s="1" t="n"/>
      <c r="K343" s="1" t="n"/>
      <c r="L343" s="1" t="n"/>
      <c r="M343" s="1" t="n"/>
      <c r="N343" s="1" t="n"/>
    </row>
    <row hidden="1" r="344">
      <c r="A344" s="38" t="n"/>
      <c r="B344" s="1" t="n"/>
      <c r="I344" s="1" t="n"/>
      <c r="J344" s="1" t="n"/>
      <c r="K344" s="1" t="n"/>
      <c r="L344" s="1" t="n"/>
      <c r="M344" s="1" t="n"/>
      <c r="N344" s="1" t="n"/>
    </row>
    <row hidden="1" r="345">
      <c r="A345" s="38" t="n"/>
      <c r="B345" s="1" t="n"/>
      <c r="I345" s="1" t="n"/>
      <c r="J345" s="1" t="n"/>
      <c r="K345" s="1" t="n"/>
      <c r="L345" s="1" t="n"/>
      <c r="M345" s="1" t="n"/>
      <c r="N345" s="1" t="n"/>
    </row>
    <row hidden="1" r="346">
      <c r="A346" s="38" t="n"/>
      <c r="B346" s="1" t="n"/>
      <c r="I346" s="1" t="n"/>
      <c r="J346" s="1" t="n"/>
      <c r="K346" s="1" t="n"/>
      <c r="L346" s="1" t="n"/>
      <c r="M346" s="1" t="n"/>
      <c r="N346" s="1" t="n"/>
    </row>
    <row hidden="1" r="347">
      <c r="A347" s="38" t="n"/>
      <c r="B347" s="1" t="n"/>
      <c r="I347" s="1" t="n"/>
      <c r="J347" s="1" t="n"/>
      <c r="K347" s="1" t="n"/>
      <c r="L347" s="1" t="n"/>
      <c r="M347" s="1" t="n"/>
      <c r="N347" s="1" t="n"/>
    </row>
    <row hidden="1" r="348">
      <c r="A348" s="38" t="n"/>
      <c r="B348" s="1" t="n"/>
      <c r="I348" s="1" t="n"/>
      <c r="J348" s="1" t="n"/>
      <c r="K348" s="1" t="n"/>
      <c r="L348" s="1" t="n"/>
      <c r="M348" s="1" t="n"/>
      <c r="N348" s="1" t="n"/>
    </row>
    <row hidden="1" r="349">
      <c r="A349" s="38" t="n"/>
      <c r="B349" s="1" t="n"/>
      <c r="I349" s="1" t="n"/>
      <c r="J349" s="1" t="n"/>
      <c r="K349" s="1" t="n"/>
      <c r="L349" s="1" t="n"/>
      <c r="M349" s="1" t="n"/>
      <c r="N349" s="1" t="n"/>
    </row>
    <row hidden="1" r="350">
      <c r="A350" s="38" t="n"/>
      <c r="B350" s="1" t="n"/>
      <c r="I350" s="1" t="n"/>
      <c r="J350" s="1" t="n"/>
      <c r="K350" s="1" t="n"/>
      <c r="L350" s="1" t="n"/>
      <c r="M350" s="1" t="n"/>
      <c r="N350" s="1" t="n"/>
    </row>
    <row hidden="1" r="351">
      <c r="A351" s="38" t="n"/>
      <c r="B351" s="1" t="n"/>
      <c r="I351" s="1" t="n"/>
      <c r="J351" s="1" t="n"/>
      <c r="K351" s="1" t="n"/>
      <c r="L351" s="1" t="n"/>
      <c r="M351" s="1" t="n"/>
      <c r="N351" s="1" t="n"/>
    </row>
    <row hidden="1" r="352">
      <c r="A352" s="38" t="n"/>
      <c r="B352" s="1" t="n"/>
      <c r="I352" s="1" t="n"/>
      <c r="J352" s="1" t="n"/>
      <c r="K352" s="1" t="n"/>
      <c r="L352" s="1" t="n"/>
      <c r="M352" s="1" t="n"/>
      <c r="N352" s="1" t="n"/>
    </row>
    <row hidden="1" r="353">
      <c r="A353" s="38" t="n"/>
      <c r="B353" s="1" t="n"/>
      <c r="I353" s="1" t="n"/>
      <c r="J353" s="1" t="n"/>
      <c r="K353" s="1" t="n"/>
      <c r="L353" s="1" t="n"/>
      <c r="M353" s="1" t="n"/>
      <c r="N353" s="1" t="n"/>
    </row>
    <row hidden="1" r="354">
      <c r="A354" s="38" t="n"/>
      <c r="B354" s="1" t="n"/>
      <c r="I354" s="1" t="n"/>
      <c r="J354" s="1" t="n"/>
      <c r="K354" s="1" t="n"/>
      <c r="L354" s="1" t="n"/>
      <c r="M354" s="1" t="n"/>
      <c r="N354" s="1" t="n"/>
    </row>
    <row hidden="1" r="355">
      <c r="A355" s="38" t="n"/>
      <c r="B355" s="1" t="n"/>
      <c r="I355" s="1" t="n"/>
      <c r="J355" s="1" t="n"/>
      <c r="K355" s="1" t="n"/>
      <c r="L355" s="1" t="n"/>
      <c r="M355" s="1" t="n"/>
      <c r="N355" s="1" t="n"/>
    </row>
    <row hidden="1" r="356">
      <c r="A356" s="38" t="n"/>
      <c r="B356" s="1" t="n"/>
      <c r="I356" s="1" t="n"/>
      <c r="J356" s="1" t="n"/>
      <c r="K356" s="1" t="n"/>
      <c r="L356" s="1" t="n"/>
      <c r="M356" s="1" t="n"/>
      <c r="N356" s="1" t="n"/>
    </row>
    <row hidden="1" r="357">
      <c r="A357" s="38" t="n"/>
      <c r="B357" s="1" t="n"/>
      <c r="I357" s="1" t="n"/>
      <c r="J357" s="1" t="n"/>
      <c r="K357" s="1" t="n"/>
      <c r="L357" s="1" t="n"/>
      <c r="M357" s="1" t="n"/>
      <c r="N357" s="1" t="n"/>
    </row>
    <row hidden="1" r="358">
      <c r="A358" s="38" t="n"/>
      <c r="B358" s="1" t="n"/>
      <c r="I358" s="1" t="n"/>
      <c r="J358" s="1" t="n"/>
      <c r="K358" s="1" t="n"/>
      <c r="L358" s="1" t="n"/>
      <c r="M358" s="1" t="n"/>
      <c r="N358" s="1" t="n"/>
    </row>
    <row hidden="1" r="359">
      <c r="A359" s="38" t="n"/>
      <c r="B359" s="1" t="n"/>
      <c r="I359" s="1" t="n"/>
      <c r="J359" s="1" t="n"/>
      <c r="K359" s="1" t="n"/>
      <c r="L359" s="1" t="n"/>
      <c r="M359" s="1" t="n"/>
      <c r="N359" s="1" t="n"/>
    </row>
    <row hidden="1" r="360">
      <c r="A360" s="38" t="n"/>
      <c r="B360" s="1" t="n"/>
      <c r="I360" s="1" t="n"/>
      <c r="J360" s="1" t="n"/>
      <c r="K360" s="1" t="n"/>
      <c r="L360" s="1" t="n"/>
      <c r="M360" s="1" t="n"/>
      <c r="N360" s="1" t="n"/>
    </row>
    <row hidden="1" r="361">
      <c r="A361" s="38" t="n"/>
      <c r="B361" s="1" t="n"/>
      <c r="I361" s="1" t="n"/>
      <c r="J361" s="1" t="n"/>
      <c r="K361" s="1" t="n"/>
      <c r="L361" s="1" t="n"/>
      <c r="M361" s="1" t="n"/>
      <c r="N361" s="1" t="n"/>
    </row>
    <row hidden="1" r="362">
      <c r="A362" s="38" t="n"/>
      <c r="B362" s="1" t="n"/>
      <c r="I362" s="1" t="n"/>
      <c r="J362" s="1" t="n"/>
      <c r="K362" s="1" t="n"/>
      <c r="L362" s="1" t="n"/>
      <c r="M362" s="1" t="n"/>
      <c r="N362" s="1" t="n"/>
    </row>
    <row hidden="1" r="363">
      <c r="A363" s="38" t="n"/>
      <c r="B363" s="1" t="n"/>
      <c r="I363" s="1" t="n"/>
      <c r="J363" s="1" t="n"/>
      <c r="K363" s="1" t="n"/>
      <c r="L363" s="1" t="n"/>
      <c r="M363" s="1" t="n"/>
      <c r="N363" s="1" t="n"/>
    </row>
    <row hidden="1" r="364">
      <c r="A364" s="38" t="n"/>
      <c r="B364" s="1" t="n"/>
      <c r="I364" s="1" t="n"/>
      <c r="J364" s="1" t="n"/>
      <c r="K364" s="1" t="n"/>
      <c r="L364" s="1" t="n"/>
      <c r="M364" s="1" t="n"/>
      <c r="N364" s="1" t="n"/>
    </row>
    <row hidden="1" r="365">
      <c r="A365" s="38" t="n"/>
      <c r="B365" s="1" t="n"/>
      <c r="I365" s="1" t="n"/>
      <c r="J365" s="1" t="n"/>
      <c r="K365" s="1" t="n"/>
      <c r="L365" s="1" t="n"/>
      <c r="M365" s="1" t="n"/>
      <c r="N365" s="1" t="n"/>
    </row>
    <row hidden="1" r="366">
      <c r="A366" s="38" t="n"/>
      <c r="B366" s="1" t="n"/>
      <c r="I366" s="1" t="n"/>
      <c r="J366" s="1" t="n"/>
      <c r="K366" s="1" t="n"/>
      <c r="L366" s="1" t="n"/>
      <c r="M366" s="1" t="n"/>
      <c r="N366" s="1" t="n"/>
    </row>
    <row hidden="1" r="367">
      <c r="A367" s="38" t="n"/>
      <c r="B367" s="1" t="n"/>
      <c r="I367" s="1" t="n"/>
      <c r="J367" s="1" t="n"/>
      <c r="K367" s="1" t="n"/>
      <c r="L367" s="1" t="n"/>
      <c r="M367" s="1" t="n"/>
      <c r="N367" s="1" t="n"/>
    </row>
    <row hidden="1" r="368">
      <c r="A368" s="38" t="n"/>
      <c r="B368" s="1" t="n"/>
      <c r="I368" s="1" t="n"/>
      <c r="J368" s="1" t="n"/>
      <c r="K368" s="1" t="n"/>
      <c r="L368" s="1" t="n"/>
      <c r="M368" s="1" t="n"/>
      <c r="N368" s="1" t="n"/>
    </row>
    <row hidden="1" r="369">
      <c r="A369" s="38" t="n"/>
      <c r="B369" s="1" t="n"/>
      <c r="I369" s="1" t="n"/>
      <c r="J369" s="1" t="n"/>
      <c r="K369" s="1" t="n"/>
      <c r="L369" s="1" t="n"/>
      <c r="M369" s="1" t="n"/>
      <c r="N369" s="1" t="n"/>
    </row>
    <row hidden="1" r="370">
      <c r="A370" s="38" t="n"/>
      <c r="B370" s="1" t="n"/>
      <c r="I370" s="1" t="n"/>
      <c r="J370" s="1" t="n"/>
      <c r="K370" s="1" t="n"/>
      <c r="L370" s="1" t="n"/>
      <c r="M370" s="1" t="n"/>
      <c r="N370" s="1" t="n"/>
    </row>
    <row hidden="1" r="371">
      <c r="A371" s="38" t="n"/>
      <c r="B371" s="1" t="n"/>
      <c r="I371" s="1" t="n"/>
      <c r="J371" s="1" t="n"/>
      <c r="K371" s="1" t="n"/>
      <c r="L371" s="1" t="n"/>
      <c r="M371" s="1" t="n"/>
      <c r="N371" s="1" t="n"/>
    </row>
    <row hidden="1" r="372">
      <c r="A372" s="38" t="n"/>
      <c r="B372" s="1" t="n"/>
      <c r="I372" s="1" t="n"/>
      <c r="J372" s="1" t="n"/>
      <c r="K372" s="1" t="n"/>
      <c r="L372" s="1" t="n"/>
      <c r="M372" s="1" t="n"/>
      <c r="N372" s="1" t="n"/>
    </row>
    <row hidden="1" r="373">
      <c r="A373" s="38" t="n"/>
      <c r="B373" s="1" t="n"/>
      <c r="I373" s="1" t="n"/>
      <c r="J373" s="1" t="n"/>
      <c r="K373" s="1" t="n"/>
      <c r="L373" s="1" t="n"/>
      <c r="M373" s="1" t="n"/>
      <c r="N373" s="1" t="n"/>
    </row>
    <row hidden="1" r="374">
      <c r="A374" s="38" t="n"/>
      <c r="B374" s="1" t="n"/>
      <c r="I374" s="1" t="n"/>
      <c r="J374" s="1" t="n"/>
      <c r="K374" s="1" t="n"/>
      <c r="L374" s="1" t="n"/>
      <c r="M374" s="1" t="n"/>
      <c r="N374" s="1" t="n"/>
    </row>
    <row hidden="1" r="375">
      <c r="A375" s="38" t="n"/>
      <c r="B375" s="1" t="n"/>
      <c r="I375" s="1" t="n"/>
      <c r="J375" s="1" t="n"/>
      <c r="K375" s="1" t="n"/>
      <c r="L375" s="1" t="n"/>
      <c r="M375" s="1" t="n"/>
      <c r="N375" s="1" t="n"/>
    </row>
    <row hidden="1" r="376">
      <c r="A376" s="38" t="n"/>
      <c r="B376" s="1" t="n"/>
      <c r="I376" s="1" t="n"/>
      <c r="J376" s="1" t="n"/>
      <c r="K376" s="1" t="n"/>
      <c r="L376" s="1" t="n"/>
      <c r="M376" s="1" t="n"/>
      <c r="N376" s="1" t="n"/>
    </row>
    <row hidden="1" r="377">
      <c r="A377" s="38" t="n"/>
      <c r="B377" s="1" t="n"/>
      <c r="I377" s="1" t="n"/>
      <c r="J377" s="1" t="n"/>
      <c r="K377" s="1" t="n"/>
      <c r="L377" s="1" t="n"/>
      <c r="M377" s="1" t="n"/>
      <c r="N377" s="1" t="n"/>
    </row>
    <row hidden="1" r="378">
      <c r="A378" s="38" t="n"/>
      <c r="B378" s="1" t="n"/>
      <c r="I378" s="1" t="n"/>
      <c r="J378" s="1" t="n"/>
      <c r="K378" s="1" t="n"/>
      <c r="L378" s="1" t="n"/>
      <c r="M378" s="1" t="n"/>
      <c r="N378" s="1" t="n"/>
    </row>
    <row hidden="1" r="379">
      <c r="A379" s="38" t="n"/>
      <c r="B379" s="1" t="n"/>
      <c r="I379" s="1" t="n"/>
      <c r="J379" s="1" t="n"/>
      <c r="K379" s="1" t="n"/>
      <c r="L379" s="1" t="n"/>
      <c r="M379" s="1" t="n"/>
      <c r="N379" s="1" t="n"/>
    </row>
    <row hidden="1" r="380">
      <c r="A380" s="38" t="n"/>
      <c r="B380" s="1" t="n"/>
      <c r="I380" s="1" t="n"/>
      <c r="J380" s="1" t="n"/>
      <c r="K380" s="1" t="n"/>
      <c r="L380" s="1" t="n"/>
      <c r="M380" s="1" t="n"/>
      <c r="N380" s="1" t="n"/>
    </row>
    <row hidden="1" r="381">
      <c r="A381" s="38" t="n"/>
      <c r="B381" s="1" t="n"/>
      <c r="I381" s="1" t="n"/>
      <c r="J381" s="1" t="n"/>
      <c r="K381" s="1" t="n"/>
      <c r="L381" s="1" t="n"/>
      <c r="M381" s="1" t="n"/>
      <c r="N381" s="1" t="n"/>
    </row>
    <row hidden="1" r="382">
      <c r="A382" s="38" t="n"/>
      <c r="B382" s="1" t="n"/>
      <c r="I382" s="1" t="n"/>
      <c r="J382" s="1" t="n"/>
      <c r="K382" s="1" t="n"/>
      <c r="L382" s="1" t="n"/>
      <c r="M382" s="1" t="n"/>
      <c r="N382" s="1" t="n"/>
    </row>
    <row hidden="1" r="383">
      <c r="A383" s="38" t="n"/>
      <c r="B383" s="1" t="n"/>
      <c r="I383" s="1" t="n"/>
      <c r="J383" s="1" t="n"/>
      <c r="K383" s="1" t="n"/>
      <c r="L383" s="1" t="n"/>
      <c r="M383" s="1" t="n"/>
      <c r="N383" s="1" t="n"/>
    </row>
    <row hidden="1" r="384">
      <c r="A384" s="38" t="n"/>
      <c r="B384" s="1" t="n"/>
      <c r="I384" s="1" t="n"/>
      <c r="J384" s="1" t="n"/>
      <c r="K384" s="1" t="n"/>
      <c r="L384" s="1" t="n"/>
      <c r="M384" s="1" t="n"/>
      <c r="N384" s="1" t="n"/>
    </row>
    <row hidden="1" r="385">
      <c r="A385" s="38" t="n"/>
      <c r="B385" s="1" t="n"/>
      <c r="I385" s="1" t="n"/>
      <c r="J385" s="1" t="n"/>
      <c r="K385" s="1" t="n"/>
      <c r="L385" s="1" t="n"/>
      <c r="M385" s="1" t="n"/>
      <c r="N385" s="1" t="n"/>
    </row>
    <row hidden="1" r="386">
      <c r="A386" s="38" t="n"/>
      <c r="B386" s="1" t="n"/>
      <c r="I386" s="1" t="n"/>
      <c r="J386" s="1" t="n"/>
      <c r="K386" s="1" t="n"/>
      <c r="L386" s="1" t="n"/>
      <c r="M386" s="1" t="n"/>
      <c r="N386" s="1" t="n"/>
    </row>
    <row hidden="1" r="387">
      <c r="A387" s="38" t="n"/>
      <c r="B387" s="1" t="n"/>
      <c r="I387" s="1" t="n"/>
      <c r="J387" s="1" t="n"/>
      <c r="K387" s="1" t="n"/>
      <c r="L387" s="1" t="n"/>
      <c r="M387" s="1" t="n"/>
      <c r="N387" s="1" t="n"/>
    </row>
    <row hidden="1" r="388">
      <c r="A388" s="38" t="n"/>
      <c r="B388" s="1" t="n"/>
      <c r="I388" s="1" t="n"/>
      <c r="J388" s="1" t="n"/>
      <c r="K388" s="1" t="n"/>
      <c r="L388" s="1" t="n"/>
      <c r="M388" s="1" t="n"/>
      <c r="N388" s="1" t="n"/>
    </row>
    <row hidden="1" r="389">
      <c r="A389" s="38" t="n"/>
      <c r="B389" s="1" t="n"/>
      <c r="I389" s="1" t="n"/>
      <c r="J389" s="1" t="n"/>
      <c r="K389" s="1" t="n"/>
      <c r="L389" s="1" t="n"/>
      <c r="M389" s="1" t="n"/>
      <c r="N389" s="1" t="n"/>
    </row>
    <row hidden="1" r="390">
      <c r="A390" s="38" t="n"/>
      <c r="B390" s="1" t="n"/>
      <c r="I390" s="1" t="n"/>
      <c r="J390" s="1" t="n"/>
      <c r="K390" s="1" t="n"/>
      <c r="L390" s="1" t="n"/>
      <c r="M390" s="1" t="n"/>
      <c r="N390" s="1" t="n"/>
    </row>
    <row hidden="1" r="391">
      <c r="A391" s="38" t="n"/>
      <c r="B391" s="1" t="n"/>
      <c r="I391" s="1" t="n"/>
      <c r="J391" s="1" t="n"/>
      <c r="K391" s="1" t="n"/>
      <c r="L391" s="1" t="n"/>
      <c r="M391" s="1" t="n"/>
      <c r="N391" s="1" t="n"/>
    </row>
    <row hidden="1" r="392">
      <c r="A392" s="38" t="n"/>
      <c r="B392" s="1" t="n"/>
      <c r="I392" s="1" t="n"/>
      <c r="J392" s="1" t="n"/>
      <c r="K392" s="1" t="n"/>
      <c r="L392" s="1" t="n"/>
      <c r="M392" s="1" t="n"/>
      <c r="N392" s="1" t="n"/>
    </row>
    <row hidden="1" r="393">
      <c r="A393" s="38" t="n"/>
      <c r="B393" s="1" t="n"/>
      <c r="I393" s="1" t="n"/>
      <c r="J393" s="1" t="n"/>
      <c r="K393" s="1" t="n"/>
      <c r="L393" s="1" t="n"/>
      <c r="M393" s="1" t="n"/>
      <c r="N393" s="1" t="n"/>
    </row>
    <row hidden="1" r="394">
      <c r="A394" s="38" t="n"/>
      <c r="B394" s="1" t="n"/>
      <c r="I394" s="1" t="n"/>
      <c r="J394" s="1" t="n"/>
      <c r="K394" s="1" t="n"/>
      <c r="L394" s="1" t="n"/>
      <c r="M394" s="1" t="n"/>
      <c r="N394" s="1" t="n"/>
    </row>
    <row hidden="1" r="395">
      <c r="A395" s="38" t="n"/>
      <c r="B395" s="1" t="n"/>
      <c r="I395" s="1" t="n"/>
      <c r="J395" s="1" t="n"/>
      <c r="K395" s="1" t="n"/>
      <c r="L395" s="1" t="n"/>
      <c r="M395" s="1" t="n"/>
      <c r="N395" s="1" t="n"/>
    </row>
    <row hidden="1" r="396">
      <c r="A396" s="38" t="n"/>
      <c r="B396" s="1" t="n"/>
      <c r="I396" s="1" t="n"/>
      <c r="J396" s="1" t="n"/>
      <c r="K396" s="1" t="n"/>
      <c r="L396" s="1" t="n"/>
      <c r="M396" s="1" t="n"/>
      <c r="N396" s="1" t="n"/>
    </row>
    <row hidden="1" r="397">
      <c r="A397" s="38" t="n"/>
      <c r="B397" s="1" t="n"/>
      <c r="I397" s="1" t="n"/>
      <c r="J397" s="1" t="n"/>
      <c r="K397" s="1" t="n"/>
      <c r="L397" s="1" t="n"/>
      <c r="M397" s="1" t="n"/>
      <c r="N397" s="1" t="n"/>
    </row>
    <row hidden="1" r="398">
      <c r="A398" s="38" t="n"/>
      <c r="B398" s="1" t="n"/>
      <c r="I398" s="1" t="n"/>
      <c r="J398" s="1" t="n"/>
      <c r="K398" s="1" t="n"/>
      <c r="L398" s="1" t="n"/>
      <c r="M398" s="1" t="n"/>
      <c r="N398" s="1" t="n"/>
    </row>
    <row hidden="1" r="399">
      <c r="A399" s="38" t="n"/>
      <c r="B399" s="1" t="n"/>
      <c r="I399" s="1" t="n"/>
      <c r="J399" s="1" t="n"/>
      <c r="K399" s="1" t="n"/>
      <c r="L399" s="1" t="n"/>
      <c r="M399" s="1" t="n"/>
      <c r="N399" s="1" t="n"/>
    </row>
    <row hidden="1" r="400">
      <c r="A400" s="38" t="n"/>
      <c r="B400" s="1" t="n"/>
      <c r="I400" s="1" t="n"/>
      <c r="J400" s="1" t="n"/>
      <c r="K400" s="1" t="n"/>
      <c r="L400" s="1" t="n"/>
      <c r="M400" s="1" t="n"/>
      <c r="N400" s="1" t="n"/>
    </row>
    <row hidden="1" r="401">
      <c r="A401" s="38" t="n"/>
      <c r="B401" s="1" t="n"/>
      <c r="I401" s="1" t="n"/>
      <c r="J401" s="1" t="n"/>
      <c r="K401" s="1" t="n"/>
      <c r="L401" s="1" t="n"/>
      <c r="M401" s="1" t="n"/>
      <c r="N401" s="1" t="n"/>
    </row>
    <row hidden="1" r="402">
      <c r="A402" s="38" t="n"/>
      <c r="B402" s="1" t="n"/>
      <c r="I402" s="1" t="n"/>
      <c r="J402" s="1" t="n"/>
      <c r="K402" s="1" t="n"/>
      <c r="L402" s="1" t="n"/>
      <c r="M402" s="1" t="n"/>
      <c r="N402" s="1" t="n"/>
    </row>
    <row hidden="1" r="403">
      <c r="A403" s="38" t="n"/>
      <c r="B403" s="1" t="n"/>
      <c r="I403" s="1" t="n"/>
      <c r="J403" s="1" t="n"/>
      <c r="K403" s="1" t="n"/>
      <c r="L403" s="1" t="n"/>
      <c r="M403" s="1" t="n"/>
      <c r="N403" s="1" t="n"/>
    </row>
    <row hidden="1" r="404">
      <c r="A404" s="38" t="n"/>
      <c r="B404" s="1" t="n"/>
      <c r="I404" s="1" t="n"/>
      <c r="J404" s="1" t="n"/>
      <c r="K404" s="1" t="n"/>
      <c r="L404" s="1" t="n"/>
      <c r="M404" s="1" t="n"/>
      <c r="N404" s="1" t="n"/>
    </row>
    <row hidden="1" r="405">
      <c r="A405" s="38" t="n"/>
      <c r="B405" s="1" t="n"/>
      <c r="I405" s="1" t="n"/>
      <c r="J405" s="1" t="n"/>
      <c r="K405" s="1" t="n"/>
      <c r="L405" s="1" t="n"/>
      <c r="M405" s="1" t="n"/>
      <c r="N405" s="1" t="n"/>
    </row>
    <row hidden="1" r="406">
      <c r="A406" s="38" t="n"/>
      <c r="B406" s="1" t="n"/>
      <c r="I406" s="1" t="n"/>
      <c r="J406" s="1" t="n"/>
      <c r="K406" s="1" t="n"/>
      <c r="L406" s="1" t="n"/>
      <c r="M406" s="1" t="n"/>
      <c r="N406" s="1" t="n"/>
    </row>
    <row hidden="1" r="407">
      <c r="A407" s="38" t="n"/>
      <c r="B407" s="1" t="n"/>
      <c r="I407" s="1" t="n"/>
      <c r="J407" s="1" t="n"/>
      <c r="K407" s="1" t="n"/>
      <c r="L407" s="1" t="n"/>
      <c r="M407" s="1" t="n"/>
      <c r="N407" s="1" t="n"/>
    </row>
    <row hidden="1" r="408">
      <c r="A408" s="38" t="n"/>
      <c r="B408" s="1" t="n"/>
      <c r="I408" s="1" t="n"/>
      <c r="J408" s="1" t="n"/>
      <c r="K408" s="1" t="n"/>
      <c r="L408" s="1" t="n"/>
      <c r="M408" s="1" t="n"/>
      <c r="N408" s="1" t="n"/>
    </row>
    <row hidden="1" r="409">
      <c r="A409" s="38" t="n"/>
      <c r="B409" s="1" t="n"/>
      <c r="I409" s="1" t="n"/>
      <c r="J409" s="1" t="n"/>
      <c r="K409" s="1" t="n"/>
      <c r="L409" s="1" t="n"/>
      <c r="M409" s="1" t="n"/>
      <c r="N409" s="1" t="n"/>
    </row>
    <row hidden="1" r="410">
      <c r="A410" s="38" t="n"/>
      <c r="B410" s="1" t="n"/>
      <c r="I410" s="1" t="n"/>
      <c r="J410" s="1" t="n"/>
      <c r="K410" s="1" t="n"/>
      <c r="L410" s="1" t="n"/>
      <c r="M410" s="1" t="n"/>
      <c r="N410" s="1" t="n"/>
    </row>
    <row hidden="1" r="411">
      <c r="A411" s="38" t="n"/>
      <c r="B411" s="1" t="n"/>
      <c r="I411" s="1" t="n"/>
      <c r="J411" s="1" t="n"/>
      <c r="K411" s="1" t="n"/>
      <c r="L411" s="1" t="n"/>
      <c r="M411" s="1" t="n"/>
      <c r="N411" s="1" t="n"/>
    </row>
    <row hidden="1" r="412">
      <c r="A412" s="38" t="n"/>
      <c r="B412" s="1" t="n"/>
      <c r="I412" s="1" t="n"/>
      <c r="J412" s="1" t="n"/>
      <c r="K412" s="1" t="n"/>
      <c r="L412" s="1" t="n"/>
      <c r="M412" s="1" t="n"/>
      <c r="N412" s="1" t="n"/>
    </row>
    <row hidden="1" r="413">
      <c r="A413" s="38" t="n"/>
      <c r="B413" s="1" t="n"/>
      <c r="I413" s="1" t="n"/>
      <c r="J413" s="1" t="n"/>
      <c r="K413" s="1" t="n"/>
      <c r="L413" s="1" t="n"/>
      <c r="M413" s="1" t="n"/>
      <c r="N413" s="1" t="n"/>
    </row>
    <row hidden="1" r="414">
      <c r="A414" s="38" t="n"/>
      <c r="B414" s="1" t="n"/>
      <c r="I414" s="1" t="n"/>
      <c r="J414" s="1" t="n"/>
      <c r="K414" s="1" t="n"/>
      <c r="L414" s="1" t="n"/>
      <c r="M414" s="1" t="n"/>
      <c r="N414" s="1" t="n"/>
    </row>
    <row hidden="1" r="415">
      <c r="A415" s="38" t="n"/>
      <c r="B415" s="1" t="n"/>
      <c r="I415" s="1" t="n"/>
      <c r="J415" s="1" t="n"/>
      <c r="K415" s="1" t="n"/>
      <c r="L415" s="1" t="n"/>
      <c r="M415" s="1" t="n"/>
      <c r="N415" s="1" t="n"/>
    </row>
    <row hidden="1" r="416">
      <c r="A416" s="38" t="n"/>
      <c r="B416" s="1" t="n"/>
      <c r="I416" s="1" t="n"/>
      <c r="J416" s="1" t="n"/>
      <c r="K416" s="1" t="n"/>
      <c r="L416" s="1" t="n"/>
      <c r="M416" s="1" t="n"/>
      <c r="N416" s="1" t="n"/>
    </row>
    <row hidden="1" r="417">
      <c r="A417" s="38" t="n"/>
      <c r="B417" s="1" t="n"/>
      <c r="I417" s="1" t="n"/>
      <c r="J417" s="1" t="n"/>
      <c r="K417" s="1" t="n"/>
      <c r="L417" s="1" t="n"/>
      <c r="M417" s="1" t="n"/>
      <c r="N417" s="1" t="n"/>
    </row>
    <row hidden="1" r="418">
      <c r="A418" s="38" t="n"/>
      <c r="B418" s="1" t="n"/>
      <c r="I418" s="1" t="n"/>
      <c r="J418" s="1" t="n"/>
      <c r="K418" s="1" t="n"/>
      <c r="L418" s="1" t="n"/>
      <c r="M418" s="1" t="n"/>
      <c r="N418" s="1" t="n"/>
    </row>
    <row hidden="1" r="419">
      <c r="A419" s="38" t="n"/>
      <c r="B419" s="1" t="n"/>
      <c r="I419" s="1" t="n"/>
      <c r="J419" s="1" t="n"/>
      <c r="K419" s="1" t="n"/>
      <c r="L419" s="1" t="n"/>
      <c r="M419" s="1" t="n"/>
      <c r="N419" s="1" t="n"/>
    </row>
    <row hidden="1" r="420">
      <c r="A420" s="38" t="n"/>
      <c r="B420" s="1" t="n"/>
      <c r="I420" s="1" t="n"/>
      <c r="J420" s="1" t="n"/>
      <c r="K420" s="1" t="n"/>
      <c r="L420" s="1" t="n"/>
      <c r="M420" s="1" t="n"/>
      <c r="N420" s="1" t="n"/>
    </row>
    <row hidden="1" r="421">
      <c r="A421" s="38" t="n"/>
      <c r="B421" s="1" t="n"/>
      <c r="I421" s="1" t="n"/>
      <c r="J421" s="1" t="n"/>
      <c r="K421" s="1" t="n"/>
      <c r="L421" s="1" t="n"/>
      <c r="M421" s="1" t="n"/>
      <c r="N421" s="1" t="n"/>
    </row>
    <row hidden="1" r="422">
      <c r="A422" s="38" t="n"/>
      <c r="B422" s="1" t="n"/>
      <c r="I422" s="1" t="n"/>
      <c r="J422" s="1" t="n"/>
      <c r="K422" s="1" t="n"/>
      <c r="L422" s="1" t="n"/>
      <c r="M422" s="1" t="n"/>
      <c r="N422" s="1" t="n"/>
    </row>
    <row hidden="1" r="423">
      <c r="A423" s="38" t="n"/>
      <c r="B423" s="1" t="n"/>
      <c r="I423" s="1" t="n"/>
      <c r="J423" s="1" t="n"/>
      <c r="K423" s="1" t="n"/>
      <c r="L423" s="1" t="n"/>
      <c r="M423" s="1" t="n"/>
      <c r="N423" s="1" t="n"/>
    </row>
    <row hidden="1" r="424">
      <c r="A424" s="38" t="n"/>
      <c r="B424" s="1" t="n"/>
      <c r="I424" s="1" t="n"/>
      <c r="J424" s="1" t="n"/>
      <c r="K424" s="1" t="n"/>
      <c r="L424" s="1" t="n"/>
      <c r="M424" s="1" t="n"/>
      <c r="N424" s="1" t="n"/>
    </row>
    <row hidden="1" r="425">
      <c r="A425" s="38" t="n"/>
      <c r="B425" s="1" t="n"/>
      <c r="I425" s="1" t="n"/>
      <c r="J425" s="1" t="n"/>
      <c r="K425" s="1" t="n"/>
      <c r="L425" s="1" t="n"/>
      <c r="M425" s="1" t="n"/>
      <c r="N425" s="1" t="n"/>
    </row>
    <row hidden="1" r="426">
      <c r="A426" s="38" t="n"/>
      <c r="B426" s="1" t="n"/>
      <c r="I426" s="1" t="n"/>
      <c r="J426" s="1" t="n"/>
      <c r="K426" s="1" t="n"/>
      <c r="L426" s="1" t="n"/>
      <c r="M426" s="1" t="n"/>
      <c r="N426" s="1" t="n"/>
    </row>
    <row hidden="1" r="427">
      <c r="A427" s="38" t="n"/>
      <c r="B427" s="1" t="n"/>
      <c r="I427" s="1" t="n"/>
      <c r="J427" s="1" t="n"/>
      <c r="K427" s="1" t="n"/>
      <c r="L427" s="1" t="n"/>
      <c r="M427" s="1" t="n"/>
      <c r="N427" s="1" t="n"/>
    </row>
    <row hidden="1" r="428">
      <c r="A428" s="38" t="n"/>
      <c r="B428" s="1" t="n"/>
      <c r="I428" s="1" t="n"/>
      <c r="J428" s="1" t="n"/>
      <c r="K428" s="1" t="n"/>
      <c r="L428" s="1" t="n"/>
      <c r="M428" s="1" t="n"/>
      <c r="N428" s="1" t="n"/>
    </row>
    <row hidden="1" r="429">
      <c r="A429" s="38" t="n"/>
      <c r="B429" s="1" t="n"/>
      <c r="I429" s="1" t="n"/>
      <c r="J429" s="1" t="n"/>
      <c r="K429" s="1" t="n"/>
      <c r="L429" s="1" t="n"/>
      <c r="M429" s="1" t="n"/>
      <c r="N429" s="1" t="n"/>
    </row>
    <row hidden="1" r="430">
      <c r="A430" s="38" t="n"/>
      <c r="B430" s="1" t="n"/>
      <c r="I430" s="1" t="n"/>
      <c r="J430" s="1" t="n"/>
      <c r="K430" s="1" t="n"/>
      <c r="L430" s="1" t="n"/>
      <c r="M430" s="1" t="n"/>
      <c r="N430" s="1" t="n"/>
    </row>
    <row hidden="1" r="431">
      <c r="A431" s="38" t="n"/>
      <c r="B431" s="1" t="n"/>
      <c r="I431" s="1" t="n"/>
      <c r="J431" s="1" t="n"/>
      <c r="K431" s="1" t="n"/>
      <c r="L431" s="1" t="n"/>
      <c r="M431" s="1" t="n"/>
      <c r="N431" s="1" t="n"/>
    </row>
    <row hidden="1" r="432">
      <c r="A432" s="38" t="n"/>
      <c r="B432" s="1" t="n"/>
      <c r="I432" s="1" t="n"/>
      <c r="J432" s="1" t="n"/>
      <c r="K432" s="1" t="n"/>
      <c r="L432" s="1" t="n"/>
      <c r="M432" s="1" t="n"/>
      <c r="N432" s="1" t="n"/>
    </row>
    <row hidden="1" r="433">
      <c r="A433" s="38" t="n"/>
      <c r="B433" s="1" t="n"/>
      <c r="I433" s="1" t="n"/>
      <c r="J433" s="1" t="n"/>
      <c r="K433" s="1" t="n"/>
      <c r="L433" s="1" t="n"/>
      <c r="M433" s="1" t="n"/>
      <c r="N433" s="1" t="n"/>
    </row>
    <row hidden="1" r="434">
      <c r="A434" s="38" t="n"/>
      <c r="B434" s="1" t="n"/>
      <c r="I434" s="1" t="n"/>
      <c r="J434" s="1" t="n"/>
      <c r="K434" s="1" t="n"/>
      <c r="L434" s="1" t="n"/>
      <c r="M434" s="1" t="n"/>
      <c r="N434" s="1" t="n"/>
    </row>
    <row hidden="1" r="435">
      <c r="A435" s="38" t="n"/>
      <c r="B435" s="1" t="n"/>
      <c r="I435" s="1" t="n"/>
      <c r="J435" s="1" t="n"/>
      <c r="K435" s="1" t="n"/>
      <c r="L435" s="1" t="n"/>
      <c r="M435" s="1" t="n"/>
      <c r="N435" s="1" t="n"/>
    </row>
    <row hidden="1" r="436">
      <c r="A436" s="38" t="n"/>
      <c r="B436" s="1" t="n"/>
      <c r="I436" s="1" t="n"/>
      <c r="J436" s="1" t="n"/>
      <c r="K436" s="1" t="n"/>
      <c r="L436" s="1" t="n"/>
      <c r="M436" s="1" t="n"/>
      <c r="N436" s="1" t="n"/>
    </row>
    <row hidden="1" r="437">
      <c r="A437" s="38" t="n"/>
      <c r="B437" s="1" t="n"/>
      <c r="I437" s="1" t="n"/>
      <c r="J437" s="1" t="n"/>
      <c r="K437" s="1" t="n"/>
      <c r="L437" s="1" t="n"/>
      <c r="M437" s="1" t="n"/>
      <c r="N437" s="1" t="n"/>
    </row>
    <row hidden="1" r="438">
      <c r="A438" s="38" t="n"/>
      <c r="B438" s="1" t="n"/>
      <c r="I438" s="1" t="n"/>
      <c r="J438" s="1" t="n"/>
      <c r="K438" s="1" t="n"/>
      <c r="L438" s="1" t="n"/>
      <c r="M438" s="1" t="n"/>
      <c r="N438" s="1" t="n"/>
    </row>
    <row hidden="1" r="439">
      <c r="A439" s="38" t="n"/>
      <c r="B439" s="1" t="n"/>
      <c r="I439" s="1" t="n"/>
      <c r="J439" s="1" t="n"/>
      <c r="K439" s="1" t="n"/>
      <c r="L439" s="1" t="n"/>
      <c r="M439" s="1" t="n"/>
      <c r="N439" s="1" t="n"/>
    </row>
    <row hidden="1" r="440">
      <c r="A440" s="38" t="n"/>
      <c r="B440" s="1" t="n"/>
      <c r="I440" s="1" t="n"/>
      <c r="J440" s="1" t="n"/>
      <c r="K440" s="1" t="n"/>
      <c r="L440" s="1" t="n"/>
      <c r="M440" s="1" t="n"/>
      <c r="N440" s="1" t="n"/>
    </row>
    <row hidden="1" r="441">
      <c r="A441" s="38" t="n"/>
      <c r="B441" s="1" t="n"/>
      <c r="I441" s="1" t="n"/>
      <c r="J441" s="1" t="n"/>
      <c r="K441" s="1" t="n"/>
      <c r="L441" s="1" t="n"/>
      <c r="M441" s="1" t="n"/>
      <c r="N441" s="1" t="n"/>
    </row>
    <row hidden="1" r="442">
      <c r="A442" s="38" t="n"/>
      <c r="B442" s="1" t="n"/>
      <c r="I442" s="1" t="n"/>
      <c r="J442" s="1" t="n"/>
      <c r="K442" s="1" t="n"/>
      <c r="L442" s="1" t="n"/>
      <c r="M442" s="1" t="n"/>
      <c r="N442" s="1" t="n"/>
    </row>
    <row hidden="1" r="443">
      <c r="A443" s="38" t="n"/>
      <c r="B443" s="1" t="n"/>
      <c r="I443" s="1" t="n"/>
      <c r="J443" s="1" t="n"/>
      <c r="K443" s="1" t="n"/>
      <c r="L443" s="1" t="n"/>
      <c r="M443" s="1" t="n"/>
      <c r="N443" s="1" t="n"/>
    </row>
    <row hidden="1" r="444">
      <c r="A444" s="38" t="n"/>
      <c r="B444" s="1" t="n"/>
      <c r="I444" s="1" t="n"/>
      <c r="J444" s="1" t="n"/>
      <c r="K444" s="1" t="n"/>
      <c r="L444" s="1" t="n"/>
      <c r="M444" s="1" t="n"/>
      <c r="N444" s="1" t="n"/>
    </row>
    <row hidden="1" r="445">
      <c r="A445" s="38" t="n"/>
      <c r="B445" s="1" t="n"/>
      <c r="I445" s="1" t="n"/>
      <c r="J445" s="1" t="n"/>
      <c r="K445" s="1" t="n"/>
      <c r="L445" s="1" t="n"/>
      <c r="M445" s="1" t="n"/>
      <c r="N445" s="1" t="n"/>
    </row>
    <row hidden="1" r="446">
      <c r="A446" s="38" t="n"/>
      <c r="B446" s="1" t="n"/>
      <c r="I446" s="1" t="n"/>
      <c r="J446" s="1" t="n"/>
      <c r="K446" s="1" t="n"/>
      <c r="L446" s="1" t="n"/>
      <c r="M446" s="1" t="n"/>
      <c r="N446" s="1" t="n"/>
    </row>
    <row hidden="1" r="447">
      <c r="A447" s="38" t="n"/>
      <c r="B447" s="1" t="n"/>
      <c r="I447" s="1" t="n"/>
      <c r="J447" s="1" t="n"/>
      <c r="K447" s="1" t="n"/>
      <c r="L447" s="1" t="n"/>
      <c r="M447" s="1" t="n"/>
      <c r="N447" s="1" t="n"/>
    </row>
    <row hidden="1" r="448">
      <c r="A448" s="38" t="n"/>
      <c r="B448" s="1" t="n"/>
      <c r="I448" s="1" t="n"/>
      <c r="J448" s="1" t="n"/>
      <c r="K448" s="1" t="n"/>
      <c r="L448" s="1" t="n"/>
      <c r="M448" s="1" t="n"/>
      <c r="N448" s="1" t="n"/>
    </row>
    <row hidden="1" r="449">
      <c r="A449" s="38" t="n"/>
      <c r="B449" s="1" t="n"/>
      <c r="I449" s="1" t="n"/>
      <c r="J449" s="1" t="n"/>
      <c r="K449" s="1" t="n"/>
      <c r="L449" s="1" t="n"/>
      <c r="M449" s="1" t="n"/>
      <c r="N449" s="1" t="n"/>
    </row>
    <row hidden="1" r="450">
      <c r="A450" s="38" t="n"/>
      <c r="B450" s="1" t="n"/>
      <c r="I450" s="1" t="n"/>
      <c r="J450" s="1" t="n"/>
      <c r="K450" s="1" t="n"/>
      <c r="L450" s="1" t="n"/>
      <c r="M450" s="1" t="n"/>
      <c r="N450" s="1" t="n"/>
    </row>
    <row hidden="1" r="451">
      <c r="A451" s="38" t="n"/>
      <c r="B451" s="1" t="n"/>
      <c r="I451" s="1" t="n"/>
      <c r="J451" s="1" t="n"/>
      <c r="K451" s="1" t="n"/>
      <c r="L451" s="1" t="n"/>
      <c r="M451" s="1" t="n"/>
      <c r="N451" s="1" t="n"/>
    </row>
    <row hidden="1" r="452">
      <c r="A452" s="38" t="n"/>
      <c r="B452" s="1" t="n"/>
      <c r="I452" s="1" t="n"/>
      <c r="J452" s="1" t="n"/>
      <c r="K452" s="1" t="n"/>
      <c r="L452" s="1" t="n"/>
      <c r="M452" s="1" t="n"/>
      <c r="N452" s="1" t="n"/>
    </row>
    <row hidden="1" r="453">
      <c r="A453" s="38" t="n"/>
      <c r="B453" s="1" t="n"/>
      <c r="I453" s="1" t="n"/>
      <c r="J453" s="1" t="n"/>
      <c r="K453" s="1" t="n"/>
      <c r="L453" s="1" t="n"/>
      <c r="M453" s="1" t="n"/>
      <c r="N453" s="1" t="n"/>
    </row>
    <row hidden="1" r="454">
      <c r="A454" s="38" t="n"/>
      <c r="B454" s="1" t="n"/>
      <c r="I454" s="1" t="n"/>
      <c r="J454" s="1" t="n"/>
      <c r="K454" s="1" t="n"/>
      <c r="L454" s="1" t="n"/>
      <c r="M454" s="1" t="n"/>
      <c r="N454" s="1" t="n"/>
    </row>
    <row hidden="1" r="455">
      <c r="A455" s="38" t="n"/>
      <c r="B455" s="1" t="n"/>
      <c r="I455" s="1" t="n"/>
      <c r="J455" s="1" t="n"/>
      <c r="K455" s="1" t="n"/>
      <c r="L455" s="1" t="n"/>
      <c r="M455" s="1" t="n"/>
      <c r="N455" s="1" t="n"/>
    </row>
    <row hidden="1" r="456">
      <c r="A456" s="38" t="n"/>
      <c r="B456" s="1" t="n"/>
      <c r="I456" s="1" t="n"/>
      <c r="J456" s="1" t="n"/>
      <c r="K456" s="1" t="n"/>
      <c r="L456" s="1" t="n"/>
      <c r="M456" s="1" t="n"/>
      <c r="N456" s="1" t="n"/>
    </row>
    <row hidden="1" r="457">
      <c r="A457" s="38" t="n"/>
      <c r="B457" s="1" t="n"/>
      <c r="I457" s="1" t="n"/>
      <c r="J457" s="1" t="n"/>
      <c r="K457" s="1" t="n"/>
      <c r="L457" s="1" t="n"/>
      <c r="M457" s="1" t="n"/>
      <c r="N457" s="1" t="n"/>
    </row>
    <row hidden="1" r="458">
      <c r="A458" s="38" t="n"/>
      <c r="B458" s="1" t="n"/>
      <c r="I458" s="1" t="n"/>
      <c r="J458" s="1" t="n"/>
      <c r="K458" s="1" t="n"/>
      <c r="L458" s="1" t="n"/>
      <c r="M458" s="1" t="n"/>
      <c r="N458" s="1" t="n"/>
    </row>
    <row hidden="1" r="459">
      <c r="A459" s="38" t="n"/>
      <c r="B459" s="1" t="n"/>
      <c r="I459" s="1" t="n"/>
      <c r="J459" s="1" t="n"/>
      <c r="K459" s="1" t="n"/>
      <c r="L459" s="1" t="n"/>
      <c r="M459" s="1" t="n"/>
      <c r="N459" s="1" t="n"/>
    </row>
    <row hidden="1" r="460">
      <c r="A460" s="38" t="n"/>
      <c r="B460" s="1" t="n"/>
      <c r="I460" s="1" t="n"/>
      <c r="J460" s="1" t="n"/>
      <c r="K460" s="1" t="n"/>
      <c r="L460" s="1" t="n"/>
      <c r="M460" s="1" t="n"/>
      <c r="N460" s="1" t="n"/>
    </row>
    <row hidden="1" r="461">
      <c r="A461" s="38" t="n"/>
      <c r="B461" s="1" t="n"/>
      <c r="I461" s="1" t="n"/>
      <c r="J461" s="1" t="n"/>
      <c r="K461" s="1" t="n"/>
      <c r="L461" s="1" t="n"/>
      <c r="M461" s="1" t="n"/>
      <c r="N461" s="1" t="n"/>
    </row>
    <row hidden="1" r="462">
      <c r="A462" s="38" t="n"/>
      <c r="B462" s="1" t="n"/>
      <c r="I462" s="1" t="n"/>
      <c r="J462" s="1" t="n"/>
      <c r="K462" s="1" t="n"/>
      <c r="L462" s="1" t="n"/>
      <c r="M462" s="1" t="n"/>
      <c r="N462" s="1" t="n"/>
    </row>
    <row hidden="1" r="463">
      <c r="A463" s="38" t="n"/>
      <c r="B463" s="1" t="n"/>
      <c r="I463" s="1" t="n"/>
      <c r="J463" s="1" t="n"/>
      <c r="K463" s="1" t="n"/>
      <c r="L463" s="1" t="n"/>
      <c r="M463" s="1" t="n"/>
      <c r="N463" s="1" t="n"/>
    </row>
    <row hidden="1" r="464">
      <c r="A464" s="38" t="n"/>
      <c r="B464" s="1" t="n"/>
      <c r="I464" s="1" t="n"/>
      <c r="J464" s="1" t="n"/>
      <c r="K464" s="1" t="n"/>
      <c r="L464" s="1" t="n"/>
      <c r="M464" s="1" t="n"/>
      <c r="N464" s="1" t="n"/>
    </row>
    <row hidden="1" r="465">
      <c r="A465" s="38" t="n"/>
      <c r="B465" s="1" t="n"/>
      <c r="I465" s="1" t="n"/>
      <c r="J465" s="1" t="n"/>
      <c r="K465" s="1" t="n"/>
      <c r="L465" s="1" t="n"/>
      <c r="M465" s="1" t="n"/>
      <c r="N465" s="1" t="n"/>
    </row>
    <row hidden="1" r="466">
      <c r="A466" s="38" t="n"/>
      <c r="B466" s="1" t="n"/>
      <c r="I466" s="1" t="n"/>
      <c r="J466" s="1" t="n"/>
      <c r="K466" s="1" t="n"/>
      <c r="L466" s="1" t="n"/>
      <c r="M466" s="1" t="n"/>
      <c r="N466" s="1" t="n"/>
    </row>
    <row hidden="1" r="467">
      <c r="A467" s="38" t="n"/>
      <c r="B467" s="1" t="n"/>
      <c r="I467" s="1" t="n"/>
      <c r="J467" s="1" t="n"/>
      <c r="K467" s="1" t="n"/>
      <c r="L467" s="1" t="n"/>
      <c r="M467" s="1" t="n"/>
      <c r="N467" s="1" t="n"/>
    </row>
    <row hidden="1" r="468">
      <c r="A468" s="38" t="n"/>
      <c r="B468" s="1" t="n"/>
      <c r="I468" s="1" t="n"/>
      <c r="J468" s="1" t="n"/>
      <c r="K468" s="1" t="n"/>
      <c r="L468" s="1" t="n"/>
      <c r="M468" s="1" t="n"/>
      <c r="N468" s="1" t="n"/>
    </row>
    <row hidden="1" r="469">
      <c r="A469" s="38" t="n"/>
      <c r="B469" s="1" t="n"/>
      <c r="I469" s="1" t="n"/>
      <c r="J469" s="1" t="n"/>
      <c r="K469" s="1" t="n"/>
      <c r="L469" s="1" t="n"/>
      <c r="M469" s="1" t="n"/>
      <c r="N469" s="1" t="n"/>
    </row>
    <row hidden="1" r="470">
      <c r="A470" s="38" t="n"/>
      <c r="B470" s="1" t="n"/>
      <c r="I470" s="1" t="n"/>
      <c r="J470" s="1" t="n"/>
      <c r="K470" s="1" t="n"/>
      <c r="L470" s="1" t="n"/>
      <c r="M470" s="1" t="n"/>
      <c r="N470" s="1" t="n"/>
    </row>
    <row hidden="1" r="471">
      <c r="A471" s="38" t="n"/>
      <c r="B471" s="1" t="n"/>
      <c r="I471" s="1" t="n"/>
      <c r="J471" s="1" t="n"/>
      <c r="K471" s="1" t="n"/>
      <c r="L471" s="1" t="n"/>
      <c r="M471" s="1" t="n"/>
      <c r="N471" s="1" t="n"/>
    </row>
    <row hidden="1" r="472">
      <c r="A472" s="38" t="n"/>
      <c r="B472" s="1" t="n"/>
      <c r="I472" s="1" t="n"/>
      <c r="J472" s="1" t="n"/>
      <c r="K472" s="1" t="n"/>
      <c r="L472" s="1" t="n"/>
      <c r="M472" s="1" t="n"/>
      <c r="N472" s="1" t="n"/>
    </row>
    <row hidden="1" r="473">
      <c r="A473" s="38" t="n"/>
      <c r="B473" s="1" t="n"/>
      <c r="I473" s="1" t="n"/>
      <c r="J473" s="1" t="n"/>
      <c r="K473" s="1" t="n"/>
      <c r="L473" s="1" t="n"/>
      <c r="M473" s="1" t="n"/>
      <c r="N473" s="1" t="n"/>
    </row>
    <row hidden="1" r="474">
      <c r="A474" s="38" t="n"/>
      <c r="B474" s="1" t="n"/>
      <c r="I474" s="1" t="n"/>
      <c r="J474" s="1" t="n"/>
      <c r="K474" s="1" t="n"/>
      <c r="L474" s="1" t="n"/>
      <c r="M474" s="1" t="n"/>
      <c r="N474" s="1" t="n"/>
    </row>
    <row hidden="1" r="475">
      <c r="A475" s="38" t="n"/>
      <c r="B475" s="1" t="n"/>
      <c r="I475" s="1" t="n"/>
      <c r="J475" s="1" t="n"/>
      <c r="K475" s="1" t="n"/>
      <c r="L475" s="1" t="n"/>
      <c r="M475" s="1" t="n"/>
      <c r="N475" s="1" t="n"/>
    </row>
    <row hidden="1" r="476">
      <c r="A476" s="38" t="n"/>
      <c r="B476" s="1" t="n"/>
      <c r="I476" s="1" t="n"/>
      <c r="J476" s="1" t="n"/>
      <c r="K476" s="1" t="n"/>
      <c r="L476" s="1" t="n"/>
      <c r="M476" s="1" t="n"/>
      <c r="N476" s="1" t="n"/>
    </row>
    <row hidden="1" r="477">
      <c r="A477" s="38" t="n"/>
      <c r="B477" s="1" t="n"/>
      <c r="I477" s="1" t="n"/>
      <c r="J477" s="1" t="n"/>
      <c r="K477" s="1" t="n"/>
      <c r="L477" s="1" t="n"/>
      <c r="M477" s="1" t="n"/>
      <c r="N477" s="1" t="n"/>
    </row>
    <row hidden="1" r="478">
      <c r="A478" s="38" t="n"/>
      <c r="B478" s="1" t="n"/>
      <c r="I478" s="1" t="n"/>
      <c r="J478" s="1" t="n"/>
      <c r="K478" s="1" t="n"/>
      <c r="L478" s="1" t="n"/>
      <c r="M478" s="1" t="n"/>
      <c r="N478" s="1" t="n"/>
    </row>
    <row hidden="1" r="479">
      <c r="A479" s="38" t="n"/>
      <c r="B479" s="1" t="n"/>
      <c r="I479" s="1" t="n"/>
      <c r="J479" s="1" t="n"/>
      <c r="K479" s="1" t="n"/>
      <c r="L479" s="1" t="n"/>
      <c r="M479" s="1" t="n"/>
      <c r="N479" s="1" t="n"/>
    </row>
    <row hidden="1" r="480">
      <c r="A480" s="38" t="n"/>
      <c r="B480" s="1" t="n"/>
      <c r="I480" s="1" t="n"/>
      <c r="J480" s="1" t="n"/>
      <c r="K480" s="1" t="n"/>
      <c r="L480" s="1" t="n"/>
      <c r="M480" s="1" t="n"/>
      <c r="N480" s="1" t="n"/>
    </row>
    <row hidden="1" r="481">
      <c r="A481" s="38" t="n"/>
      <c r="B481" s="1" t="n"/>
      <c r="I481" s="1" t="n"/>
      <c r="J481" s="1" t="n"/>
      <c r="K481" s="1" t="n"/>
      <c r="L481" s="1" t="n"/>
      <c r="M481" s="1" t="n"/>
      <c r="N481" s="1" t="n"/>
    </row>
    <row hidden="1" r="482">
      <c r="A482" s="38" t="n"/>
      <c r="B482" s="1" t="n"/>
      <c r="I482" s="1" t="n"/>
      <c r="J482" s="1" t="n"/>
      <c r="K482" s="1" t="n"/>
      <c r="L482" s="1" t="n"/>
      <c r="M482" s="1" t="n"/>
      <c r="N482" s="1" t="n"/>
    </row>
    <row hidden="1" r="483">
      <c r="A483" s="38" t="n"/>
      <c r="B483" s="1" t="n"/>
      <c r="I483" s="1" t="n"/>
      <c r="J483" s="1" t="n"/>
      <c r="K483" s="1" t="n"/>
      <c r="L483" s="1" t="n"/>
      <c r="M483" s="1" t="n"/>
      <c r="N483" s="1" t="n"/>
    </row>
    <row hidden="1" r="484">
      <c r="A484" s="38" t="n"/>
      <c r="B484" s="1" t="n"/>
      <c r="I484" s="1" t="n"/>
      <c r="J484" s="1" t="n"/>
      <c r="K484" s="1" t="n"/>
      <c r="L484" s="1" t="n"/>
      <c r="M484" s="1" t="n"/>
      <c r="N484" s="1" t="n"/>
    </row>
    <row hidden="1" r="485">
      <c r="A485" s="38" t="n"/>
      <c r="B485" s="1" t="n"/>
      <c r="I485" s="1" t="n"/>
      <c r="J485" s="1" t="n"/>
      <c r="K485" s="1" t="n"/>
      <c r="L485" s="1" t="n"/>
      <c r="M485" s="1" t="n"/>
      <c r="N485" s="1" t="n"/>
    </row>
    <row hidden="1" r="486">
      <c r="A486" s="38" t="n"/>
      <c r="B486" s="1" t="n"/>
      <c r="I486" s="1" t="n"/>
      <c r="J486" s="1" t="n"/>
      <c r="K486" s="1" t="n"/>
      <c r="L486" s="1" t="n"/>
      <c r="M486" s="1" t="n"/>
      <c r="N486" s="1" t="n"/>
    </row>
    <row hidden="1" r="487">
      <c r="A487" s="38" t="n"/>
      <c r="B487" s="1" t="n"/>
      <c r="I487" s="1" t="n"/>
      <c r="J487" s="1" t="n"/>
      <c r="K487" s="1" t="n"/>
      <c r="L487" s="1" t="n"/>
      <c r="M487" s="1" t="n"/>
      <c r="N487" s="1" t="n"/>
    </row>
    <row hidden="1" r="488">
      <c r="A488" s="38" t="n"/>
      <c r="B488" s="1" t="n"/>
      <c r="I488" s="1" t="n"/>
      <c r="J488" s="1" t="n"/>
      <c r="K488" s="1" t="n"/>
      <c r="L488" s="1" t="n"/>
      <c r="M488" s="1" t="n"/>
      <c r="N488" s="1" t="n"/>
    </row>
    <row hidden="1" r="489">
      <c r="A489" s="38" t="n"/>
      <c r="B489" s="1" t="n"/>
      <c r="I489" s="1" t="n"/>
      <c r="J489" s="1" t="n"/>
      <c r="K489" s="1" t="n"/>
      <c r="L489" s="1" t="n"/>
      <c r="M489" s="1" t="n"/>
      <c r="N489" s="1" t="n"/>
    </row>
    <row hidden="1" r="490">
      <c r="A490" s="38" t="n"/>
      <c r="B490" s="1" t="n"/>
      <c r="I490" s="1" t="n"/>
      <c r="J490" s="1" t="n"/>
      <c r="K490" s="1" t="n"/>
      <c r="L490" s="1" t="n"/>
      <c r="M490" s="1" t="n"/>
      <c r="N490" s="1" t="n"/>
    </row>
    <row hidden="1" r="491">
      <c r="A491" s="38" t="n"/>
      <c r="B491" s="1" t="n"/>
      <c r="I491" s="1" t="n"/>
      <c r="J491" s="1" t="n"/>
      <c r="K491" s="1" t="n"/>
      <c r="L491" s="1" t="n"/>
      <c r="M491" s="1" t="n"/>
      <c r="N491" s="1" t="n"/>
    </row>
    <row hidden="1" r="492">
      <c r="A492" s="38" t="n"/>
      <c r="B492" s="1" t="n"/>
      <c r="I492" s="1" t="n"/>
      <c r="J492" s="1" t="n"/>
      <c r="K492" s="1" t="n"/>
      <c r="L492" s="1" t="n"/>
      <c r="M492" s="1" t="n"/>
      <c r="N492" s="1" t="n"/>
    </row>
    <row hidden="1" r="493">
      <c r="A493" s="38" t="n"/>
      <c r="B493" s="1" t="n"/>
      <c r="I493" s="1" t="n"/>
      <c r="J493" s="1" t="n"/>
      <c r="K493" s="1" t="n"/>
      <c r="L493" s="1" t="n"/>
      <c r="M493" s="1" t="n"/>
      <c r="N493" s="1" t="n"/>
    </row>
    <row hidden="1" r="494">
      <c r="A494" s="38" t="n"/>
      <c r="B494" s="1" t="n"/>
      <c r="I494" s="1" t="n"/>
      <c r="J494" s="1" t="n"/>
      <c r="K494" s="1" t="n"/>
      <c r="L494" s="1" t="n"/>
      <c r="M494" s="1" t="n"/>
      <c r="N494" s="1" t="n"/>
    </row>
    <row hidden="1" r="495">
      <c r="A495" s="38" t="n"/>
      <c r="B495" s="1" t="n"/>
      <c r="I495" s="1" t="n"/>
      <c r="J495" s="1" t="n"/>
      <c r="K495" s="1" t="n"/>
      <c r="L495" s="1" t="n"/>
      <c r="M495" s="1" t="n"/>
      <c r="N495" s="1" t="n"/>
    </row>
    <row hidden="1" r="496">
      <c r="A496" s="38" t="n"/>
      <c r="B496" s="1" t="n"/>
      <c r="I496" s="1" t="n"/>
      <c r="J496" s="1" t="n"/>
      <c r="K496" s="1" t="n"/>
      <c r="L496" s="1" t="n"/>
      <c r="M496" s="1" t="n"/>
      <c r="N496" s="1" t="n"/>
    </row>
    <row hidden="1" r="497">
      <c r="A497" s="38" t="n"/>
      <c r="B497" s="1" t="n"/>
      <c r="I497" s="1" t="n"/>
      <c r="J497" s="1" t="n"/>
      <c r="K497" s="1" t="n"/>
      <c r="L497" s="1" t="n"/>
      <c r="M497" s="1" t="n"/>
      <c r="N497" s="1" t="n"/>
    </row>
    <row hidden="1" r="498">
      <c r="A498" s="38" t="n"/>
      <c r="B498" s="1" t="n"/>
      <c r="I498" s="1" t="n"/>
      <c r="J498" s="1" t="n"/>
      <c r="K498" s="1" t="n"/>
      <c r="L498" s="1" t="n"/>
      <c r="M498" s="1" t="n"/>
      <c r="N498" s="1" t="n"/>
    </row>
    <row hidden="1" r="499">
      <c r="A499" s="38" t="n"/>
      <c r="B499" s="1" t="n"/>
      <c r="I499" s="1" t="n"/>
      <c r="J499" s="1" t="n"/>
      <c r="K499" s="1" t="n"/>
      <c r="L499" s="1" t="n"/>
      <c r="M499" s="1" t="n"/>
      <c r="N499" s="1" t="n"/>
    </row>
    <row hidden="1" r="500">
      <c r="A500" s="38" t="n"/>
      <c r="B500" s="1" t="n"/>
      <c r="I500" s="1" t="n"/>
      <c r="J500" s="1" t="n"/>
      <c r="K500" s="1" t="n"/>
      <c r="L500" s="1" t="n"/>
      <c r="M500" s="1" t="n"/>
      <c r="N500" s="1" t="n"/>
    </row>
    <row r="501">
      <c r="A501" s="39" t="inlineStr">
        <is>
          <t>Time Series</t>
        </is>
      </c>
      <c r="B501" s="7" t="n"/>
      <c r="C501" s="20" t="n"/>
      <c r="D501" s="19" t="n"/>
      <c r="E501" s="46" t="inlineStr">
        <is>
          <t>Long Weights (Import/Export)</t>
        </is>
      </c>
      <c r="F501" s="46" t="n"/>
      <c r="G501" s="46" t="n"/>
      <c r="H501" s="46" t="n"/>
      <c r="I501" s="4" t="n"/>
      <c r="J501" s="5" t="n"/>
      <c r="K501" s="5" t="n"/>
      <c r="L501" s="5" t="n"/>
      <c r="M501" s="5" t="n"/>
      <c r="N501" s="5" t="n"/>
    </row>
    <row r="502">
      <c r="A502" s="25" t="inlineStr">
        <is>
          <t>Level 1</t>
        </is>
      </c>
      <c r="B502" s="21" t="inlineStr">
        <is>
          <t>Level 2</t>
        </is>
      </c>
      <c r="C502" s="18" t="inlineStr">
        <is>
          <t>Level 3</t>
        </is>
      </c>
      <c r="D502" s="17" t="inlineStr">
        <is>
          <t>Level 4</t>
        </is>
      </c>
      <c r="E502" s="10" t="inlineStr">
        <is>
          <t>Invested Amount</t>
        </is>
      </c>
      <c r="F502" s="10" t="n"/>
      <c r="G502" s="10" t="n"/>
      <c r="H502" s="10" t="n"/>
      <c r="I502" s="26" t="n"/>
      <c r="J502" s="26" t="n"/>
      <c r="K502" s="26" t="n"/>
      <c r="L502" s="26" t="n"/>
      <c r="M502" s="26" t="n"/>
      <c r="N502" s="26" t="n"/>
    </row>
    <row r="503">
      <c r="A503" s="40" t="inlineStr">
        <is>
          <t>Strategy Exposure</t>
        </is>
      </c>
      <c r="B503" s="27" t="n"/>
      <c r="C503" s="28" t="n"/>
      <c r="D503" s="29" t="n"/>
      <c r="E503" s="3" t="n"/>
      <c r="F503" s="3" t="n"/>
      <c r="G503" s="3" t="n"/>
      <c r="H503" s="3" t="n"/>
    </row>
    <row r="504">
      <c r="A504" s="41" t="n"/>
      <c r="B504" s="31" t="inlineStr">
        <is>
          <t>Equity Investments</t>
        </is>
      </c>
      <c r="C504" s="32" t="n"/>
      <c r="D504" s="33" t="n"/>
      <c r="E504" s="9" t="n"/>
      <c r="F504" s="9" t="n"/>
      <c r="G504" s="9" t="n"/>
      <c r="H504" s="9" t="n"/>
    </row>
    <row r="505">
      <c r="A505" s="42" t="n"/>
      <c r="B505" s="15" t="n"/>
      <c r="C505" s="13" t="inlineStr">
        <is>
          <t>Long/Short Equity</t>
        </is>
      </c>
      <c r="D505" s="11" t="n"/>
      <c r="E505" s="2" t="n"/>
      <c r="F505" s="48" t="n">
        <v>1.113</v>
      </c>
      <c r="G505" s="48" t="n">
        <v>1.133</v>
      </c>
      <c r="H505" s="48" t="n">
        <v>1.142</v>
      </c>
      <c r="I505" s="30" t="n">
        <v>1.142</v>
      </c>
      <c r="J505" s="30" t="n">
        <v>1.095</v>
      </c>
      <c r="K505" s="30" t="n">
        <v>1.079</v>
      </c>
      <c r="L505" s="30" t="n">
        <v>1.0489</v>
      </c>
      <c r="M505" s="30" t="n">
        <v>1.04</v>
      </c>
      <c r="N505" s="30" t="n">
        <v>0.986</v>
      </c>
      <c r="O505" t="inlineStr">
        <is>
          <t>100.70%</t>
        </is>
      </c>
    </row>
    <row r="506">
      <c r="A506" s="42" t="n"/>
      <c r="B506" s="15" t="n"/>
      <c r="C506" s="13" t="inlineStr">
        <is>
          <t>Event Driven/Spec. Sit.</t>
        </is>
      </c>
      <c r="D506" s="11" t="n"/>
      <c r="E506" s="2" t="n"/>
      <c r="F506" s="48" t="n"/>
      <c r="G506" s="2" t="n"/>
      <c r="H506" s="48" t="n"/>
    </row>
    <row r="507">
      <c r="A507" s="41" t="n"/>
      <c r="B507" s="31" t="n"/>
      <c r="C507" s="32" t="inlineStr">
        <is>
          <t>Stat. Arbitrage/Quant.</t>
        </is>
      </c>
      <c r="D507" s="33" t="n"/>
      <c r="E507" s="9" t="n"/>
      <c r="F507" s="49" t="n"/>
      <c r="G507" s="9" t="n"/>
      <c r="H507" s="49" t="n"/>
    </row>
    <row r="508">
      <c r="A508" s="42" t="n"/>
      <c r="B508" s="15" t="n"/>
      <c r="C508" s="13" t="inlineStr">
        <is>
          <t>Deep Value</t>
        </is>
      </c>
      <c r="D508" s="11" t="n"/>
      <c r="E508" s="2" t="n"/>
      <c r="F508" s="48" t="n"/>
      <c r="G508" s="2" t="n"/>
      <c r="H508" s="48" t="n"/>
    </row>
    <row r="509">
      <c r="A509" s="42" t="n"/>
      <c r="B509" s="15" t="n"/>
      <c r="C509" s="13" t="inlineStr">
        <is>
          <t>Derivatives</t>
        </is>
      </c>
      <c r="D509" s="11" t="n"/>
      <c r="E509" s="2" t="n"/>
      <c r="F509" s="48" t="n"/>
      <c r="G509" s="2" t="n"/>
      <c r="H509" s="48" t="n"/>
    </row>
    <row r="510">
      <c r="A510" s="42" t="n"/>
      <c r="B510" s="15" t="n"/>
      <c r="C510" s="13" t="inlineStr">
        <is>
          <t>Index Hedging</t>
        </is>
      </c>
      <c r="D510" s="11" t="n"/>
      <c r="E510" s="2" t="n"/>
      <c r="F510" s="48" t="n"/>
      <c r="G510" s="2" t="n"/>
      <c r="H510" s="48" t="n"/>
    </row>
    <row r="511">
      <c r="A511" s="42" t="n"/>
      <c r="B511" s="15" t="inlineStr">
        <is>
          <t>Credit Investments</t>
        </is>
      </c>
      <c r="C511" s="13" t="n"/>
      <c r="D511" s="11" t="n"/>
      <c r="E511" s="2" t="n"/>
      <c r="F511" s="2" t="n"/>
      <c r="G511" s="2" t="n"/>
      <c r="H511" s="48" t="n"/>
    </row>
    <row r="512">
      <c r="A512" s="42" t="n"/>
      <c r="B512" s="15" t="n"/>
      <c r="C512" s="13" t="inlineStr">
        <is>
          <t>Credit</t>
        </is>
      </c>
      <c r="D512" s="11" t="n"/>
      <c r="E512" s="2" t="n"/>
      <c r="F512" s="2" t="n"/>
      <c r="G512" s="2" t="n"/>
      <c r="H512" s="48" t="n"/>
    </row>
    <row r="513">
      <c r="A513" s="43" t="n"/>
      <c r="B513" s="34" t="n"/>
      <c r="C513" s="35" t="n"/>
      <c r="D513" s="36" t="inlineStr">
        <is>
          <t>Bank Debt/Sr. Secured</t>
        </is>
      </c>
      <c r="E513" s="8" t="n"/>
      <c r="F513" s="8" t="n"/>
      <c r="G513" s="8" t="n"/>
      <c r="H513" s="50" t="n"/>
    </row>
    <row r="514">
      <c r="A514" s="43" t="n"/>
      <c r="B514" s="34" t="n"/>
      <c r="C514" s="35" t="n"/>
      <c r="D514" s="36" t="inlineStr">
        <is>
          <t>Subordinated</t>
        </is>
      </c>
      <c r="E514" s="8" t="n"/>
      <c r="F514" s="8" t="n"/>
      <c r="G514" s="8" t="n"/>
      <c r="H514" s="50" t="n"/>
    </row>
    <row r="515">
      <c r="A515" s="43" t="n"/>
      <c r="B515" s="34" t="n"/>
      <c r="C515" s="35" t="n"/>
      <c r="D515" s="36" t="inlineStr">
        <is>
          <t>High Yield/Preferred</t>
        </is>
      </c>
      <c r="E515" s="8" t="n"/>
      <c r="F515" s="8" t="n"/>
      <c r="G515" s="8" t="n"/>
      <c r="H515" s="50" t="n"/>
    </row>
    <row r="516">
      <c r="A516" s="43" t="n"/>
      <c r="B516" s="34" t="n"/>
      <c r="C516" s="35" t="n"/>
      <c r="D516" s="36" t="inlineStr">
        <is>
          <t>Stressed/Distressed</t>
        </is>
      </c>
      <c r="E516" s="8" t="n"/>
      <c r="F516" s="8" t="n"/>
      <c r="G516" s="8" t="n"/>
      <c r="H516" s="50" t="n"/>
    </row>
    <row r="517">
      <c r="A517" s="43" t="n"/>
      <c r="B517" s="34" t="n"/>
      <c r="C517" s="35" t="n"/>
      <c r="D517" s="36" t="inlineStr">
        <is>
          <t>Post-bank/Credit Equity</t>
        </is>
      </c>
      <c r="E517" s="8" t="n"/>
      <c r="F517" s="8" t="n"/>
      <c r="G517" s="8" t="n"/>
      <c r="H517" s="50" t="n"/>
    </row>
    <row r="518">
      <c r="A518" s="41" t="n"/>
      <c r="B518" s="31" t="n"/>
      <c r="C518" s="32" t="n"/>
      <c r="D518" s="33" t="inlineStr">
        <is>
          <t>Trade Claims/Litigation</t>
        </is>
      </c>
      <c r="E518" s="9" t="n"/>
      <c r="F518" s="9" t="n"/>
      <c r="G518" s="9" t="n"/>
      <c r="H518" s="49" t="n"/>
    </row>
    <row r="519">
      <c r="A519" s="42" t="n"/>
      <c r="B519" s="15" t="n"/>
      <c r="C519" s="13" t="n"/>
      <c r="D519" s="11" t="inlineStr">
        <is>
          <t>Lease &amp; Asset Backed</t>
        </is>
      </c>
      <c r="E519" s="2" t="n"/>
      <c r="F519" s="2" t="n"/>
      <c r="G519" s="2" t="n"/>
      <c r="H519" s="48" t="n"/>
    </row>
    <row r="520">
      <c r="A520" s="43" t="n"/>
      <c r="B520" s="34" t="n"/>
      <c r="C520" s="35" t="n"/>
      <c r="D520" s="36" t="inlineStr">
        <is>
          <t>Direct Lending</t>
        </is>
      </c>
      <c r="E520" s="8" t="n"/>
      <c r="F520" s="8" t="n"/>
      <c r="G520" s="8" t="n"/>
      <c r="H520" s="50" t="n"/>
    </row>
    <row r="521">
      <c r="A521" s="43" t="n"/>
      <c r="B521" s="34" t="n"/>
      <c r="C521" s="35" t="n"/>
      <c r="D521" s="36" t="inlineStr">
        <is>
          <t>Small Balance Loans</t>
        </is>
      </c>
      <c r="E521" s="8" t="n"/>
      <c r="F521" s="8" t="n"/>
      <c r="G521" s="8" t="n"/>
      <c r="H521" s="50" t="n"/>
    </row>
    <row r="522">
      <c r="A522" s="43" t="n"/>
      <c r="B522" s="34" t="n"/>
      <c r="C522" s="35" t="n"/>
      <c r="D522" s="36" t="inlineStr">
        <is>
          <t>Real Estate/Mortgage</t>
        </is>
      </c>
      <c r="E522" s="8" t="n"/>
      <c r="F522" s="8" t="n"/>
      <c r="G522" s="8" t="n"/>
      <c r="H522" s="50" t="n"/>
    </row>
    <row r="523">
      <c r="A523" s="43" t="n"/>
      <c r="B523" s="34" t="n"/>
      <c r="C523" s="35" t="n"/>
      <c r="D523" s="36" t="inlineStr">
        <is>
          <t>Emerging Markets</t>
        </is>
      </c>
      <c r="E523" s="8" t="n"/>
      <c r="F523" s="8" t="n"/>
      <c r="G523" s="8" t="n"/>
      <c r="H523" s="50" t="n"/>
    </row>
    <row r="524">
      <c r="A524" s="43" t="n"/>
      <c r="B524" s="34" t="n"/>
      <c r="C524" s="35" t="n"/>
      <c r="D524" s="36" t="inlineStr">
        <is>
          <t>CDS (mortgage)</t>
        </is>
      </c>
      <c r="E524" s="8" t="n"/>
      <c r="F524" s="8" t="n"/>
      <c r="G524" s="8" t="n"/>
      <c r="H524" s="50" t="n"/>
    </row>
    <row r="525">
      <c r="A525" s="43" t="n"/>
      <c r="B525" s="34" t="n"/>
      <c r="C525" s="35" t="n"/>
      <c r="D525" s="36" t="inlineStr">
        <is>
          <t>CDS (invest. grade)</t>
        </is>
      </c>
      <c r="E525" s="8" t="n"/>
      <c r="F525" s="8" t="n"/>
      <c r="G525" s="8" t="n"/>
      <c r="H525" s="50" t="n"/>
    </row>
    <row r="526">
      <c r="A526" s="43" t="n"/>
      <c r="B526" s="34" t="n"/>
      <c r="C526" s="35" t="n"/>
      <c r="D526" s="36" t="inlineStr">
        <is>
          <t>CDS (high yield)</t>
        </is>
      </c>
      <c r="E526" s="8" t="n"/>
      <c r="F526" s="8" t="n"/>
      <c r="G526" s="8" t="n"/>
      <c r="H526" s="50" t="n"/>
    </row>
    <row r="527">
      <c r="A527" s="43" t="n"/>
      <c r="B527" s="35" t="inlineStr">
        <is>
          <t>Merger Arbitrage</t>
        </is>
      </c>
      <c r="C527" s="35" t="n"/>
      <c r="D527" s="36" t="n"/>
      <c r="E527" s="8" t="n"/>
      <c r="F527" s="8" t="n"/>
      <c r="G527" s="8" t="n"/>
      <c r="H527" s="50" t="n"/>
    </row>
    <row r="528">
      <c r="A528" s="43" t="n"/>
      <c r="B528" s="35" t="inlineStr">
        <is>
          <t>Convertible Arbitrage</t>
        </is>
      </c>
      <c r="C528" s="35" t="n"/>
      <c r="D528" s="36" t="n"/>
      <c r="E528" s="8" t="n"/>
      <c r="F528" s="8" t="n"/>
      <c r="G528" s="8" t="n"/>
      <c r="H528" s="50" t="n"/>
    </row>
    <row r="529">
      <c r="A529" s="43" t="n"/>
      <c r="B529" s="35" t="inlineStr">
        <is>
          <t>Digital And Currency</t>
        </is>
      </c>
      <c r="C529" s="35" t="n"/>
      <c r="D529" s="36" t="n"/>
      <c r="E529" s="8" t="n"/>
      <c r="F529" s="8" t="n"/>
      <c r="G529" s="8" t="n"/>
      <c r="H529" s="50" t="n"/>
    </row>
    <row r="530">
      <c r="A530" s="43" t="n"/>
      <c r="B530" s="35" t="inlineStr">
        <is>
          <t>Cap. Struct. Arbitrage</t>
        </is>
      </c>
      <c r="C530" s="35" t="n"/>
      <c r="D530" s="36" t="n"/>
      <c r="E530" s="8" t="n"/>
      <c r="F530" s="8" t="n"/>
      <c r="G530" s="8" t="n"/>
      <c r="H530" s="50" t="n"/>
    </row>
    <row r="531">
      <c r="A531" s="43" t="n"/>
      <c r="B531" s="34" t="n"/>
      <c r="C531" s="36" t="inlineStr">
        <is>
          <t>Equity</t>
        </is>
      </c>
      <c r="D531" s="36" t="n"/>
      <c r="E531" s="8" t="n"/>
      <c r="F531" s="8" t="n"/>
      <c r="G531" s="8" t="n"/>
      <c r="H531" s="50" t="n"/>
    </row>
    <row r="532">
      <c r="A532" s="43" t="n"/>
      <c r="B532" s="34" t="n"/>
      <c r="C532" s="36" t="inlineStr">
        <is>
          <t>Debt</t>
        </is>
      </c>
      <c r="D532" s="36" t="n"/>
      <c r="E532" s="8" t="n"/>
      <c r="F532" s="8" t="n"/>
      <c r="G532" s="8" t="n"/>
      <c r="H532" s="50" t="n"/>
    </row>
    <row r="533">
      <c r="A533" s="43" t="n"/>
      <c r="B533" s="35" t="inlineStr">
        <is>
          <t>Privates</t>
        </is>
      </c>
      <c r="C533" s="35" t="n"/>
      <c r="D533" s="36" t="n"/>
      <c r="E533" s="8" t="n"/>
      <c r="F533" s="8" t="n"/>
      <c r="G533" s="8" t="n"/>
      <c r="H533" s="50" t="n"/>
      <c r="I533" s="47" t="n"/>
      <c r="J533" s="47" t="n"/>
      <c r="K533" s="47" t="n"/>
    </row>
    <row r="534">
      <c r="A534" s="43" t="n"/>
      <c r="B534" s="35" t="inlineStr">
        <is>
          <t>Unadjusted Portfolio</t>
        </is>
      </c>
      <c r="C534" s="35" t="n"/>
      <c r="D534" s="36" t="n"/>
      <c r="E534" s="8" t="n"/>
      <c r="F534" s="50" t="n">
        <v>1.113</v>
      </c>
      <c r="G534" s="50" t="n">
        <v>1.133</v>
      </c>
      <c r="H534" s="50" t="n">
        <v>1.142</v>
      </c>
      <c r="I534" s="30" t="n">
        <v>1.142</v>
      </c>
      <c r="J534" s="30" t="n">
        <v>1.095</v>
      </c>
      <c r="K534" s="30" t="n">
        <v>1.079</v>
      </c>
      <c r="L534" s="30" t="n">
        <v>1.0489</v>
      </c>
      <c r="M534" s="30" t="n">
        <v>1.04</v>
      </c>
      <c r="N534" s="30" t="n">
        <v>0.986</v>
      </c>
      <c r="O534" t="inlineStr">
        <is>
          <t>100.70%</t>
        </is>
      </c>
    </row>
    <row r="535">
      <c r="A535" s="42" t="n"/>
      <c r="B535" s="13" t="inlineStr">
        <is>
          <t>Sovereign</t>
        </is>
      </c>
      <c r="C535" s="13" t="n"/>
      <c r="D535" s="11" t="n"/>
      <c r="E535" s="2" t="n"/>
      <c r="F535" s="2" t="n"/>
      <c r="G535" s="2" t="n"/>
      <c r="H535" s="48" t="n"/>
    </row>
    <row r="536">
      <c r="A536" s="43" t="inlineStr">
        <is>
          <t>Geographic Exposure</t>
        </is>
      </c>
      <c r="B536" s="34" t="n"/>
      <c r="C536" s="35" t="n"/>
      <c r="D536" s="36" t="n"/>
      <c r="E536" s="8" t="n"/>
      <c r="F536" s="8" t="n"/>
      <c r="G536" s="8" t="n"/>
      <c r="H536" s="50" t="n"/>
    </row>
    <row r="537">
      <c r="A537" s="43" t="n"/>
      <c r="B537" s="34" t="inlineStr">
        <is>
          <t>North America</t>
        </is>
      </c>
      <c r="C537" s="35" t="n"/>
      <c r="D537" s="36" t="n"/>
      <c r="E537" s="8" t="n"/>
      <c r="F537" s="50" t="n">
        <v>1.113</v>
      </c>
      <c r="G537" s="50" t="n">
        <v>1.133</v>
      </c>
      <c r="H537" s="50" t="n">
        <v>1.142</v>
      </c>
      <c r="I537" s="30" t="n">
        <v>1.142</v>
      </c>
      <c r="J537" s="30" t="n">
        <v>1.095</v>
      </c>
      <c r="K537" s="30" t="n">
        <v>1.079</v>
      </c>
      <c r="L537" s="30" t="n">
        <v>1.0489</v>
      </c>
      <c r="M537" s="30" t="n">
        <v>1.04</v>
      </c>
      <c r="N537" s="30" t="n">
        <v>0.986</v>
      </c>
      <c r="O537" t="inlineStr">
        <is>
          <t>100.70%</t>
        </is>
      </c>
    </row>
    <row r="538">
      <c r="A538" s="43" t="n"/>
      <c r="B538" s="34" t="inlineStr">
        <is>
          <t>Europe/UK</t>
        </is>
      </c>
      <c r="C538" s="35" t="n"/>
      <c r="D538" s="36" t="n"/>
      <c r="E538" s="8" t="n"/>
      <c r="F538" s="50" t="n"/>
      <c r="G538" s="8" t="n"/>
      <c r="H538" s="50" t="n"/>
    </row>
    <row r="539">
      <c r="A539" s="43" t="n"/>
      <c r="B539" s="34" t="inlineStr">
        <is>
          <t>Asia</t>
        </is>
      </c>
      <c r="C539" s="35" t="n"/>
      <c r="D539" s="36" t="n"/>
      <c r="E539" s="8" t="n"/>
      <c r="F539" s="50" t="n"/>
      <c r="G539" s="8" t="n"/>
      <c r="H539" s="50" t="n"/>
    </row>
    <row r="540">
      <c r="A540" s="43" t="n"/>
      <c r="B540" s="34" t="inlineStr">
        <is>
          <t>Emer. Mkts.</t>
        </is>
      </c>
      <c r="C540" s="35" t="n"/>
      <c r="D540" s="36" t="n"/>
      <c r="E540" s="8" t="n"/>
      <c r="F540" s="50" t="n"/>
      <c r="G540" s="8" t="n"/>
      <c r="H540" s="50" t="n"/>
    </row>
    <row r="541">
      <c r="A541" s="43" t="inlineStr">
        <is>
          <t>Industry Sector Exposure</t>
        </is>
      </c>
      <c r="B541" s="34" t="n"/>
      <c r="C541" s="35" t="n"/>
      <c r="D541" s="36" t="n"/>
      <c r="E541" s="8" t="n"/>
      <c r="F541" s="8" t="n"/>
      <c r="G541" s="8" t="n"/>
      <c r="H541" s="50" t="n"/>
    </row>
    <row r="542">
      <c r="A542" s="43" t="n"/>
      <c r="B542" s="34" t="inlineStr">
        <is>
          <t>Energy</t>
        </is>
      </c>
      <c r="C542" s="35" t="n"/>
      <c r="D542" s="36" t="n"/>
      <c r="E542" s="8" t="n"/>
      <c r="F542" s="50" t="n"/>
      <c r="G542" s="50" t="n"/>
      <c r="H542" s="50" t="n">
        <v>0</v>
      </c>
      <c r="I542" s="30" t="n">
        <v>0</v>
      </c>
      <c r="J542" s="30" t="n">
        <v>0</v>
      </c>
      <c r="K542" s="30" t="n">
        <v>0</v>
      </c>
      <c r="L542" s="30" t="n">
        <v>0</v>
      </c>
      <c r="M542" s="30" t="n">
        <v>0</v>
      </c>
      <c r="N542" s="30" t="n">
        <v>0</v>
      </c>
      <c r="O542" t="inlineStr">
        <is>
          <t>0.00%</t>
        </is>
      </c>
    </row>
    <row r="543">
      <c r="A543" s="43" t="n"/>
      <c r="B543" s="34" t="inlineStr">
        <is>
          <t>Materials</t>
        </is>
      </c>
      <c r="C543" s="35" t="n"/>
      <c r="D543" s="36" t="n"/>
      <c r="E543" s="8" t="n"/>
      <c r="F543" s="50" t="n"/>
      <c r="G543" s="50" t="n"/>
      <c r="H543" s="50" t="n">
        <v>0</v>
      </c>
      <c r="I543" s="30" t="n">
        <v>0</v>
      </c>
      <c r="J543" s="30" t="n">
        <v>0</v>
      </c>
      <c r="K543" s="30" t="n">
        <v>0</v>
      </c>
      <c r="L543" s="30" t="n">
        <v>0</v>
      </c>
      <c r="M543" s="30" t="n">
        <v>0</v>
      </c>
      <c r="N543" s="30" t="n">
        <v>0</v>
      </c>
      <c r="O543" t="inlineStr">
        <is>
          <t>0.00%</t>
        </is>
      </c>
    </row>
    <row r="544">
      <c r="A544" s="42" t="n"/>
      <c r="B544" s="15" t="inlineStr">
        <is>
          <t>Industrials</t>
        </is>
      </c>
      <c r="C544" s="13" t="n"/>
      <c r="D544" s="11" t="n"/>
      <c r="E544" s="2" t="n"/>
      <c r="F544" s="48" t="n">
        <v>0.4483</v>
      </c>
      <c r="G544" s="48" t="n">
        <v>0.428</v>
      </c>
      <c r="H544" s="48" t="n">
        <v>0.418</v>
      </c>
      <c r="I544" s="30" t="n">
        <v>0.418</v>
      </c>
      <c r="J544" s="30" t="n">
        <v>0.398</v>
      </c>
      <c r="K544" s="30" t="n">
        <v>0.397</v>
      </c>
      <c r="L544" s="30" t="n">
        <v>0.3887</v>
      </c>
      <c r="M544" s="30" t="n">
        <v>0.401</v>
      </c>
      <c r="N544" s="30" t="n">
        <v>0.38</v>
      </c>
      <c r="O544" t="inlineStr">
        <is>
          <t>38.90%</t>
        </is>
      </c>
    </row>
    <row r="545">
      <c r="A545" s="43" t="n"/>
      <c r="B545" s="34" t="inlineStr">
        <is>
          <t>Cons. Disc.</t>
        </is>
      </c>
      <c r="C545" s="35" t="n"/>
      <c r="D545" s="36" t="n"/>
      <c r="E545" s="8" t="n"/>
      <c r="F545" s="50" t="n">
        <v>0.1594</v>
      </c>
      <c r="G545" s="50" t="n">
        <v>0.165</v>
      </c>
      <c r="H545" s="50" t="n">
        <v>0.163</v>
      </c>
      <c r="I545" s="30" t="n">
        <v>0.163</v>
      </c>
      <c r="J545" s="30" t="n">
        <v>0.159</v>
      </c>
      <c r="K545" s="30" t="n">
        <v>0.15</v>
      </c>
      <c r="L545" s="30" t="n">
        <v>0.1407</v>
      </c>
      <c r="M545" s="30" t="n">
        <v>0.128</v>
      </c>
      <c r="N545" s="30" t="n">
        <v>0.116</v>
      </c>
      <c r="O545" t="inlineStr">
        <is>
          <t>10.40%</t>
        </is>
      </c>
    </row>
    <row r="546">
      <c r="A546" s="43" t="n"/>
      <c r="B546" s="34" t="inlineStr">
        <is>
          <t>Cons. Staples</t>
        </is>
      </c>
      <c r="C546" s="35" t="n"/>
      <c r="D546" s="36" t="n"/>
      <c r="E546" s="8" t="n"/>
      <c r="F546" s="50" t="n">
        <v>0.0721</v>
      </c>
      <c r="G546" s="50" t="n">
        <v>0.074</v>
      </c>
      <c r="H546" s="50" t="n">
        <v>0.08400000000000001</v>
      </c>
      <c r="I546" s="30" t="n">
        <v>0.08400000000000001</v>
      </c>
      <c r="J546" s="30" t="n">
        <v>0.078</v>
      </c>
      <c r="K546" s="30" t="n">
        <v>0.073</v>
      </c>
      <c r="L546" s="30" t="n">
        <v>0.0722</v>
      </c>
      <c r="M546" s="30" t="n">
        <v>0.06900000000000001</v>
      </c>
      <c r="N546" s="30" t="n">
        <v>0.07000000000000001</v>
      </c>
      <c r="O546" t="inlineStr">
        <is>
          <t>7.40%</t>
        </is>
      </c>
    </row>
    <row r="547">
      <c r="A547" s="43" t="n"/>
      <c r="B547" s="34" t="inlineStr">
        <is>
          <t>Health Care</t>
        </is>
      </c>
      <c r="C547" s="35" t="n"/>
      <c r="D547" s="36" t="n"/>
      <c r="E547" s="8" t="n"/>
      <c r="F547" s="50" t="n">
        <v>0.2373</v>
      </c>
      <c r="G547" s="50" t="n">
        <v>0.243</v>
      </c>
      <c r="H547" s="50" t="n">
        <v>0.249</v>
      </c>
      <c r="I547" s="30" t="n">
        <v>0.249</v>
      </c>
      <c r="J547" s="30" t="n">
        <v>0.231</v>
      </c>
      <c r="K547" s="30" t="n">
        <v>0.226</v>
      </c>
      <c r="L547" s="30" t="n">
        <v>0.2159</v>
      </c>
      <c r="M547" s="30" t="n">
        <v>0.221</v>
      </c>
      <c r="N547" s="30" t="n">
        <v>0.219</v>
      </c>
      <c r="O547" t="inlineStr">
        <is>
          <t>22.30%</t>
        </is>
      </c>
    </row>
    <row r="548">
      <c r="A548" s="43" t="n"/>
      <c r="B548" s="34" t="inlineStr">
        <is>
          <t>Financials</t>
        </is>
      </c>
      <c r="C548" s="35" t="n"/>
      <c r="D548" s="36" t="n"/>
      <c r="E548" s="8" t="n"/>
      <c r="F548" s="50" t="n">
        <v>0</v>
      </c>
      <c r="G548" s="50" t="n">
        <v>0</v>
      </c>
      <c r="H548" s="50" t="n">
        <v>0</v>
      </c>
      <c r="I548" s="30" t="n">
        <v>0</v>
      </c>
      <c r="J548" s="30" t="n">
        <v>0</v>
      </c>
      <c r="K548" s="30" t="n">
        <v>0</v>
      </c>
      <c r="L548" s="30" t="n">
        <v>0</v>
      </c>
      <c r="M548" s="30" t="n">
        <v>0</v>
      </c>
      <c r="N548" s="30" t="n">
        <v>0</v>
      </c>
      <c r="O548" t="inlineStr">
        <is>
          <t>0.00%</t>
        </is>
      </c>
    </row>
    <row r="549">
      <c r="A549" s="43" t="n"/>
      <c r="B549" s="34" t="inlineStr">
        <is>
          <t>Real Estate</t>
        </is>
      </c>
      <c r="C549" s="35" t="n"/>
      <c r="D549" s="36" t="n"/>
      <c r="E549" s="8" t="n"/>
      <c r="F549" s="50" t="n"/>
      <c r="G549" s="50" t="n"/>
      <c r="H549" s="50" t="n">
        <v>0</v>
      </c>
      <c r="I549" s="30" t="n">
        <v>0</v>
      </c>
      <c r="J549" s="30" t="n">
        <v>0</v>
      </c>
      <c r="K549" s="30" t="n">
        <v>0</v>
      </c>
      <c r="L549" s="30" t="n">
        <v>0</v>
      </c>
      <c r="M549" s="30" t="n">
        <v>0</v>
      </c>
      <c r="N549" s="30" t="n">
        <v>0</v>
      </c>
      <c r="O549" t="inlineStr">
        <is>
          <t>0.00%</t>
        </is>
      </c>
    </row>
    <row r="550">
      <c r="A550" s="42" t="n"/>
      <c r="B550" s="15" t="inlineStr">
        <is>
          <t>Info. Tech.</t>
        </is>
      </c>
      <c r="C550" s="13" t="n"/>
      <c r="D550" s="11" t="n"/>
      <c r="E550" s="2" t="n"/>
      <c r="F550" s="48" t="n">
        <v>0.1959</v>
      </c>
      <c r="G550" s="48" t="n">
        <v>0.223</v>
      </c>
      <c r="H550" s="48" t="n">
        <v>0.228</v>
      </c>
      <c r="I550" s="30" t="n">
        <v>0.228</v>
      </c>
      <c r="J550" s="30" t="n">
        <v>0.229</v>
      </c>
      <c r="K550" s="30" t="n">
        <v>0.233</v>
      </c>
      <c r="L550" s="30" t="n">
        <v>0.2314</v>
      </c>
      <c r="M550" s="30" t="n">
        <v>0.221</v>
      </c>
      <c r="N550" s="30" t="n">
        <v>0.202</v>
      </c>
      <c r="O550" t="inlineStr">
        <is>
          <t>21.60%</t>
        </is>
      </c>
    </row>
    <row r="551">
      <c r="A551" s="43" t="n"/>
      <c r="B551" s="34" t="inlineStr">
        <is>
          <t>Commun. Services</t>
        </is>
      </c>
      <c r="C551" s="35" t="n"/>
      <c r="D551" s="36" t="n"/>
      <c r="E551" s="8" t="n"/>
      <c r="F551" s="50" t="n"/>
      <c r="G551" s="50" t="n"/>
      <c r="H551" s="50" t="n">
        <v>0</v>
      </c>
      <c r="I551" s="30" t="n">
        <v>0</v>
      </c>
      <c r="J551" s="30" t="n">
        <v>0</v>
      </c>
      <c r="K551" s="30" t="n">
        <v>0</v>
      </c>
      <c r="L551" s="30" t="n">
        <v>0</v>
      </c>
      <c r="M551" s="30" t="n">
        <v>0</v>
      </c>
      <c r="N551" s="30" t="n">
        <v>0</v>
      </c>
    </row>
    <row r="552">
      <c r="A552" s="43" t="n"/>
      <c r="B552" s="34" t="inlineStr">
        <is>
          <t>Utilities</t>
        </is>
      </c>
      <c r="C552" s="35" t="n"/>
      <c r="D552" s="36" t="n"/>
      <c r="E552" s="8" t="n"/>
      <c r="F552" s="50" t="n"/>
      <c r="G552" s="50" t="n"/>
      <c r="H552" s="50" t="n">
        <v>0</v>
      </c>
      <c r="I552" s="30" t="n">
        <v>0</v>
      </c>
      <c r="J552" s="30" t="n">
        <v>0</v>
      </c>
      <c r="K552" s="30" t="n">
        <v>0</v>
      </c>
      <c r="L552" s="30" t="n">
        <v>0</v>
      </c>
      <c r="M552" s="30" t="n">
        <v>0</v>
      </c>
      <c r="N552" s="30" t="n">
        <v>0</v>
      </c>
      <c r="O552" t="inlineStr">
        <is>
          <t>0.00%</t>
        </is>
      </c>
    </row>
    <row r="553">
      <c r="A553" s="43" t="n"/>
      <c r="B553" s="34" t="inlineStr">
        <is>
          <t>Index</t>
        </is>
      </c>
      <c r="C553" s="35" t="n"/>
      <c r="D553" s="36" t="n"/>
      <c r="E553" s="8" t="n"/>
      <c r="F553" s="50" t="n"/>
      <c r="G553" s="50" t="n"/>
      <c r="H553" s="50" t="n">
        <v>0</v>
      </c>
      <c r="I553" s="30" t="n">
        <v>0</v>
      </c>
      <c r="J553" s="30" t="n">
        <v>0</v>
      </c>
      <c r="K553" s="30" t="n">
        <v>0</v>
      </c>
      <c r="L553" s="30" t="n">
        <v>0</v>
      </c>
      <c r="M553" s="30" t="n">
        <v>0</v>
      </c>
      <c r="N553" s="30" t="n">
        <v>0</v>
      </c>
      <c r="O553" t="inlineStr">
        <is>
          <t>0.00%</t>
        </is>
      </c>
    </row>
    <row r="554">
      <c r="A554" s="43" t="n"/>
      <c r="B554" s="34" t="inlineStr">
        <is>
          <t>Other</t>
        </is>
      </c>
      <c r="C554" s="35" t="n"/>
      <c r="D554" s="36" t="n"/>
      <c r="E554" s="8" t="n"/>
      <c r="F554" s="50" t="n"/>
      <c r="G554" s="50" t="n"/>
      <c r="H554" s="50" t="n">
        <v>0</v>
      </c>
      <c r="I554" s="30" t="n">
        <v>0</v>
      </c>
      <c r="J554" s="30" t="n">
        <v>0</v>
      </c>
      <c r="K554" s="30" t="n">
        <v>0</v>
      </c>
      <c r="L554" s="30" t="n">
        <v>0</v>
      </c>
      <c r="M554" s="30" t="n">
        <v>0</v>
      </c>
      <c r="N554" s="30" t="n">
        <v>0</v>
      </c>
      <c r="O554" t="inlineStr">
        <is>
          <t>0.00%</t>
        </is>
      </c>
    </row>
    <row r="555">
      <c r="A555" s="43" t="inlineStr">
        <is>
          <t>Market Exposure</t>
        </is>
      </c>
      <c r="B555" s="34" t="n"/>
      <c r="C555" s="35" t="n"/>
      <c r="D555" s="36" t="n"/>
      <c r="E555" s="8" t="n"/>
      <c r="F555" s="8" t="n"/>
      <c r="G555" s="8" t="n"/>
      <c r="H555" s="50" t="n"/>
    </row>
    <row r="556">
      <c r="A556" s="43" t="n"/>
      <c r="B556" s="34" t="inlineStr">
        <is>
          <t>Large Cap</t>
        </is>
      </c>
      <c r="C556" s="35" t="n"/>
      <c r="D556" s="36" t="n"/>
      <c r="E556" s="8" t="n"/>
      <c r="F556" s="50" t="n">
        <v>0.6139</v>
      </c>
      <c r="G556" s="50" t="n">
        <v>0.296</v>
      </c>
      <c r="H556" s="50" t="n">
        <v>0.6955</v>
      </c>
      <c r="I556" s="30" t="n">
        <v>0.6955</v>
      </c>
      <c r="J556" s="30" t="n">
        <v>0.274</v>
      </c>
      <c r="K556" s="30" t="n">
        <v>0.323</v>
      </c>
      <c r="L556" s="30" t="n">
        <v>0.5917</v>
      </c>
      <c r="M556" s="30" t="n">
        <v>0.624</v>
      </c>
      <c r="N556" s="30" t="n">
        <v>0.529</v>
      </c>
      <c r="O556" t="inlineStr">
        <is>
          <t>59.20%</t>
        </is>
      </c>
    </row>
    <row r="557">
      <c r="A557" s="43" t="n"/>
      <c r="B557" s="34" t="inlineStr">
        <is>
          <t>Mid Cap</t>
        </is>
      </c>
      <c r="C557" s="35" t="n"/>
      <c r="D557" s="36" t="n"/>
      <c r="E557" s="8" t="n"/>
      <c r="F557" s="50" t="n">
        <v>0.375</v>
      </c>
      <c r="G557" s="50" t="n">
        <v>0.454</v>
      </c>
      <c r="H557" s="50" t="n">
        <v>0.3254</v>
      </c>
      <c r="I557" s="30" t="n">
        <v>0.3254</v>
      </c>
      <c r="J557" s="30" t="n">
        <v>0.445</v>
      </c>
      <c r="K557" s="30" t="n">
        <v>0.413</v>
      </c>
      <c r="L557" s="30" t="n">
        <v>0.2982</v>
      </c>
      <c r="M557" s="30" t="n">
        <v>0.256</v>
      </c>
      <c r="N557" s="30" t="n">
        <v>0.383</v>
      </c>
      <c r="O557" t="inlineStr">
        <is>
          <t>27.20%</t>
        </is>
      </c>
    </row>
    <row r="558">
      <c r="A558" s="41" t="n"/>
      <c r="B558" s="31" t="inlineStr">
        <is>
          <t>Small Cap</t>
        </is>
      </c>
      <c r="C558" s="32" t="n"/>
      <c r="D558" s="33" t="n"/>
      <c r="E558" s="9" t="n"/>
      <c r="F558" s="49" t="n">
        <v>0.1241</v>
      </c>
      <c r="G558" s="49" t="n">
        <v>0.383</v>
      </c>
      <c r="H558" s="49" t="n">
        <v>0.1209</v>
      </c>
      <c r="I558" s="30" t="n">
        <v>0.1209</v>
      </c>
      <c r="J558" s="30" t="n">
        <v>0.376</v>
      </c>
      <c r="K558" s="30" t="n">
        <v>0.343</v>
      </c>
      <c r="L558" s="30" t="n">
        <v>0.1592</v>
      </c>
      <c r="M558" s="30" t="n">
        <v>0.1603</v>
      </c>
      <c r="N558" s="30" t="n">
        <v>0.074</v>
      </c>
      <c r="O558" t="inlineStr">
        <is>
          <t>14.30%</t>
        </is>
      </c>
    </row>
    <row r="559">
      <c r="A559" s="40" t="n"/>
      <c r="B559" s="27" t="inlineStr">
        <is>
          <t>Private</t>
        </is>
      </c>
      <c r="C559" s="28" t="n"/>
      <c r="D559" s="29" t="n"/>
      <c r="E559" s="3" t="n"/>
      <c r="F559" s="3" t="n"/>
      <c r="G559" s="3" t="n"/>
      <c r="H559" s="51" t="n"/>
    </row>
    <row r="560">
      <c r="A560" s="41" t="inlineStr">
        <is>
          <t>Sovereign Exposure</t>
        </is>
      </c>
      <c r="B560" s="31" t="n"/>
      <c r="C560" s="32" t="n"/>
      <c r="D560" s="33" t="n"/>
      <c r="E560" s="9" t="n"/>
      <c r="F560" s="9" t="n"/>
      <c r="G560" s="9" t="n"/>
      <c r="H560" s="49" t="n"/>
    </row>
    <row r="561">
      <c r="A561" s="41" t="n"/>
      <c r="B561" s="31" t="inlineStr">
        <is>
          <t>North America</t>
        </is>
      </c>
      <c r="C561" s="32" t="n"/>
      <c r="D561" s="33" t="n"/>
      <c r="E561" s="9" t="n"/>
      <c r="F561" s="49" t="n"/>
      <c r="G561" s="9" t="n"/>
      <c r="H561" s="49" t="n"/>
      <c r="I561" s="30" t="n">
        <v>0</v>
      </c>
      <c r="J561" s="30" t="n">
        <v>0</v>
      </c>
      <c r="K561" s="30" t="n">
        <v>0</v>
      </c>
      <c r="O561" t="inlineStr">
        <is>
          <t>0.00%</t>
        </is>
      </c>
    </row>
    <row r="562">
      <c r="A562" s="41" t="n"/>
      <c r="B562" s="31" t="inlineStr">
        <is>
          <t>Europe</t>
        </is>
      </c>
      <c r="C562" s="32" t="n"/>
      <c r="D562" s="33" t="n"/>
      <c r="E562" s="9" t="n"/>
      <c r="F562" s="9" t="n"/>
      <c r="G562" s="9" t="n"/>
      <c r="H562" s="49" t="n"/>
      <c r="I562" s="30" t="n">
        <v>0</v>
      </c>
      <c r="J562" s="30" t="n">
        <v>0</v>
      </c>
      <c r="K562" s="30" t="n">
        <v>0</v>
      </c>
      <c r="O562" t="inlineStr">
        <is>
          <t>0.00%</t>
        </is>
      </c>
    </row>
    <row r="563">
      <c r="A563" s="41" t="n"/>
      <c r="B563" s="31" t="inlineStr">
        <is>
          <t>Asia</t>
        </is>
      </c>
      <c r="C563" s="32" t="n"/>
      <c r="D563" s="33" t="n"/>
      <c r="E563" s="9" t="n"/>
      <c r="F563" s="9" t="n"/>
      <c r="G563" s="9" t="n"/>
      <c r="H563" s="49" t="n"/>
      <c r="I563" s="30" t="n">
        <v>0</v>
      </c>
      <c r="J563" s="30" t="n">
        <v>0</v>
      </c>
      <c r="K563" s="30" t="n">
        <v>0</v>
      </c>
      <c r="O563" t="inlineStr">
        <is>
          <t>0.00%</t>
        </is>
      </c>
    </row>
    <row r="564">
      <c r="A564" s="41" t="n"/>
      <c r="B564" s="31" t="inlineStr">
        <is>
          <t>Other/Unknown</t>
        </is>
      </c>
      <c r="C564" s="32" t="n"/>
      <c r="D564" s="33" t="n"/>
      <c r="E564" s="9" t="n"/>
      <c r="F564" s="9" t="n"/>
      <c r="G564" s="9" t="n"/>
      <c r="H564" s="49" t="n"/>
      <c r="I564" s="30" t="n">
        <v>0</v>
      </c>
      <c r="J564" s="30" t="n">
        <v>0</v>
      </c>
      <c r="K564" s="30" t="n">
        <v>0</v>
      </c>
      <c r="O564" t="inlineStr">
        <is>
          <t>0.00%</t>
        </is>
      </c>
    </row>
    <row r="565">
      <c r="H565" s="52" t="n"/>
    </row>
    <row r="566">
      <c r="A566" s="39" t="inlineStr">
        <is>
          <t>Time Series</t>
        </is>
      </c>
      <c r="B566" s="7" t="n"/>
      <c r="C566" s="20" t="n"/>
      <c r="D566" s="19" t="n"/>
      <c r="E566" s="46" t="inlineStr">
        <is>
          <t>Short Weights (Import/Export)</t>
        </is>
      </c>
      <c r="F566" s="46" t="n"/>
      <c r="G566" s="46" t="n"/>
      <c r="H566" s="53" t="n"/>
      <c r="I566" s="4" t="n"/>
      <c r="J566" s="5" t="n"/>
      <c r="K566" s="5" t="n"/>
      <c r="L566" s="5" t="n"/>
      <c r="M566" s="5" t="n"/>
      <c r="N566" s="5" t="n"/>
    </row>
    <row r="567">
      <c r="A567" s="25" t="inlineStr">
        <is>
          <t>Level 1</t>
        </is>
      </c>
      <c r="B567" s="21" t="inlineStr">
        <is>
          <t>Level 2</t>
        </is>
      </c>
      <c r="C567" s="18" t="inlineStr">
        <is>
          <t>Level 3</t>
        </is>
      </c>
      <c r="D567" s="17" t="inlineStr">
        <is>
          <t>Level 4</t>
        </is>
      </c>
      <c r="E567" s="10" t="n"/>
      <c r="F567" s="10" t="n"/>
      <c r="G567" s="10" t="n"/>
      <c r="H567" s="54" t="n"/>
      <c r="I567" s="26" t="n"/>
      <c r="J567" s="26" t="n"/>
      <c r="K567" s="26" t="n"/>
      <c r="L567" s="26" t="n"/>
      <c r="M567" s="26" t="n"/>
      <c r="N567" s="26" t="n"/>
    </row>
    <row r="568">
      <c r="A568" s="40" t="inlineStr">
        <is>
          <t>Strategy Exposure</t>
        </is>
      </c>
      <c r="B568" s="27" t="n"/>
      <c r="C568" s="28" t="n"/>
      <c r="D568" s="29" t="n"/>
      <c r="E568" s="3" t="n"/>
      <c r="F568" s="3" t="n"/>
      <c r="G568" s="3" t="n"/>
      <c r="H568" s="51" t="n"/>
    </row>
    <row r="569">
      <c r="A569" s="41" t="n"/>
      <c r="B569" s="31" t="inlineStr">
        <is>
          <t>Equity Investments</t>
        </is>
      </c>
      <c r="C569" s="32" t="n"/>
      <c r="D569" s="33" t="n"/>
      <c r="E569" s="9" t="n"/>
      <c r="F569" s="9" t="n"/>
      <c r="G569" s="9" t="n"/>
      <c r="H569" s="49" t="n"/>
    </row>
    <row r="570">
      <c r="A570" s="42" t="n"/>
      <c r="B570" s="15" t="n"/>
      <c r="C570" s="13" t="inlineStr">
        <is>
          <t>Long/Short Equity</t>
        </is>
      </c>
      <c r="D570" s="11" t="n"/>
      <c r="E570" s="2" t="n"/>
      <c r="F570" s="48" t="n">
        <v>0.498</v>
      </c>
      <c r="G570" s="48" t="n">
        <v>0.526</v>
      </c>
      <c r="H570" s="48" t="n">
        <v>0.548</v>
      </c>
      <c r="I570" s="30" t="n">
        <v>0.548</v>
      </c>
      <c r="J570" s="30" t="n">
        <v>0.551</v>
      </c>
      <c r="K570" s="30" t="n">
        <v>0.545</v>
      </c>
      <c r="L570" s="30" t="n">
        <v>0.5565</v>
      </c>
      <c r="M570" s="30" t="n">
        <v>0.552</v>
      </c>
      <c r="N570" s="30" t="n">
        <v>0.504</v>
      </c>
      <c r="O570" t="inlineStr">
        <is>
          <t>53.60%</t>
        </is>
      </c>
    </row>
    <row r="571">
      <c r="A571" s="42" t="n"/>
      <c r="B571" s="15" t="n"/>
      <c r="C571" s="13" t="inlineStr">
        <is>
          <t>Event Driven/Spec. Sit.</t>
        </is>
      </c>
      <c r="D571" s="11" t="n"/>
      <c r="E571" s="2" t="n"/>
      <c r="F571" s="48" t="n"/>
      <c r="G571" s="2" t="n"/>
      <c r="H571" s="48" t="n"/>
    </row>
    <row r="572">
      <c r="A572" s="41" t="n"/>
      <c r="B572" s="31" t="n"/>
      <c r="C572" s="32" t="inlineStr">
        <is>
          <t>Stat. Arbitrage/Quant.</t>
        </is>
      </c>
      <c r="D572" s="33" t="n"/>
      <c r="E572" s="9" t="n"/>
      <c r="F572" s="49" t="n"/>
      <c r="G572" s="9" t="n"/>
      <c r="H572" s="49" t="n"/>
    </row>
    <row r="573">
      <c r="A573" s="42" t="n"/>
      <c r="B573" s="15" t="n"/>
      <c r="C573" s="13" t="inlineStr">
        <is>
          <t>Deep Value</t>
        </is>
      </c>
      <c r="D573" s="11" t="n"/>
      <c r="E573" s="2" t="n"/>
      <c r="F573" s="48" t="n"/>
      <c r="G573" s="2" t="n"/>
      <c r="H573" s="48" t="n"/>
    </row>
    <row r="574">
      <c r="A574" s="42" t="n"/>
      <c r="B574" s="15" t="n"/>
      <c r="C574" s="13" t="inlineStr">
        <is>
          <t>Derivatives</t>
        </is>
      </c>
      <c r="D574" s="11" t="n"/>
      <c r="E574" s="2" t="n"/>
      <c r="F574" s="48" t="n"/>
      <c r="G574" s="2" t="n"/>
      <c r="H574" s="48" t="n"/>
    </row>
    <row r="575">
      <c r="A575" s="42" t="n"/>
      <c r="B575" s="15" t="n"/>
      <c r="C575" s="13" t="inlineStr">
        <is>
          <t>Index Hedging</t>
        </is>
      </c>
      <c r="D575" s="11" t="n"/>
      <c r="E575" s="2" t="n"/>
      <c r="F575" s="2" t="n"/>
      <c r="G575" s="2" t="n"/>
      <c r="H575" s="48" t="n"/>
    </row>
    <row r="576">
      <c r="A576" s="42" t="n"/>
      <c r="B576" s="15" t="inlineStr">
        <is>
          <t>Credit Investments</t>
        </is>
      </c>
      <c r="C576" s="13" t="n"/>
      <c r="D576" s="11" t="n"/>
      <c r="E576" s="2" t="n"/>
      <c r="F576" s="2" t="n"/>
      <c r="G576" s="2" t="n"/>
      <c r="H576" s="48" t="n"/>
    </row>
    <row r="577">
      <c r="A577" s="42" t="n"/>
      <c r="B577" s="15" t="n"/>
      <c r="C577" s="13" t="inlineStr">
        <is>
          <t>Credit</t>
        </is>
      </c>
      <c r="D577" s="11" t="n"/>
      <c r="E577" s="2" t="n"/>
      <c r="F577" s="2" t="n"/>
      <c r="G577" s="2" t="n"/>
      <c r="H577" s="48" t="n"/>
    </row>
    <row r="578">
      <c r="A578" s="42" t="n"/>
      <c r="B578" s="15" t="n"/>
      <c r="C578" s="13" t="n"/>
      <c r="D578" s="11" t="inlineStr">
        <is>
          <t>Bank Debt/Sr. Secured</t>
        </is>
      </c>
      <c r="E578" s="2" t="n"/>
      <c r="F578" s="2" t="n"/>
      <c r="G578" s="2" t="n"/>
      <c r="H578" s="48" t="n"/>
    </row>
    <row r="579">
      <c r="A579" s="42" t="n"/>
      <c r="B579" s="15" t="n"/>
      <c r="C579" s="13" t="n"/>
      <c r="D579" s="11" t="inlineStr">
        <is>
          <t>Subordinated</t>
        </is>
      </c>
      <c r="E579" s="2" t="n"/>
      <c r="F579" s="2" t="n"/>
      <c r="G579" s="2" t="n"/>
      <c r="H579" s="48" t="n"/>
    </row>
    <row r="580">
      <c r="A580" s="42" t="n"/>
      <c r="B580" s="15" t="n"/>
      <c r="C580" s="13" t="n"/>
      <c r="D580" s="11" t="inlineStr">
        <is>
          <t>High Yield/Preferred</t>
        </is>
      </c>
      <c r="E580" s="2" t="n"/>
      <c r="F580" s="2" t="n"/>
      <c r="G580" s="2" t="n"/>
      <c r="H580" s="48" t="n"/>
    </row>
    <row r="581">
      <c r="A581" s="42" t="n"/>
      <c r="B581" s="15" t="n"/>
      <c r="C581" s="13" t="n"/>
      <c r="D581" s="11" t="inlineStr">
        <is>
          <t>Stressed/Distressed</t>
        </is>
      </c>
      <c r="E581" s="2" t="n"/>
      <c r="F581" s="2" t="n"/>
      <c r="G581" s="2" t="n"/>
      <c r="H581" s="48" t="n"/>
    </row>
    <row r="582">
      <c r="A582" s="42" t="n"/>
      <c r="B582" s="15" t="n"/>
      <c r="C582" s="13" t="n"/>
      <c r="D582" s="11" t="inlineStr">
        <is>
          <t>Post-bank/Credit Equity</t>
        </is>
      </c>
      <c r="E582" s="2" t="n"/>
      <c r="F582" s="2" t="n"/>
      <c r="G582" s="2" t="n"/>
      <c r="H582" s="48" t="n"/>
    </row>
    <row r="583">
      <c r="A583" s="42" t="n"/>
      <c r="B583" s="15" t="n"/>
      <c r="C583" s="13" t="n"/>
      <c r="D583" s="11" t="inlineStr">
        <is>
          <t>Trade Claims/Litigation</t>
        </is>
      </c>
      <c r="E583" s="2" t="n"/>
      <c r="F583" s="2" t="n"/>
      <c r="G583" s="2" t="n"/>
      <c r="H583" s="48" t="n"/>
    </row>
    <row r="584">
      <c r="A584" s="42" t="n"/>
      <c r="B584" s="15" t="n"/>
      <c r="C584" s="13" t="n"/>
      <c r="D584" s="11" t="inlineStr">
        <is>
          <t>Lease &amp; Asset Backed</t>
        </is>
      </c>
      <c r="E584" s="2" t="n"/>
      <c r="F584" s="2" t="n"/>
      <c r="G584" s="2" t="n"/>
      <c r="H584" s="48" t="n"/>
    </row>
    <row r="585">
      <c r="A585" s="42" t="n"/>
      <c r="B585" s="15" t="n"/>
      <c r="C585" s="13" t="n"/>
      <c r="D585" s="11" t="inlineStr">
        <is>
          <t>Direct Lending</t>
        </is>
      </c>
      <c r="E585" s="2" t="n"/>
      <c r="F585" s="2" t="n"/>
      <c r="G585" s="2" t="n"/>
      <c r="H585" s="48" t="n"/>
    </row>
    <row r="586">
      <c r="A586" s="42" t="n"/>
      <c r="B586" s="15" t="n"/>
      <c r="C586" s="13" t="n"/>
      <c r="D586" s="11" t="inlineStr">
        <is>
          <t>Small Balance Loans</t>
        </is>
      </c>
      <c r="E586" s="2" t="n"/>
      <c r="F586" s="2" t="n"/>
      <c r="G586" s="2" t="n"/>
      <c r="H586" s="48" t="n"/>
    </row>
    <row r="587">
      <c r="A587" s="42" t="n"/>
      <c r="B587" s="15" t="n"/>
      <c r="C587" s="13" t="n"/>
      <c r="D587" s="11" t="inlineStr">
        <is>
          <t>Real Estate/Mortgage</t>
        </is>
      </c>
      <c r="E587" s="2" t="n"/>
      <c r="F587" s="2" t="n"/>
      <c r="G587" s="2" t="n"/>
      <c r="H587" s="48" t="n"/>
    </row>
    <row r="588">
      <c r="A588" s="42" t="n"/>
      <c r="B588" s="15" t="n"/>
      <c r="C588" s="13" t="n"/>
      <c r="D588" s="11" t="inlineStr">
        <is>
          <t>Emerging Markets</t>
        </is>
      </c>
      <c r="E588" s="2" t="n"/>
      <c r="F588" s="2" t="n"/>
      <c r="G588" s="2" t="n"/>
      <c r="H588" s="48" t="n"/>
    </row>
    <row r="589">
      <c r="A589" s="42" t="n"/>
      <c r="B589" s="15" t="n"/>
      <c r="C589" s="13" t="n"/>
      <c r="D589" s="11" t="inlineStr">
        <is>
          <t>CDS (mortgage)</t>
        </is>
      </c>
      <c r="E589" s="2" t="n"/>
      <c r="F589" s="2" t="n"/>
      <c r="G589" s="2" t="n"/>
      <c r="H589" s="48" t="n"/>
    </row>
    <row r="590">
      <c r="A590" s="41" t="n"/>
      <c r="B590" s="31" t="n"/>
      <c r="C590" s="32" t="n"/>
      <c r="D590" s="33" t="inlineStr">
        <is>
          <t>CDS (invest. grade)</t>
        </is>
      </c>
      <c r="E590" s="9" t="n"/>
      <c r="F590" s="9" t="n"/>
      <c r="G590" s="9" t="n"/>
      <c r="H590" s="49" t="n"/>
    </row>
    <row r="591">
      <c r="A591" s="42" t="n"/>
      <c r="B591" s="15" t="n"/>
      <c r="C591" s="13" t="n"/>
      <c r="D591" s="11" t="inlineStr">
        <is>
          <t>CDS (high yield)</t>
        </is>
      </c>
      <c r="E591" s="2" t="n"/>
      <c r="F591" s="2" t="n"/>
      <c r="G591" s="2" t="n"/>
      <c r="H591" s="48" t="n"/>
    </row>
    <row r="592">
      <c r="A592" s="42" t="n"/>
      <c r="B592" s="13" t="inlineStr">
        <is>
          <t>Merger Arbitrage</t>
        </is>
      </c>
      <c r="C592" s="13" t="n"/>
      <c r="D592" s="11" t="n"/>
      <c r="E592" s="2" t="n"/>
      <c r="F592" s="2" t="n"/>
      <c r="G592" s="2" t="n"/>
      <c r="H592" s="48" t="n"/>
    </row>
    <row r="593">
      <c r="A593" s="43" t="n"/>
      <c r="B593" s="35" t="inlineStr">
        <is>
          <t>Convertible Arbitrage</t>
        </is>
      </c>
      <c r="C593" s="35" t="n"/>
      <c r="D593" s="36" t="n"/>
      <c r="E593" s="8" t="n"/>
      <c r="F593" s="8" t="n"/>
      <c r="G593" s="8" t="n"/>
      <c r="H593" s="50" t="n"/>
    </row>
    <row r="594">
      <c r="A594" s="43" t="n"/>
      <c r="B594" s="35" t="inlineStr">
        <is>
          <t>Digital And Currency</t>
        </is>
      </c>
      <c r="C594" s="35" t="n"/>
      <c r="D594" s="36" t="n"/>
      <c r="E594" s="8" t="n"/>
      <c r="F594" s="8" t="n"/>
      <c r="G594" s="8" t="n"/>
      <c r="H594" s="50" t="n"/>
    </row>
    <row r="595">
      <c r="A595" s="43" t="n"/>
      <c r="B595" s="35" t="inlineStr">
        <is>
          <t>Cap. Struct. Arbitrage</t>
        </is>
      </c>
      <c r="C595" s="35" t="n"/>
      <c r="D595" s="36" t="n"/>
      <c r="E595" s="8" t="n"/>
      <c r="F595" s="8" t="n"/>
      <c r="G595" s="8" t="n"/>
      <c r="H595" s="50" t="n"/>
    </row>
    <row r="596">
      <c r="A596" s="43" t="n"/>
      <c r="B596" s="34" t="n"/>
      <c r="C596" s="36" t="inlineStr">
        <is>
          <t>Equity</t>
        </is>
      </c>
      <c r="D596" s="36" t="n"/>
      <c r="E596" s="8" t="n"/>
      <c r="F596" s="8" t="n"/>
      <c r="G596" s="8" t="n"/>
      <c r="H596" s="50" t="n"/>
    </row>
    <row r="597">
      <c r="A597" s="43" t="n"/>
      <c r="B597" s="34" t="n"/>
      <c r="C597" s="36" t="inlineStr">
        <is>
          <t>Debt</t>
        </is>
      </c>
      <c r="D597" s="36" t="n"/>
      <c r="E597" s="8" t="n"/>
      <c r="F597" s="8" t="n"/>
      <c r="G597" s="8" t="n"/>
      <c r="H597" s="50" t="n"/>
    </row>
    <row r="598">
      <c r="A598" s="41" t="n"/>
      <c r="B598" s="32" t="inlineStr">
        <is>
          <t>Privates</t>
        </is>
      </c>
      <c r="C598" s="32" t="n"/>
      <c r="D598" s="33" t="n"/>
      <c r="E598" s="9" t="n"/>
      <c r="F598" s="9" t="n"/>
      <c r="G598" s="9" t="n"/>
      <c r="H598" s="49" t="n"/>
    </row>
    <row r="599">
      <c r="A599" s="42" t="n"/>
      <c r="B599" s="13" t="inlineStr">
        <is>
          <t>Unadjusted Portfolio</t>
        </is>
      </c>
      <c r="C599" s="13" t="n"/>
      <c r="D599" s="11" t="n"/>
      <c r="E599" s="2" t="n"/>
      <c r="F599" s="48" t="n">
        <v>0.498</v>
      </c>
      <c r="G599" s="48" t="n">
        <v>0.526</v>
      </c>
      <c r="H599" s="48" t="n">
        <v>0.548</v>
      </c>
      <c r="I599" s="30" t="n">
        <v>0.548</v>
      </c>
      <c r="J599" s="30" t="n">
        <v>0.551</v>
      </c>
      <c r="K599" s="30" t="n">
        <v>0.545</v>
      </c>
      <c r="L599" s="30" t="n">
        <v>0.5565</v>
      </c>
      <c r="M599" s="30" t="n">
        <v>0.552</v>
      </c>
      <c r="N599" s="30" t="n">
        <v>0.504</v>
      </c>
    </row>
    <row r="600">
      <c r="A600" s="43" t="n"/>
      <c r="B600" s="35" t="inlineStr">
        <is>
          <t>Sovereign</t>
        </is>
      </c>
      <c r="C600" s="35" t="n"/>
      <c r="D600" s="36" t="n"/>
      <c r="E600" s="8" t="n"/>
      <c r="F600" s="8" t="n"/>
      <c r="G600" s="8" t="n"/>
      <c r="H600" s="50" t="n"/>
    </row>
    <row r="601">
      <c r="A601" s="43" t="inlineStr">
        <is>
          <t>Geographic Exposure</t>
        </is>
      </c>
      <c r="B601" s="34" t="n"/>
      <c r="C601" s="35" t="n"/>
      <c r="D601" s="36" t="n"/>
      <c r="E601" s="8" t="n"/>
      <c r="F601" s="8" t="n"/>
      <c r="G601" s="8" t="n"/>
      <c r="H601" s="50" t="n"/>
    </row>
    <row r="602">
      <c r="A602" s="43" t="n"/>
      <c r="B602" s="34" t="inlineStr">
        <is>
          <t>North America</t>
        </is>
      </c>
      <c r="C602" s="35" t="n"/>
      <c r="D602" s="36" t="n"/>
      <c r="E602" s="8" t="n"/>
      <c r="F602" s="50" t="n">
        <v>0.498</v>
      </c>
      <c r="G602" s="50" t="n">
        <v>0.526</v>
      </c>
      <c r="H602" s="50" t="n">
        <v>0.548</v>
      </c>
      <c r="I602" s="30" t="n">
        <v>0.548</v>
      </c>
      <c r="J602" s="30" t="n">
        <v>0.545</v>
      </c>
      <c r="K602" s="30" t="n">
        <v>0.545</v>
      </c>
      <c r="L602" s="30" t="n">
        <v>0.5565</v>
      </c>
      <c r="M602" s="30" t="n">
        <v>0.552</v>
      </c>
      <c r="N602" s="30" t="n">
        <v>0.504</v>
      </c>
      <c r="O602" t="inlineStr">
        <is>
          <t>53.60%</t>
        </is>
      </c>
    </row>
    <row r="603">
      <c r="A603" s="43" t="n"/>
      <c r="B603" s="34" t="inlineStr">
        <is>
          <t>Europe/UK</t>
        </is>
      </c>
      <c r="C603" s="35" t="n"/>
      <c r="D603" s="36" t="n"/>
      <c r="E603" s="8" t="n"/>
      <c r="F603" s="50" t="n"/>
      <c r="G603" s="8" t="n"/>
      <c r="H603" s="50" t="n"/>
    </row>
    <row r="604">
      <c r="A604" s="43" t="n"/>
      <c r="B604" s="34" t="inlineStr">
        <is>
          <t>Asia</t>
        </is>
      </c>
      <c r="C604" s="35" t="n"/>
      <c r="D604" s="36" t="n"/>
      <c r="E604" s="8" t="n"/>
      <c r="F604" s="50" t="n"/>
      <c r="G604" s="8" t="n"/>
      <c r="H604" s="50" t="n"/>
    </row>
    <row r="605">
      <c r="A605" s="43" t="n"/>
      <c r="B605" s="34" t="inlineStr">
        <is>
          <t>Emer. Mkts.</t>
        </is>
      </c>
      <c r="C605" s="35" t="n"/>
      <c r="D605" s="36" t="n"/>
      <c r="E605" s="8" t="n"/>
      <c r="F605" s="50" t="n"/>
      <c r="G605" s="8" t="n"/>
      <c r="H605" s="50" t="n"/>
    </row>
    <row r="606">
      <c r="A606" s="43" t="inlineStr">
        <is>
          <t>Industry Sector Exposure</t>
        </is>
      </c>
      <c r="B606" s="34" t="n"/>
      <c r="C606" s="35" t="n"/>
      <c r="D606" s="36" t="n"/>
      <c r="E606" s="8" t="n"/>
      <c r="F606" s="8" t="n"/>
      <c r="G606" s="8" t="n"/>
      <c r="H606" s="50" t="n"/>
    </row>
    <row r="607">
      <c r="A607" s="43" t="n"/>
      <c r="B607" s="34" t="inlineStr">
        <is>
          <t>Energy</t>
        </is>
      </c>
      <c r="C607" s="35" t="n"/>
      <c r="D607" s="36" t="n"/>
      <c r="E607" s="8" t="n"/>
      <c r="F607" s="50" t="n"/>
      <c r="G607" s="50" t="n"/>
      <c r="H607" s="50" t="n">
        <v>0</v>
      </c>
      <c r="I607" s="30" t="n">
        <v>0</v>
      </c>
      <c r="J607" s="30" t="n">
        <v>0</v>
      </c>
      <c r="K607" s="30" t="n">
        <v>0</v>
      </c>
      <c r="L607" s="30" t="n">
        <v>0</v>
      </c>
      <c r="M607" s="30" t="n">
        <v>0</v>
      </c>
      <c r="N607" s="30" t="n">
        <v>0</v>
      </c>
      <c r="O607" t="inlineStr">
        <is>
          <t>0.00%</t>
        </is>
      </c>
    </row>
    <row r="608">
      <c r="A608" s="43" t="n"/>
      <c r="B608" s="34" t="inlineStr">
        <is>
          <t>Materials</t>
        </is>
      </c>
      <c r="C608" s="35" t="n"/>
      <c r="D608" s="36" t="n"/>
      <c r="E608" s="8" t="n"/>
      <c r="F608" s="50" t="n"/>
      <c r="G608" s="50" t="n"/>
      <c r="H608" s="50" t="n">
        <v>0</v>
      </c>
      <c r="I608" s="30" t="n">
        <v>0</v>
      </c>
      <c r="J608" s="30" t="n">
        <v>0</v>
      </c>
      <c r="K608" s="30" t="n">
        <v>0</v>
      </c>
      <c r="L608" s="30" t="n">
        <v>0</v>
      </c>
      <c r="M608" s="30" t="n">
        <v>0</v>
      </c>
      <c r="N608" s="30" t="n">
        <v>0</v>
      </c>
      <c r="O608" t="inlineStr">
        <is>
          <t>0.00%</t>
        </is>
      </c>
    </row>
    <row r="609">
      <c r="A609" s="43" t="n"/>
      <c r="B609" s="34" t="inlineStr">
        <is>
          <t>Industrials</t>
        </is>
      </c>
      <c r="C609" s="35" t="n"/>
      <c r="D609" s="36" t="n"/>
      <c r="E609" s="8" t="n"/>
      <c r="F609" s="50" t="n">
        <v>0.2521</v>
      </c>
      <c r="G609" s="50" t="n">
        <v>0.266</v>
      </c>
      <c r="H609" s="50" t="n">
        <v>0.283</v>
      </c>
      <c r="I609" s="30" t="n">
        <v>0.283</v>
      </c>
      <c r="J609" s="30" t="n">
        <v>0.285</v>
      </c>
      <c r="K609" s="30" t="n">
        <v>0.29</v>
      </c>
      <c r="L609" s="30" t="n">
        <v>0.2576</v>
      </c>
      <c r="M609" s="30" t="n">
        <v>0.275</v>
      </c>
      <c r="N609" s="30" t="n">
        <v>0.271</v>
      </c>
      <c r="O609" t="inlineStr">
        <is>
          <t>27.70%</t>
        </is>
      </c>
    </row>
    <row r="610">
      <c r="A610" s="42" t="n"/>
      <c r="B610" s="15" t="inlineStr">
        <is>
          <t>Cons. Disc.</t>
        </is>
      </c>
      <c r="C610" s="13" t="n"/>
      <c r="D610" s="11" t="n"/>
      <c r="E610" s="2" t="n"/>
      <c r="F610" s="48" t="n">
        <v>0.1226</v>
      </c>
      <c r="G610" s="48" t="n">
        <v>0.12</v>
      </c>
      <c r="H610" s="48" t="n">
        <v>0.118</v>
      </c>
      <c r="I610" s="30" t="n">
        <v>0.118</v>
      </c>
      <c r="J610" s="30" t="n">
        <v>0.118</v>
      </c>
      <c r="K610" s="30" t="n">
        <v>0.101</v>
      </c>
      <c r="L610" s="30" t="n">
        <v>0.1359</v>
      </c>
      <c r="M610" s="30" t="n">
        <v>0.127</v>
      </c>
      <c r="N610" s="30" t="n">
        <v>0.076</v>
      </c>
      <c r="O610" t="inlineStr">
        <is>
          <t>10.30%</t>
        </is>
      </c>
    </row>
    <row r="611">
      <c r="A611" s="43" t="n"/>
      <c r="B611" s="34" t="inlineStr">
        <is>
          <t>Cons. Staples</t>
        </is>
      </c>
      <c r="C611" s="35" t="n"/>
      <c r="D611" s="36" t="n"/>
      <c r="E611" s="8" t="n"/>
      <c r="F611" s="50" t="n">
        <v>0.06519999999999999</v>
      </c>
      <c r="G611" s="50" t="n">
        <v>0.074</v>
      </c>
      <c r="H611" s="50" t="n">
        <v>0.068</v>
      </c>
      <c r="I611" s="30" t="n">
        <v>0.068</v>
      </c>
      <c r="J611" s="30" t="n">
        <v>0.052</v>
      </c>
      <c r="K611" s="30" t="n">
        <v>0.051</v>
      </c>
      <c r="L611" s="30" t="n">
        <v>0.0552</v>
      </c>
      <c r="M611" s="30" t="n">
        <v>0.052</v>
      </c>
      <c r="N611" s="30" t="n">
        <v>0.058</v>
      </c>
      <c r="O611" t="inlineStr">
        <is>
          <t>5.20%</t>
        </is>
      </c>
    </row>
    <row r="612">
      <c r="A612" s="43" t="n"/>
      <c r="B612" s="34" t="inlineStr">
        <is>
          <t>Health Care</t>
        </is>
      </c>
      <c r="C612" s="35" t="n"/>
      <c r="D612" s="36" t="n"/>
      <c r="E612" s="8" t="n"/>
      <c r="F612" s="50" t="n">
        <v>0.0466</v>
      </c>
      <c r="G612" s="50" t="n">
        <v>0.057</v>
      </c>
      <c r="H612" s="50" t="n">
        <v>0.063</v>
      </c>
      <c r="I612" s="30" t="n">
        <v>0.063</v>
      </c>
      <c r="J612" s="30" t="n">
        <v>0.067</v>
      </c>
      <c r="K612" s="30" t="n">
        <v>0.065</v>
      </c>
      <c r="L612" s="30" t="n">
        <v>0.0631</v>
      </c>
      <c r="M612" s="30" t="n">
        <v>0.068</v>
      </c>
      <c r="N612" s="30" t="n">
        <v>0.064</v>
      </c>
      <c r="O612" t="inlineStr">
        <is>
          <t>6.40%</t>
        </is>
      </c>
    </row>
    <row r="613">
      <c r="A613" s="43" t="n"/>
      <c r="B613" s="34" t="inlineStr">
        <is>
          <t>Financials</t>
        </is>
      </c>
      <c r="C613" s="35" t="n"/>
      <c r="D613" s="36" t="n"/>
      <c r="E613" s="8" t="n"/>
      <c r="F613" s="50" t="n">
        <v>0.0051</v>
      </c>
      <c r="G613" s="50" t="n">
        <v>0.006</v>
      </c>
      <c r="H613" s="50" t="n">
        <v>0.007</v>
      </c>
      <c r="I613" s="30" t="n">
        <v>0.007</v>
      </c>
      <c r="J613" s="30" t="n">
        <v>0.006</v>
      </c>
      <c r="K613" s="30" t="n">
        <v>0.022</v>
      </c>
      <c r="L613" s="30" t="n">
        <v>0.0276</v>
      </c>
      <c r="M613" s="30" t="n">
        <v>0.023</v>
      </c>
      <c r="N613" s="30" t="n">
        <v>0.03</v>
      </c>
      <c r="O613" t="inlineStr">
        <is>
          <t>3.00%</t>
        </is>
      </c>
    </row>
    <row r="614">
      <c r="A614" s="43" t="n"/>
      <c r="B614" s="34" t="inlineStr">
        <is>
          <t>Real Estate</t>
        </is>
      </c>
      <c r="C614" s="35" t="n"/>
      <c r="D614" s="36" t="n"/>
      <c r="E614" s="8" t="n"/>
      <c r="F614" s="50" t="n"/>
      <c r="G614" s="50" t="n"/>
      <c r="H614" s="50" t="n">
        <v>0</v>
      </c>
      <c r="I614" s="30" t="n">
        <v>0</v>
      </c>
      <c r="J614" s="30" t="n">
        <v>0</v>
      </c>
      <c r="K614" s="30" t="n">
        <v>0</v>
      </c>
      <c r="L614" s="30" t="n">
        <v>0</v>
      </c>
      <c r="M614" s="30" t="n">
        <v>0</v>
      </c>
      <c r="N614" s="30" t="n">
        <v>0</v>
      </c>
      <c r="O614" t="inlineStr">
        <is>
          <t>0.00%</t>
        </is>
      </c>
    </row>
    <row r="615">
      <c r="A615" s="43" t="n"/>
      <c r="B615" s="34" t="inlineStr">
        <is>
          <t>Info. Tech.</t>
        </is>
      </c>
      <c r="C615" s="35" t="n"/>
      <c r="D615" s="36" t="n"/>
      <c r="E615" s="8" t="n"/>
      <c r="F615" s="50" t="n">
        <v>0.0059</v>
      </c>
      <c r="G615" s="50" t="n">
        <v>0.004</v>
      </c>
      <c r="H615" s="50" t="n">
        <v>0.008999999999999999</v>
      </c>
      <c r="I615" s="30" t="n">
        <v>0.008999999999999999</v>
      </c>
      <c r="J615" s="30" t="n">
        <v>0.023</v>
      </c>
      <c r="K615" s="30" t="n">
        <v>0.021</v>
      </c>
      <c r="L615" s="30" t="n">
        <v>0.017</v>
      </c>
      <c r="M615" s="30" t="n">
        <v>0.007</v>
      </c>
      <c r="N615" s="30" t="n">
        <v>0.005</v>
      </c>
      <c r="O615" t="inlineStr">
        <is>
          <t>1.00%</t>
        </is>
      </c>
    </row>
    <row r="616">
      <c r="A616" s="43" t="n"/>
      <c r="B616" s="34" t="inlineStr">
        <is>
          <t>Commun. Services</t>
        </is>
      </c>
      <c r="C616" s="35" t="n"/>
      <c r="D616" s="36" t="n"/>
      <c r="E616" s="8" t="n"/>
      <c r="F616" s="50" t="n"/>
      <c r="G616" s="50" t="n"/>
      <c r="H616" s="50" t="n">
        <v>0</v>
      </c>
      <c r="I616" s="30" t="n">
        <v>0</v>
      </c>
      <c r="J616" s="30" t="n">
        <v>0</v>
      </c>
      <c r="K616" s="30" t="n">
        <v>0</v>
      </c>
      <c r="L616" s="30" t="n">
        <v>0</v>
      </c>
      <c r="M616" s="30" t="n">
        <v>0</v>
      </c>
      <c r="N616" s="30" t="n">
        <v>0</v>
      </c>
    </row>
    <row r="617">
      <c r="A617" s="43" t="n"/>
      <c r="B617" s="34" t="inlineStr">
        <is>
          <t>Utilities</t>
        </is>
      </c>
      <c r="C617" s="35" t="n"/>
      <c r="D617" s="36" t="n"/>
      <c r="E617" s="8" t="n"/>
      <c r="F617" s="50" t="n"/>
      <c r="G617" s="50" t="n"/>
      <c r="H617" s="50" t="n">
        <v>0</v>
      </c>
      <c r="I617" s="30" t="n">
        <v>0</v>
      </c>
      <c r="J617" s="30" t="n">
        <v>0</v>
      </c>
      <c r="K617" s="30" t="n">
        <v>0</v>
      </c>
      <c r="L617" s="30" t="n">
        <v>0</v>
      </c>
      <c r="M617" s="30" t="n">
        <v>0</v>
      </c>
      <c r="N617" s="30" t="n">
        <v>0</v>
      </c>
      <c r="O617" t="inlineStr">
        <is>
          <t>0.00%</t>
        </is>
      </c>
    </row>
    <row r="618">
      <c r="A618" s="43" t="n"/>
      <c r="B618" s="34" t="inlineStr">
        <is>
          <t>Index</t>
        </is>
      </c>
      <c r="C618" s="35" t="n"/>
      <c r="D618" s="36" t="n"/>
      <c r="E618" s="8" t="n"/>
      <c r="F618" s="50" t="n"/>
      <c r="G618" s="50" t="n"/>
      <c r="H618" s="50" t="n">
        <v>0</v>
      </c>
      <c r="I618" s="30" t="n">
        <v>0</v>
      </c>
      <c r="J618" s="30" t="n">
        <v>0</v>
      </c>
      <c r="K618" s="30" t="n">
        <v>0</v>
      </c>
      <c r="L618" s="30" t="n">
        <v>0</v>
      </c>
      <c r="M618" s="30" t="n">
        <v>0</v>
      </c>
      <c r="N618" s="30" t="n">
        <v>0</v>
      </c>
      <c r="O618" t="inlineStr">
        <is>
          <t>0.00%</t>
        </is>
      </c>
    </row>
    <row r="619">
      <c r="A619" s="42" t="n"/>
      <c r="B619" s="15" t="inlineStr">
        <is>
          <t>Other</t>
        </is>
      </c>
      <c r="C619" s="13" t="n"/>
      <c r="D619" s="11" t="n"/>
      <c r="E619" s="2" t="n"/>
      <c r="F619" s="48" t="n"/>
      <c r="G619" s="48" t="n"/>
      <c r="H619" s="48" t="n">
        <v>0</v>
      </c>
      <c r="I619" s="30" t="n">
        <v>0</v>
      </c>
      <c r="J619" s="30" t="n">
        <v>0</v>
      </c>
      <c r="K619" s="30" t="n">
        <v>0</v>
      </c>
      <c r="L619" s="30" t="n">
        <v>0</v>
      </c>
      <c r="M619" s="30" t="n">
        <v>0</v>
      </c>
      <c r="N619" s="30" t="n">
        <v>0</v>
      </c>
      <c r="O619" t="inlineStr">
        <is>
          <t>0.00%</t>
        </is>
      </c>
    </row>
    <row r="620">
      <c r="A620" s="43" t="inlineStr">
        <is>
          <t>Market Exposure</t>
        </is>
      </c>
      <c r="B620" s="34" t="n"/>
      <c r="C620" s="35" t="n"/>
      <c r="D620" s="36" t="n"/>
      <c r="E620" s="8" t="n"/>
      <c r="F620" s="8" t="n"/>
      <c r="G620" s="8" t="n"/>
      <c r="H620" s="50" t="n"/>
    </row>
    <row r="621">
      <c r="A621" s="43" t="n"/>
      <c r="B621" s="34" t="inlineStr">
        <is>
          <t>Large Cap</t>
        </is>
      </c>
      <c r="C621" s="35" t="n"/>
      <c r="D621" s="36" t="n"/>
      <c r="E621" s="8" t="n"/>
      <c r="F621" s="50" t="n">
        <v>0.2757</v>
      </c>
      <c r="G621" s="50" t="n">
        <v>0.08500000000000001</v>
      </c>
      <c r="H621" s="50" t="n">
        <v>0.3005</v>
      </c>
      <c r="I621" s="30" t="n">
        <v>0.3005</v>
      </c>
      <c r="J621" s="30" t="n">
        <v>0.057</v>
      </c>
      <c r="K621" s="30" t="n">
        <v>0.063</v>
      </c>
      <c r="L621" s="30" t="n">
        <v>0.2196</v>
      </c>
      <c r="M621" s="30" t="n">
        <v>0.2269</v>
      </c>
      <c r="N621" s="30" t="n">
        <v>0.274</v>
      </c>
      <c r="O621" t="inlineStr">
        <is>
          <t>24.10%</t>
        </is>
      </c>
    </row>
    <row r="622">
      <c r="A622" s="43" t="n"/>
      <c r="B622" s="34" t="inlineStr">
        <is>
          <t>Mid Cap</t>
        </is>
      </c>
      <c r="C622" s="35" t="n"/>
      <c r="D622" s="36" t="n"/>
      <c r="E622" s="8" t="n"/>
      <c r="F622" s="50" t="n">
        <v>0.2017</v>
      </c>
      <c r="G622" s="50" t="n">
        <v>0.314</v>
      </c>
      <c r="H622" s="50" t="n">
        <v>0.2145</v>
      </c>
      <c r="I622" s="30" t="n">
        <v>0.2145</v>
      </c>
      <c r="J622" s="30" t="n">
        <v>0.303</v>
      </c>
      <c r="K622" s="30" t="n">
        <v>0.263</v>
      </c>
      <c r="L622" s="30" t="n">
        <v>0.2415</v>
      </c>
      <c r="M622" s="30" t="n">
        <v>0.2345</v>
      </c>
      <c r="N622" s="30" t="n">
        <v>0.1437</v>
      </c>
      <c r="O622" t="inlineStr">
        <is>
          <t>22.00%</t>
        </is>
      </c>
    </row>
    <row r="623">
      <c r="A623" s="43" t="n"/>
      <c r="B623" s="34" t="inlineStr">
        <is>
          <t>Small Cap</t>
        </is>
      </c>
      <c r="C623" s="35" t="n"/>
      <c r="D623" s="36" t="n"/>
      <c r="E623" s="8" t="n"/>
      <c r="F623" s="50" t="n">
        <v>0.0201</v>
      </c>
      <c r="G623" s="50" t="n">
        <v>0.127</v>
      </c>
      <c r="H623" s="50" t="n">
        <v>0.0329</v>
      </c>
      <c r="I623" s="30" t="n">
        <v>0.0329</v>
      </c>
      <c r="J623" s="30" t="n">
        <v>0.191</v>
      </c>
      <c r="K623" s="30" t="n">
        <v>0.219</v>
      </c>
      <c r="L623" s="30" t="n">
        <v>0.0954</v>
      </c>
      <c r="M623" s="30" t="n">
        <v>0.09080000000000001</v>
      </c>
      <c r="N623" s="30" t="n">
        <v>0.0867</v>
      </c>
      <c r="O623" t="inlineStr">
        <is>
          <t>7.50%</t>
        </is>
      </c>
    </row>
    <row r="624">
      <c r="A624" s="43" t="n"/>
      <c r="B624" s="34" t="inlineStr">
        <is>
          <t>Private</t>
        </is>
      </c>
      <c r="C624" s="35" t="n"/>
      <c r="D624" s="36" t="n"/>
      <c r="E624" s="8" t="n"/>
      <c r="F624" s="8" t="n"/>
      <c r="G624" s="8" t="n"/>
      <c r="H624" s="50" t="n"/>
    </row>
    <row r="625">
      <c r="A625" s="42" t="inlineStr">
        <is>
          <t>Sovereign Exposure</t>
        </is>
      </c>
      <c r="B625" s="15" t="n"/>
      <c r="C625" s="13" t="n"/>
      <c r="D625" s="11" t="n"/>
      <c r="E625" s="2" t="n"/>
      <c r="F625" s="2" t="n"/>
      <c r="G625" s="2" t="n"/>
      <c r="H625" s="48" t="n"/>
    </row>
    <row r="626">
      <c r="A626" s="43" t="n"/>
      <c r="B626" s="34" t="inlineStr">
        <is>
          <t>North America</t>
        </is>
      </c>
      <c r="C626" s="35" t="n"/>
      <c r="D626" s="36" t="n"/>
      <c r="E626" s="8" t="n"/>
      <c r="F626" s="50" t="n"/>
      <c r="G626" s="8" t="n"/>
      <c r="H626" s="50" t="n"/>
      <c r="I626" s="30" t="n">
        <v>0</v>
      </c>
      <c r="J626" s="30" t="n">
        <v>0</v>
      </c>
      <c r="K626" s="30" t="n">
        <v>0</v>
      </c>
      <c r="O626" t="inlineStr">
        <is>
          <t>0.00%</t>
        </is>
      </c>
    </row>
    <row r="627">
      <c r="A627" s="43" t="n"/>
      <c r="B627" s="34" t="inlineStr">
        <is>
          <t>Europe</t>
        </is>
      </c>
      <c r="C627" s="35" t="n"/>
      <c r="D627" s="36" t="n"/>
      <c r="E627" s="8" t="n"/>
      <c r="F627" s="50" t="n"/>
      <c r="G627" s="8" t="n"/>
      <c r="H627" s="50" t="n"/>
      <c r="I627" s="30" t="n">
        <v>0</v>
      </c>
      <c r="J627" s="30" t="n">
        <v>0</v>
      </c>
      <c r="K627" s="30" t="n">
        <v>0</v>
      </c>
      <c r="O627" t="inlineStr">
        <is>
          <t>0.00%</t>
        </is>
      </c>
    </row>
    <row r="628">
      <c r="A628" s="43" t="n"/>
      <c r="B628" s="34" t="inlineStr">
        <is>
          <t>Asia</t>
        </is>
      </c>
      <c r="C628" s="35" t="n"/>
      <c r="D628" s="36" t="n"/>
      <c r="E628" s="8" t="n"/>
      <c r="F628" s="50" t="n"/>
      <c r="G628" s="8" t="n"/>
      <c r="H628" s="50" t="n"/>
      <c r="I628" s="30" t="n">
        <v>0</v>
      </c>
      <c r="J628" s="30" t="n">
        <v>0</v>
      </c>
      <c r="K628" s="30" t="n">
        <v>0</v>
      </c>
      <c r="O628" t="inlineStr">
        <is>
          <t>0.00%</t>
        </is>
      </c>
    </row>
    <row r="629">
      <c r="A629" s="43" t="n"/>
      <c r="B629" s="34" t="inlineStr">
        <is>
          <t>Other/Unknown</t>
        </is>
      </c>
      <c r="C629" s="35" t="n"/>
      <c r="D629" s="36" t="n"/>
      <c r="E629" s="8" t="n"/>
      <c r="F629" s="50" t="n"/>
      <c r="G629" s="8" t="n"/>
      <c r="H629" s="50" t="n"/>
      <c r="I629" s="30" t="n">
        <v>0</v>
      </c>
      <c r="J629" s="30" t="n">
        <v>0</v>
      </c>
      <c r="K629" s="30" t="n">
        <v>0</v>
      </c>
      <c r="O629" t="inlineStr">
        <is>
          <t>0.00%</t>
        </is>
      </c>
    </row>
    <row r="633">
      <c r="A633" s="39" t="n"/>
      <c r="B633" s="7" t="n"/>
      <c r="C633" s="20" t="n"/>
      <c r="D633" s="19" t="n"/>
      <c r="E633" s="46" t="n"/>
      <c r="F633" s="46" t="n"/>
      <c r="G633" s="46" t="n"/>
      <c r="H633" s="46" t="n"/>
      <c r="I633" s="4" t="n"/>
      <c r="J633" s="5" t="n"/>
      <c r="K633" s="5" t="n"/>
      <c r="L633" s="5" t="n"/>
      <c r="M633" s="5" t="n"/>
      <c r="N633" s="5" t="n"/>
    </row>
    <row r="634">
      <c r="A634" s="40" t="inlineStr">
        <is>
          <t>Level 1</t>
        </is>
      </c>
      <c r="B634" s="31" t="inlineStr">
        <is>
          <t>Level 2</t>
        </is>
      </c>
      <c r="C634" s="13" t="inlineStr">
        <is>
          <t>Level 3</t>
        </is>
      </c>
      <c r="D634" s="36" t="inlineStr">
        <is>
          <t>Level 4</t>
        </is>
      </c>
      <c r="E634" s="6" t="n"/>
      <c r="F634" s="6" t="n"/>
      <c r="G634" s="6" t="n"/>
      <c r="H634" s="6" t="n"/>
    </row>
    <row r="635">
      <c r="A635" s="40" t="n"/>
      <c r="B635" s="27" t="n"/>
      <c r="C635" s="28" t="n"/>
      <c r="D635" s="29" t="n"/>
      <c r="E635" s="3" t="n"/>
      <c r="F635" s="3" t="n"/>
      <c r="G635" s="3" t="n"/>
      <c r="H635" s="3" t="n"/>
    </row>
    <row r="636">
      <c r="A636" s="41" t="n"/>
      <c r="B636" s="31" t="n"/>
      <c r="C636" s="32" t="n"/>
      <c r="D636" s="33" t="n"/>
      <c r="E636" s="9" t="n"/>
      <c r="F636" s="9" t="n"/>
      <c r="G636" s="9" t="n"/>
      <c r="H636" s="9" t="n"/>
    </row>
    <row r="637">
      <c r="A637" s="42" t="n"/>
      <c r="B637" s="15" t="n"/>
      <c r="C637" s="13" t="n"/>
      <c r="D637" s="11" t="n"/>
      <c r="E637" s="2" t="n"/>
      <c r="F637" s="2" t="n"/>
      <c r="G637" s="2" t="n"/>
      <c r="H637" s="2" t="n"/>
    </row>
    <row r="638">
      <c r="A638" s="42" t="n"/>
      <c r="B638" s="15" t="n"/>
      <c r="C638" s="13" t="n"/>
      <c r="D638" s="11" t="n"/>
      <c r="E638" s="2" t="n"/>
      <c r="F638" s="2" t="n"/>
      <c r="G638" s="2" t="n"/>
      <c r="H638" s="2" t="n"/>
    </row>
    <row r="639">
      <c r="A639" s="41" t="n"/>
      <c r="B639" s="31" t="n"/>
      <c r="C639" s="32" t="n"/>
      <c r="D639" s="33" t="n"/>
      <c r="E639" s="9" t="n"/>
      <c r="F639" s="9" t="n"/>
      <c r="G639" s="9" t="n"/>
      <c r="H639" s="9" t="n"/>
    </row>
    <row r="640">
      <c r="A640" s="42" t="n"/>
      <c r="B640" s="15" t="n"/>
      <c r="C640" s="13" t="n"/>
      <c r="D640" s="11" t="n"/>
      <c r="E640" s="2" t="n"/>
      <c r="F640" s="2" t="n"/>
      <c r="G640" s="2" t="n"/>
      <c r="H640" s="2" t="n"/>
    </row>
    <row r="641">
      <c r="A641" s="42" t="n"/>
      <c r="B641" s="15" t="n"/>
      <c r="C641" s="13" t="n"/>
      <c r="D641" s="11" t="n"/>
      <c r="E641" s="2" t="n"/>
      <c r="F641" s="2" t="n"/>
      <c r="G641" s="2" t="n"/>
      <c r="H641" s="2" t="n"/>
    </row>
    <row r="642">
      <c r="A642" s="42" t="n"/>
      <c r="B642" s="15" t="n"/>
      <c r="C642" s="13" t="n"/>
      <c r="D642" s="11" t="n"/>
      <c r="E642" s="2" t="n"/>
      <c r="F642" s="2" t="n"/>
      <c r="G642" s="2" t="n"/>
      <c r="H642" s="2" t="n"/>
    </row>
    <row r="643">
      <c r="A643" s="42" t="n"/>
      <c r="B643" s="15" t="n"/>
      <c r="C643" s="13" t="n"/>
      <c r="D643" s="11" t="n"/>
      <c r="E643" s="2" t="n"/>
      <c r="F643" s="2" t="n"/>
      <c r="G643" s="2" t="n"/>
      <c r="H643" s="2" t="n"/>
    </row>
    <row r="644">
      <c r="A644" s="42" t="n"/>
      <c r="B644" s="15" t="n"/>
      <c r="C644" s="13" t="n"/>
      <c r="D644" s="11" t="n"/>
      <c r="E644" s="2" t="n"/>
      <c r="F644" s="2" t="n"/>
      <c r="G644" s="2" t="n"/>
      <c r="H644" s="2" t="n"/>
    </row>
    <row r="645">
      <c r="A645" s="42" t="n"/>
      <c r="B645" s="15" t="n"/>
      <c r="C645" s="13" t="n"/>
      <c r="D645" s="11" t="n"/>
      <c r="E645" s="2" t="n"/>
      <c r="F645" s="2" t="n"/>
      <c r="G645" s="2" t="n"/>
      <c r="H645" s="2" t="n"/>
    </row>
    <row r="646">
      <c r="A646" s="42" t="n"/>
      <c r="B646" s="15" t="n"/>
      <c r="C646" s="13" t="n"/>
      <c r="D646" s="11" t="n"/>
      <c r="E646" s="2" t="n"/>
      <c r="F646" s="2" t="n"/>
      <c r="G646" s="2" t="n"/>
      <c r="H646" s="2" t="n"/>
    </row>
    <row r="647">
      <c r="A647" s="42" t="n"/>
      <c r="B647" s="15" t="n"/>
      <c r="C647" s="13" t="n"/>
      <c r="D647" s="11" t="n"/>
      <c r="E647" s="2" t="n"/>
      <c r="F647" s="2" t="n"/>
      <c r="G647" s="2" t="n"/>
      <c r="H647" s="2" t="n"/>
    </row>
    <row r="648">
      <c r="A648" s="42" t="n"/>
      <c r="B648" s="15" t="n"/>
      <c r="C648" s="13" t="n"/>
      <c r="D648" s="11" t="n"/>
      <c r="E648" s="2" t="n"/>
      <c r="F648" s="2" t="n"/>
      <c r="G648" s="2" t="n"/>
      <c r="H648" s="2" t="n"/>
    </row>
    <row r="649">
      <c r="A649" s="42" t="n"/>
      <c r="B649" s="15" t="n"/>
      <c r="C649" s="13" t="n"/>
      <c r="D649" s="11" t="n"/>
      <c r="E649" s="2" t="n"/>
      <c r="F649" s="2" t="n"/>
      <c r="G649" s="2" t="n"/>
      <c r="H649" s="2" t="n"/>
    </row>
    <row r="650">
      <c r="A650" s="42" t="n"/>
      <c r="B650" s="15" t="n"/>
      <c r="C650" s="13" t="n"/>
      <c r="D650" s="11" t="n"/>
      <c r="E650" s="2" t="n"/>
      <c r="F650" s="2" t="n"/>
      <c r="G650" s="2" t="n"/>
      <c r="H650" s="2" t="n"/>
    </row>
    <row r="651">
      <c r="A651" s="42" t="n"/>
      <c r="B651" s="15" t="n"/>
      <c r="C651" s="13" t="n"/>
      <c r="D651" s="11" t="n"/>
      <c r="E651" s="2" t="n"/>
      <c r="F651" s="2" t="n"/>
      <c r="G651" s="2" t="n"/>
      <c r="H651" s="2" t="n"/>
    </row>
    <row r="652">
      <c r="A652" s="42" t="n"/>
      <c r="B652" s="15" t="n"/>
      <c r="C652" s="13" t="n"/>
      <c r="D652" s="11" t="n"/>
      <c r="E652" s="2" t="n"/>
      <c r="F652" s="2" t="n"/>
      <c r="G652" s="2" t="n"/>
      <c r="H652" s="2" t="n"/>
    </row>
    <row r="653">
      <c r="A653" s="42" t="n"/>
      <c r="B653" s="15" t="n"/>
      <c r="C653" s="13" t="n"/>
      <c r="D653" s="11" t="n"/>
      <c r="E653" s="2" t="n"/>
      <c r="F653" s="2" t="n"/>
      <c r="G653" s="2" t="n"/>
      <c r="H653" s="2" t="n"/>
    </row>
    <row r="654">
      <c r="A654" s="42" t="n"/>
      <c r="B654" s="15" t="n"/>
      <c r="C654" s="13" t="n"/>
      <c r="D654" s="11" t="n"/>
      <c r="E654" s="2" t="n"/>
      <c r="F654" s="2" t="n"/>
      <c r="G654" s="2" t="n"/>
      <c r="H654" s="2" t="n"/>
    </row>
    <row r="655">
      <c r="A655" s="42" t="n"/>
      <c r="B655" s="15" t="n"/>
      <c r="C655" s="13" t="n"/>
      <c r="D655" s="11" t="n"/>
      <c r="E655" s="2" t="n"/>
      <c r="F655" s="2" t="n"/>
      <c r="G655" s="2" t="n"/>
      <c r="H655" s="2" t="n"/>
    </row>
    <row r="656">
      <c r="A656" s="42" t="n"/>
      <c r="B656" s="15" t="n"/>
      <c r="C656" s="13" t="n"/>
      <c r="D656" s="11" t="n"/>
      <c r="E656" s="2" t="n"/>
      <c r="F656" s="2" t="n"/>
      <c r="G656" s="2" t="n"/>
      <c r="H656" s="2" t="n"/>
    </row>
    <row r="657">
      <c r="A657" s="41" t="n"/>
      <c r="B657" s="31" t="n"/>
      <c r="C657" s="32" t="n"/>
      <c r="D657" s="33" t="n"/>
      <c r="E657" s="9" t="n"/>
      <c r="F657" s="9" t="n"/>
      <c r="G657" s="9" t="n"/>
      <c r="H657" s="9" t="n"/>
    </row>
    <row r="658">
      <c r="A658" s="42" t="n"/>
      <c r="B658" s="15" t="n"/>
      <c r="C658" s="13" t="n"/>
      <c r="D658" s="11" t="n"/>
      <c r="E658" s="2" t="n"/>
      <c r="F658" s="2" t="n"/>
      <c r="G658" s="2" t="n"/>
      <c r="H658" s="2" t="n"/>
    </row>
    <row r="659">
      <c r="A659" s="42" t="n"/>
      <c r="B659" s="15" t="n"/>
      <c r="C659" s="13" t="n"/>
      <c r="D659" s="11" t="n"/>
      <c r="E659" s="2" t="n"/>
      <c r="F659" s="2" t="n"/>
      <c r="G659" s="2" t="n"/>
      <c r="H659" s="2" t="n"/>
    </row>
    <row r="660">
      <c r="A660" s="43" t="n"/>
      <c r="B660" s="34" t="n"/>
      <c r="C660" s="35" t="n"/>
      <c r="D660" s="36" t="n"/>
      <c r="E660" s="8" t="n"/>
      <c r="F660" s="8" t="n"/>
      <c r="G660" s="8" t="n"/>
      <c r="H660" s="8" t="n"/>
    </row>
    <row r="661">
      <c r="A661" s="43" t="n"/>
      <c r="B661" s="34" t="n"/>
      <c r="C661" s="35" t="n"/>
      <c r="D661" s="36" t="n"/>
      <c r="E661" s="8" t="n"/>
      <c r="F661" s="8" t="n"/>
      <c r="G661" s="8" t="n"/>
      <c r="H661" s="8" t="n"/>
    </row>
    <row r="662">
      <c r="A662" s="43" t="n"/>
      <c r="B662" s="34" t="n"/>
      <c r="C662" s="35" t="n"/>
      <c r="D662" s="36" t="n"/>
      <c r="E662" s="8" t="n"/>
      <c r="F662" s="8" t="n"/>
      <c r="G662" s="8" t="n"/>
      <c r="H662" s="8" t="n"/>
    </row>
    <row r="663">
      <c r="A663" s="43" t="n"/>
      <c r="B663" s="34" t="n"/>
      <c r="C663" s="35" t="n"/>
      <c r="D663" s="36" t="n"/>
      <c r="E663" s="8" t="n"/>
      <c r="F663" s="8" t="n"/>
      <c r="G663" s="8" t="n"/>
      <c r="H663" s="8" t="n"/>
    </row>
    <row r="664">
      <c r="A664" s="43" t="n"/>
      <c r="B664" s="34" t="n"/>
      <c r="C664" s="35" t="n"/>
      <c r="D664" s="36" t="n"/>
      <c r="E664" s="8" t="n"/>
      <c r="F664" s="8" t="n"/>
      <c r="G664" s="8" t="n"/>
      <c r="H664" s="8" t="n"/>
    </row>
    <row r="665">
      <c r="A665" s="41" t="n"/>
      <c r="B665" s="31" t="n"/>
      <c r="C665" s="32" t="n"/>
      <c r="D665" s="33" t="n"/>
      <c r="E665" s="9" t="n"/>
      <c r="F665" s="9" t="n"/>
      <c r="G665" s="9" t="n"/>
      <c r="H665" s="9" t="n"/>
    </row>
    <row r="666">
      <c r="A666" s="42" t="n"/>
      <c r="B666" s="15" t="n"/>
      <c r="C666" s="13" t="n"/>
      <c r="D666" s="11" t="n"/>
      <c r="E666" s="2" t="n"/>
      <c r="F666" s="2" t="n"/>
      <c r="G666" s="2" t="n"/>
      <c r="H666" s="2" t="n"/>
    </row>
    <row r="667">
      <c r="A667" s="43" t="n"/>
      <c r="B667" s="34" t="n"/>
      <c r="C667" s="35" t="n"/>
      <c r="D667" s="36" t="n"/>
      <c r="E667" s="8" t="n"/>
      <c r="F667" s="8" t="n"/>
      <c r="G667" s="8" t="n"/>
      <c r="H667" s="8" t="n"/>
    </row>
    <row r="668">
      <c r="A668" s="43" t="n"/>
      <c r="B668" s="34" t="n"/>
      <c r="C668" s="35" t="n"/>
      <c r="D668" s="36" t="n"/>
      <c r="E668" s="8" t="n"/>
      <c r="F668" s="8" t="n"/>
      <c r="G668" s="8" t="n"/>
      <c r="H668" s="8" t="n"/>
    </row>
    <row r="669">
      <c r="A669" s="43" t="n"/>
      <c r="B669" s="34" t="n"/>
      <c r="C669" s="35" t="n"/>
      <c r="D669" s="36" t="n"/>
      <c r="E669" s="8" t="n"/>
      <c r="F669" s="8" t="n"/>
      <c r="G669" s="8" t="n"/>
      <c r="H669" s="8" t="n"/>
    </row>
    <row r="670">
      <c r="A670" s="43" t="n"/>
      <c r="B670" s="34" t="n"/>
      <c r="C670" s="35" t="n"/>
      <c r="D670" s="36" t="n"/>
      <c r="E670" s="8" t="n"/>
      <c r="F670" s="8" t="n"/>
      <c r="G670" s="8" t="n"/>
      <c r="H670" s="8" t="n"/>
    </row>
    <row r="671">
      <c r="A671" s="43" t="n"/>
      <c r="B671" s="34" t="n"/>
      <c r="C671" s="35" t="n"/>
      <c r="D671" s="36" t="n"/>
      <c r="E671" s="8" t="n"/>
      <c r="F671" s="8" t="n"/>
      <c r="G671" s="8" t="n"/>
      <c r="H671" s="8" t="n"/>
    </row>
    <row r="672">
      <c r="A672" s="43" t="n"/>
      <c r="B672" s="34" t="n"/>
      <c r="C672" s="35" t="n"/>
      <c r="D672" s="36" t="n"/>
      <c r="E672" s="8" t="n"/>
      <c r="F672" s="8" t="n"/>
      <c r="G672" s="8" t="n"/>
      <c r="H672" s="8" t="n"/>
    </row>
    <row r="673">
      <c r="A673" s="43" t="n"/>
      <c r="B673" s="34" t="n"/>
      <c r="C673" s="35" t="n"/>
      <c r="D673" s="36" t="n"/>
      <c r="E673" s="8" t="n"/>
      <c r="F673" s="8" t="n"/>
      <c r="G673" s="8" t="n"/>
      <c r="H673" s="8" t="n"/>
    </row>
    <row r="674">
      <c r="A674" s="43" t="n"/>
      <c r="B674" s="34" t="n"/>
      <c r="C674" s="35" t="n"/>
      <c r="D674" s="36" t="n"/>
      <c r="E674" s="8" t="n"/>
      <c r="F674" s="8" t="n"/>
      <c r="G674" s="8" t="n"/>
      <c r="H674" s="8" t="n"/>
    </row>
    <row r="675">
      <c r="A675" s="43" t="n"/>
      <c r="B675" s="34" t="n"/>
      <c r="C675" s="35" t="n"/>
      <c r="D675" s="36" t="n"/>
      <c r="E675" s="8" t="n"/>
      <c r="F675" s="8" t="n"/>
      <c r="G675" s="8" t="n"/>
      <c r="H675" s="8" t="n"/>
    </row>
    <row r="676">
      <c r="A676" s="43" t="n"/>
      <c r="B676" s="34" t="n"/>
      <c r="C676" s="35" t="n"/>
      <c r="D676" s="36" t="n"/>
      <c r="E676" s="8" t="n"/>
      <c r="F676" s="8" t="n"/>
      <c r="G676" s="8" t="n"/>
      <c r="H676" s="8" t="n"/>
    </row>
    <row r="677">
      <c r="A677" s="42" t="n"/>
      <c r="B677" s="15" t="n"/>
      <c r="C677" s="13" t="n"/>
      <c r="D677" s="11" t="n"/>
      <c r="E677" s="2" t="n"/>
      <c r="F677" s="2" t="n"/>
      <c r="G677" s="2" t="n"/>
      <c r="H677" s="2" t="n"/>
    </row>
    <row r="678">
      <c r="A678" s="43" t="n"/>
      <c r="B678" s="34" t="n"/>
      <c r="C678" s="35" t="n"/>
      <c r="D678" s="36" t="n"/>
      <c r="E678" s="8" t="n"/>
      <c r="F678" s="8" t="n"/>
      <c r="G678" s="8" t="n"/>
      <c r="H678" s="8" t="n"/>
    </row>
    <row r="679">
      <c r="A679" s="43" t="n"/>
      <c r="B679" s="34" t="n"/>
      <c r="C679" s="35" t="n"/>
      <c r="D679" s="36" t="n"/>
      <c r="E679" s="8" t="n"/>
      <c r="F679" s="8" t="n"/>
      <c r="G679" s="8" t="n"/>
      <c r="H679" s="8" t="n"/>
    </row>
    <row r="680">
      <c r="A680" s="43" t="n"/>
      <c r="B680" s="34" t="n"/>
      <c r="C680" s="35" t="n"/>
      <c r="D680" s="36" t="n"/>
      <c r="E680" s="8" t="n"/>
      <c r="F680" s="8" t="n"/>
      <c r="G680" s="8" t="n"/>
      <c r="H680" s="8" t="n"/>
    </row>
    <row r="681">
      <c r="A681" s="43" t="n"/>
      <c r="B681" s="34" t="n"/>
      <c r="C681" s="35" t="n"/>
      <c r="D681" s="36" t="n"/>
      <c r="E681" s="8" t="n"/>
      <c r="F681" s="8" t="n"/>
      <c r="G681" s="8" t="n"/>
      <c r="H681" s="8" t="n"/>
    </row>
    <row r="682">
      <c r="A682" s="43" t="n"/>
      <c r="B682" s="34" t="n"/>
      <c r="C682" s="35" t="n"/>
      <c r="D682" s="36" t="n"/>
      <c r="E682" s="8" t="n"/>
      <c r="F682" s="8" t="n"/>
      <c r="G682" s="8" t="n"/>
      <c r="H682" s="8" t="n"/>
    </row>
    <row r="683">
      <c r="A683" s="43" t="n"/>
      <c r="B683" s="34" t="n"/>
      <c r="C683" s="35" t="n"/>
      <c r="D683" s="36" t="n"/>
      <c r="E683" s="8" t="n"/>
      <c r="F683" s="8" t="n"/>
      <c r="G683" s="8" t="n"/>
      <c r="H683" s="8" t="n"/>
    </row>
    <row r="684">
      <c r="A684" s="43" t="n"/>
      <c r="B684" s="34" t="n"/>
      <c r="C684" s="35" t="n"/>
      <c r="D684" s="36" t="n"/>
      <c r="E684" s="8" t="n"/>
      <c r="F684" s="8" t="n"/>
      <c r="G684" s="8" t="n"/>
      <c r="H684" s="8" t="n"/>
    </row>
    <row r="685">
      <c r="A685" s="43" t="n"/>
      <c r="B685" s="34" t="n"/>
      <c r="C685" s="35" t="n"/>
      <c r="D685" s="36" t="n"/>
      <c r="E685" s="8" t="n"/>
      <c r="F685" s="8" t="n"/>
      <c r="G685" s="8" t="n"/>
      <c r="H685" s="8" t="n"/>
    </row>
    <row r="686">
      <c r="A686" s="42" t="n"/>
      <c r="B686" s="15" t="n"/>
      <c r="C686" s="13" t="n"/>
      <c r="D686" s="11" t="n"/>
      <c r="E686" s="2" t="n"/>
      <c r="F686" s="2" t="n"/>
      <c r="G686" s="2" t="n"/>
      <c r="H686" s="2" t="n"/>
    </row>
    <row r="687">
      <c r="A687" s="43" t="n"/>
      <c r="B687" s="34" t="n"/>
      <c r="C687" s="35" t="n"/>
      <c r="D687" s="36" t="n"/>
      <c r="E687" s="8" t="n"/>
      <c r="F687" s="8" t="n"/>
      <c r="G687" s="8" t="n"/>
      <c r="H687" s="8" t="n"/>
    </row>
    <row r="688">
      <c r="A688" s="43" t="n"/>
      <c r="B688" s="34" t="n"/>
      <c r="C688" s="35" t="n"/>
      <c r="D688" s="36" t="n"/>
      <c r="E688" s="8" t="n"/>
      <c r="F688" s="8" t="n"/>
      <c r="G688" s="8" t="n"/>
      <c r="H688" s="8" t="n"/>
    </row>
    <row r="689">
      <c r="A689" s="43" t="n"/>
      <c r="B689" s="34" t="n"/>
      <c r="C689" s="35" t="n"/>
      <c r="D689" s="36" t="n"/>
      <c r="E689" s="8" t="n"/>
      <c r="F689" s="8" t="n"/>
      <c r="G689" s="8" t="n"/>
      <c r="H689" s="8" t="n"/>
    </row>
    <row r="690">
      <c r="A690" s="43" t="n"/>
      <c r="B690" s="34" t="n"/>
      <c r="C690" s="35" t="n"/>
      <c r="D690" s="36" t="n"/>
      <c r="E690" s="8" t="n"/>
      <c r="F690" s="8" t="n"/>
      <c r="G690" s="8" t="n"/>
      <c r="H690" s="8" t="n"/>
    </row>
    <row r="691">
      <c r="A691" s="43" t="n"/>
      <c r="B691" s="34" t="n"/>
      <c r="C691" s="35" t="n"/>
      <c r="D691" s="36" t="n"/>
      <c r="E691" s="8" t="n"/>
      <c r="F691" s="8" t="n"/>
      <c r="G691" s="8" t="n"/>
      <c r="H691" s="8" t="n"/>
    </row>
    <row r="692">
      <c r="A692" s="42" t="n"/>
      <c r="B692" s="15" t="n"/>
      <c r="C692" s="13" t="n"/>
      <c r="D692" s="11" t="n"/>
      <c r="E692" s="2" t="n"/>
      <c r="F692" s="2" t="n"/>
      <c r="G692" s="2" t="n"/>
      <c r="H692" s="2" t="n"/>
    </row>
    <row r="693">
      <c r="A693" s="43" t="n"/>
      <c r="B693" s="34" t="n"/>
      <c r="C693" s="35" t="n"/>
      <c r="D693" s="36" t="n"/>
      <c r="E693" s="8" t="n"/>
      <c r="F693" s="8" t="n"/>
      <c r="G693" s="8" t="n"/>
      <c r="H693" s="8" t="n"/>
    </row>
    <row r="694">
      <c r="A694" s="43" t="n"/>
      <c r="B694" s="34" t="n"/>
      <c r="C694" s="35" t="n"/>
      <c r="D694" s="36" t="n"/>
      <c r="E694" s="8" t="n"/>
      <c r="F694" s="8" t="n"/>
      <c r="G694" s="8" t="n"/>
      <c r="H694" s="8" t="n"/>
    </row>
    <row r="695">
      <c r="A695" s="43" t="n"/>
      <c r="B695" s="34" t="n"/>
      <c r="C695" s="35" t="n"/>
      <c r="D695" s="36" t="n"/>
      <c r="E695" s="8" t="n"/>
      <c r="F695" s="8" t="n"/>
      <c r="G695" s="8" t="n"/>
      <c r="H695" s="8" t="n"/>
    </row>
    <row r="696">
      <c r="A696" s="43" t="n"/>
      <c r="B696" s="34" t="n"/>
      <c r="C696" s="35" t="n"/>
      <c r="D696" s="36" t="n"/>
      <c r="E696" s="8" t="n"/>
      <c r="F696" s="8" t="n"/>
      <c r="G696" s="8" t="n"/>
      <c r="H696" s="8" t="n"/>
    </row>
    <row r="697">
      <c r="A697" s="43" t="n"/>
      <c r="B697" s="34" t="n"/>
      <c r="C697" s="35" t="n"/>
      <c r="D697" s="36" t="n"/>
      <c r="E697" s="8" t="n"/>
      <c r="F697" s="8" t="n"/>
      <c r="G697" s="8" t="n"/>
      <c r="H697" s="8" t="n"/>
    </row>
    <row r="698">
      <c r="A698" s="43" t="n"/>
      <c r="B698" s="34" t="n"/>
      <c r="C698" s="35" t="n"/>
      <c r="D698" s="36" t="n"/>
      <c r="E698" s="8" t="n"/>
      <c r="F698" s="8" t="n"/>
      <c r="G698" s="8" t="n"/>
      <c r="H698" s="8" t="n"/>
    </row>
    <row r="699">
      <c r="A699" s="43" t="n"/>
      <c r="B699" s="34" t="n"/>
      <c r="C699" s="35" t="n"/>
      <c r="D699" s="36" t="n"/>
      <c r="E699" s="8" t="n"/>
      <c r="F699" s="8" t="n"/>
      <c r="G699" s="8" t="n"/>
      <c r="H699" s="8" t="n"/>
    </row>
    <row r="700">
      <c r="A700" s="41" t="n"/>
      <c r="B700" s="31" t="n"/>
      <c r="C700" s="32" t="n"/>
      <c r="D700" s="33" t="n"/>
      <c r="E700" s="9" t="n"/>
      <c r="F700" s="9" t="n"/>
      <c r="G700" s="9" t="n"/>
      <c r="H700" s="9" t="n"/>
    </row>
    <row r="701">
      <c r="A701" s="40" t="n"/>
      <c r="B701" s="27" t="n"/>
      <c r="C701" s="28" t="n"/>
      <c r="D701" s="29" t="n"/>
      <c r="E701" s="3" t="n"/>
      <c r="F701" s="3" t="n"/>
      <c r="G701" s="3" t="n"/>
      <c r="H701" s="3" t="n"/>
    </row>
    <row r="702">
      <c r="A702" s="41" t="n"/>
      <c r="B702" s="31" t="n"/>
      <c r="C702" s="32" t="n"/>
      <c r="D702" s="33" t="n"/>
      <c r="E702" s="9" t="n"/>
      <c r="F702" s="9" t="n"/>
      <c r="G702" s="9" t="n"/>
      <c r="H702" s="9" t="n"/>
    </row>
    <row r="703">
      <c r="A703" s="41" t="n"/>
      <c r="B703" s="31" t="n"/>
      <c r="C703" s="32" t="n"/>
      <c r="D703" s="33" t="n"/>
      <c r="E703" s="9" t="n"/>
      <c r="F703" s="9" t="n"/>
      <c r="G703" s="9" t="n"/>
      <c r="H703" s="9" t="n"/>
    </row>
    <row r="704">
      <c r="A704" s="41" t="n"/>
      <c r="B704" s="31" t="n"/>
      <c r="C704" s="32" t="n"/>
      <c r="D704" s="33" t="n"/>
      <c r="E704" s="9" t="n"/>
      <c r="F704" s="9" t="n"/>
      <c r="G704" s="9" t="n"/>
      <c r="H704" s="9" t="n"/>
    </row>
    <row r="705">
      <c r="A705" s="41" t="n"/>
      <c r="B705" s="31" t="n"/>
      <c r="C705" s="32" t="n"/>
      <c r="D705" s="33" t="n"/>
      <c r="E705" s="9" t="n"/>
      <c r="F705" s="9" t="n"/>
      <c r="G705" s="9" t="n"/>
      <c r="H705" s="9" t="n"/>
    </row>
    <row r="706">
      <c r="A706" s="41" t="n"/>
      <c r="B706" s="31" t="n"/>
      <c r="C706" s="32" t="n"/>
      <c r="D706" s="33" t="n"/>
      <c r="E706" s="9" t="n"/>
      <c r="F706" s="9" t="n"/>
      <c r="G706" s="9" t="n"/>
      <c r="H706" s="9" t="n"/>
    </row>
    <row r="707">
      <c r="A707" s="41" t="n"/>
      <c r="B707" s="31" t="n"/>
      <c r="C707" s="32" t="n"/>
      <c r="D707" s="33" t="n"/>
      <c r="E707" s="9" t="n"/>
      <c r="F707" s="9" t="n"/>
      <c r="G707" s="9" t="n"/>
      <c r="H707" s="9" t="n"/>
    </row>
    <row r="708">
      <c r="A708" s="41" t="n"/>
      <c r="B708" s="31" t="n"/>
      <c r="C708" s="32" t="n"/>
      <c r="D708" s="33" t="n"/>
      <c r="E708" s="9" t="n"/>
      <c r="F708" s="9" t="n"/>
      <c r="G708" s="9" t="n"/>
      <c r="H708" s="9" t="n"/>
    </row>
    <row r="709">
      <c r="A709" s="41" t="n"/>
      <c r="B709" s="31" t="n"/>
      <c r="C709" s="32" t="n"/>
      <c r="D709" s="33" t="n"/>
      <c r="E709" s="9" t="n"/>
      <c r="F709" s="9" t="n"/>
      <c r="G709" s="9" t="n"/>
      <c r="H709" s="9" t="n"/>
    </row>
    <row r="710">
      <c r="A710" s="41" t="n"/>
      <c r="B710" s="31" t="n"/>
      <c r="C710" s="32" t="n"/>
      <c r="D710" s="33" t="n"/>
      <c r="E710" s="9" t="n"/>
      <c r="F710" s="9" t="n"/>
      <c r="G710" s="9" t="n"/>
      <c r="H710" s="9" t="n"/>
    </row>
    <row r="711">
      <c r="A711" s="41" t="n"/>
      <c r="B711" s="31" t="n"/>
      <c r="C711" s="32" t="n"/>
      <c r="D711" s="33" t="n"/>
      <c r="E711" s="9" t="n"/>
      <c r="F711" s="9" t="n"/>
      <c r="G711" s="9" t="n"/>
      <c r="H711" s="9" t="n"/>
    </row>
    <row r="712">
      <c r="A712" s="41" t="n"/>
      <c r="B712" s="31" t="n"/>
      <c r="C712" s="32" t="n"/>
      <c r="D712" s="33" t="n"/>
      <c r="E712" s="9" t="n"/>
      <c r="F712" s="9" t="n"/>
      <c r="G712" s="9" t="n"/>
      <c r="H712" s="9" t="n"/>
    </row>
    <row r="713">
      <c r="A713" s="41" t="n"/>
      <c r="B713" s="31" t="n"/>
      <c r="C713" s="32" t="n"/>
      <c r="D713" s="33" t="n"/>
      <c r="E713" s="9" t="n"/>
      <c r="F713" s="9" t="n"/>
      <c r="G713" s="9" t="n"/>
      <c r="H713" s="9" t="n"/>
    </row>
    <row r="714">
      <c r="A714" s="40" t="n"/>
      <c r="B714" s="27" t="n"/>
      <c r="C714" s="28" t="n"/>
      <c r="D714" s="29" t="n"/>
      <c r="E714" s="3" t="n"/>
      <c r="F714" s="3" t="n"/>
      <c r="G714" s="3" t="n"/>
      <c r="H714" s="3" t="n"/>
    </row>
    <row r="715">
      <c r="A715" s="41" t="n"/>
      <c r="B715" s="31" t="n"/>
      <c r="C715" s="32" t="n"/>
      <c r="D715" s="33" t="n"/>
      <c r="E715" s="9" t="n"/>
      <c r="F715" s="9" t="n"/>
      <c r="G715" s="9" t="n"/>
      <c r="H715" s="9" t="n"/>
    </row>
    <row r="716">
      <c r="A716" s="41" t="n"/>
      <c r="B716" s="31" t="n"/>
      <c r="C716" s="32" t="n"/>
      <c r="D716" s="33" t="n"/>
      <c r="E716" s="9" t="n"/>
      <c r="F716" s="9" t="n"/>
      <c r="G716" s="9" t="n"/>
      <c r="H716" s="9" t="n"/>
    </row>
    <row r="717">
      <c r="A717" s="41" t="n"/>
      <c r="B717" s="31" t="n"/>
      <c r="C717" s="32" t="n"/>
      <c r="D717" s="33" t="n"/>
      <c r="E717" s="9" t="n"/>
      <c r="F717" s="9" t="n"/>
      <c r="G717" s="9" t="n"/>
      <c r="H717" s="9" t="n"/>
    </row>
    <row r="718">
      <c r="A718" s="41" t="n"/>
      <c r="B718" s="31" t="n"/>
      <c r="C718" s="32" t="n"/>
      <c r="D718" s="33" t="n"/>
      <c r="E718" s="9" t="n"/>
      <c r="F718" s="9" t="n"/>
      <c r="G718" s="9" t="n"/>
      <c r="H718" s="9" t="n"/>
    </row>
    <row r="719">
      <c r="A719" s="41" t="n"/>
      <c r="B719" s="31" t="n"/>
      <c r="C719" s="32" t="n"/>
      <c r="D719" s="33" t="n"/>
      <c r="E719" s="9" t="n"/>
      <c r="F719" s="9" t="n"/>
      <c r="G719" s="9" t="n"/>
      <c r="H719" s="9" t="n"/>
    </row>
    <row r="720">
      <c r="A720" s="41" t="n"/>
      <c r="B720" s="31" t="n"/>
      <c r="C720" s="32" t="n"/>
      <c r="D720" s="33" t="n"/>
      <c r="E720" s="9" t="n"/>
      <c r="F720" s="9" t="n"/>
      <c r="G720" s="9" t="n"/>
      <c r="H720" s="9" t="n"/>
    </row>
    <row r="721">
      <c r="A721" s="41" t="n"/>
      <c r="B721" s="31" t="n"/>
      <c r="C721" s="32" t="n"/>
      <c r="D721" s="33" t="n"/>
      <c r="E721" s="9" t="n"/>
      <c r="F721" s="9" t="n"/>
      <c r="G721" s="9" t="n"/>
      <c r="H721" s="9" t="n"/>
    </row>
    <row r="722">
      <c r="A722" s="41" t="n"/>
      <c r="B722" s="31" t="n"/>
      <c r="C722" s="32" t="n"/>
      <c r="D722" s="33" t="n"/>
      <c r="E722" s="9" t="n"/>
      <c r="F722" s="9" t="n"/>
      <c r="G722" s="9" t="n"/>
      <c r="H722" s="9" t="n"/>
    </row>
    <row r="723">
      <c r="A723" s="41" t="n"/>
      <c r="B723" s="31" t="n"/>
      <c r="C723" s="32" t="n"/>
      <c r="D723" s="33" t="n"/>
      <c r="E723" s="9" t="n"/>
      <c r="F723" s="9" t="n"/>
      <c r="G723" s="9" t="n"/>
      <c r="H723" s="9" t="n"/>
    </row>
    <row r="724">
      <c r="A724" s="41" t="n"/>
      <c r="B724" s="31" t="n"/>
      <c r="C724" s="32" t="n"/>
      <c r="D724" s="33" t="n"/>
      <c r="E724" s="9" t="n"/>
      <c r="F724" s="9" t="n"/>
      <c r="G724" s="9" t="n"/>
      <c r="H724" s="9" t="n"/>
    </row>
    <row r="725">
      <c r="A725" s="41" t="n"/>
      <c r="B725" s="31" t="n"/>
      <c r="C725" s="32" t="n"/>
      <c r="D725" s="33" t="n"/>
      <c r="E725" s="9" t="n"/>
      <c r="F725" s="9" t="n"/>
      <c r="G725" s="9" t="n"/>
      <c r="H725" s="9" t="n"/>
    </row>
    <row r="726">
      <c r="A726" s="41" t="n"/>
      <c r="B726" s="31" t="n"/>
      <c r="C726" s="32" t="n"/>
      <c r="D726" s="33" t="n"/>
      <c r="E726" s="9" t="n"/>
      <c r="F726" s="9" t="n"/>
      <c r="G726" s="9" t="n"/>
      <c r="H726" s="9" t="n"/>
    </row>
    <row r="727">
      <c r="A727" s="41" t="n"/>
      <c r="B727" s="31" t="n"/>
      <c r="C727" s="32" t="n"/>
      <c r="D727" s="33" t="n"/>
      <c r="E727" s="9" t="n"/>
      <c r="F727" s="9" t="n"/>
      <c r="G727" s="9" t="n"/>
      <c r="H727" s="9" t="n"/>
    </row>
    <row r="728">
      <c r="A728" s="41" t="n"/>
      <c r="B728" s="31" t="n"/>
      <c r="C728" s="32" t="n"/>
      <c r="D728" s="33" t="n"/>
      <c r="E728" s="9" t="n"/>
      <c r="F728" s="9" t="n"/>
      <c r="G728" s="9" t="n"/>
      <c r="H728" s="9" t="n"/>
    </row>
    <row r="729">
      <c r="A729" s="41" t="n"/>
      <c r="B729" s="31" t="n"/>
      <c r="C729" s="32" t="n"/>
      <c r="D729" s="33" t="n"/>
      <c r="E729" s="9" t="n"/>
      <c r="F729" s="9" t="n"/>
      <c r="G729" s="9" t="n"/>
      <c r="H729" s="9" t="n"/>
    </row>
    <row r="730">
      <c r="A730" s="41" t="n"/>
      <c r="B730" s="31" t="n"/>
      <c r="C730" s="32" t="n"/>
      <c r="D730" s="33" t="n"/>
      <c r="E730" s="9" t="n"/>
      <c r="F730" s="9" t="n"/>
      <c r="G730" s="9" t="n"/>
      <c r="H730" s="9" t="n"/>
    </row>
    <row r="731">
      <c r="A731" s="41" t="n"/>
      <c r="B731" s="31" t="n"/>
      <c r="C731" s="32" t="n"/>
      <c r="D731" s="33" t="n"/>
      <c r="E731" s="9" t="n"/>
      <c r="F731" s="9" t="n"/>
      <c r="G731" s="9" t="n"/>
      <c r="H731" s="9" t="n"/>
    </row>
    <row r="732">
      <c r="A732" s="41" t="n"/>
      <c r="B732" s="31" t="n"/>
      <c r="C732" s="32" t="n"/>
      <c r="D732" s="33" t="n"/>
      <c r="E732" s="9" t="n"/>
      <c r="F732" s="9" t="n"/>
      <c r="G732" s="9" t="n"/>
      <c r="H732" s="9" t="n"/>
    </row>
    <row r="733">
      <c r="A733" s="40" t="n"/>
      <c r="B733" s="27" t="n"/>
      <c r="C733" s="28" t="n"/>
      <c r="D733" s="29" t="n"/>
      <c r="E733" s="3" t="n"/>
      <c r="F733" s="3" t="n"/>
      <c r="G733" s="3" t="n"/>
      <c r="H733" s="3" t="n"/>
    </row>
    <row r="734">
      <c r="A734" s="41" t="n"/>
      <c r="B734" s="31" t="n"/>
      <c r="C734" s="32" t="n"/>
      <c r="D734" s="33" t="n"/>
      <c r="E734" s="9" t="n"/>
      <c r="F734" s="9" t="n"/>
      <c r="G734" s="9" t="n"/>
      <c r="H734" s="9" t="n"/>
    </row>
    <row r="735">
      <c r="A735" s="41" t="n"/>
      <c r="B735" s="31" t="n"/>
      <c r="C735" s="32" t="n"/>
      <c r="D735" s="33" t="n"/>
      <c r="E735" s="9" t="n"/>
      <c r="F735" s="9" t="n"/>
      <c r="G735" s="9" t="n"/>
      <c r="H735" s="9" t="n"/>
    </row>
    <row r="736">
      <c r="A736" s="41" t="n"/>
      <c r="B736" s="31" t="n"/>
      <c r="C736" s="32" t="n"/>
      <c r="D736" s="33" t="n"/>
      <c r="E736" s="9" t="n"/>
      <c r="F736" s="9" t="n"/>
      <c r="G736" s="9" t="n"/>
      <c r="H736" s="9" t="n"/>
    </row>
    <row r="737">
      <c r="A737" s="40" t="n"/>
      <c r="B737" s="27" t="n"/>
      <c r="C737" s="28" t="n"/>
      <c r="D737" s="29" t="n"/>
      <c r="E737" s="3" t="n"/>
      <c r="F737" s="3" t="n"/>
      <c r="G737" s="3" t="n"/>
      <c r="H737" s="3" t="n"/>
    </row>
    <row r="738">
      <c r="A738" s="41" t="n"/>
      <c r="B738" s="31" t="n"/>
      <c r="C738" s="32" t="n"/>
      <c r="D738" s="33" t="n"/>
      <c r="E738" s="9" t="n"/>
      <c r="F738" s="9" t="n"/>
      <c r="G738" s="9" t="n"/>
      <c r="H738" s="9" t="n"/>
    </row>
    <row r="739">
      <c r="A739" s="41" t="n"/>
      <c r="B739" s="31" t="n"/>
      <c r="C739" s="32" t="n"/>
      <c r="D739" s="33" t="n"/>
      <c r="E739" s="9" t="n"/>
      <c r="F739" s="9" t="n"/>
      <c r="G739" s="9" t="n"/>
      <c r="H739" s="9" t="n"/>
    </row>
    <row r="740">
      <c r="A740" s="42" t="n"/>
      <c r="B740" s="15" t="n"/>
      <c r="C740" s="13" t="n"/>
      <c r="D740" s="11" t="n"/>
      <c r="E740" s="2" t="n"/>
      <c r="F740" s="2" t="n"/>
      <c r="G740" s="2" t="n"/>
      <c r="H740" s="2" t="n"/>
    </row>
    <row r="741">
      <c r="A741" s="42" t="n"/>
      <c r="B741" s="15" t="n"/>
      <c r="C741" s="13" t="n"/>
      <c r="D741" s="11" t="n"/>
      <c r="E741" s="2" t="n"/>
      <c r="F741" s="2" t="n"/>
      <c r="G741" s="2" t="n"/>
      <c r="H741" s="2" t="n"/>
    </row>
    <row r="742">
      <c r="A742" s="42" t="n"/>
      <c r="B742" s="15" t="n"/>
      <c r="C742" s="13" t="n"/>
      <c r="D742" s="11" t="n"/>
      <c r="E742" s="2" t="n"/>
      <c r="F742" s="2" t="n"/>
      <c r="G742" s="2" t="n"/>
      <c r="H742" s="2" t="n"/>
    </row>
    <row r="743">
      <c r="A743" s="41" t="n"/>
      <c r="B743" s="31" t="n"/>
      <c r="C743" s="32" t="n"/>
      <c r="D743" s="33" t="n"/>
      <c r="E743" s="9" t="n"/>
      <c r="F743" s="9" t="n"/>
      <c r="G743" s="9" t="n"/>
      <c r="H743" s="9" t="n"/>
    </row>
    <row r="744">
      <c r="A744" s="42" t="n"/>
      <c r="B744" s="15" t="n"/>
      <c r="C744" s="13" t="n"/>
      <c r="D744" s="11" t="n"/>
      <c r="E744" s="2" t="n"/>
      <c r="F744" s="2" t="n"/>
      <c r="G744" s="2" t="n"/>
      <c r="H744" s="2" t="n"/>
    </row>
    <row r="745">
      <c r="A745" s="42" t="n"/>
      <c r="B745" s="15" t="n"/>
      <c r="C745" s="13" t="n"/>
      <c r="D745" s="11" t="n"/>
      <c r="E745" s="2" t="n"/>
      <c r="F745" s="2" t="n"/>
      <c r="G745" s="2" t="n"/>
      <c r="H745" s="2" t="n"/>
    </row>
    <row r="746">
      <c r="A746" s="42" t="n"/>
      <c r="B746" s="15" t="n"/>
      <c r="C746" s="13" t="n"/>
      <c r="D746" s="11" t="n"/>
      <c r="E746" s="2" t="n"/>
      <c r="F746" s="2" t="n"/>
      <c r="G746" s="2" t="n"/>
      <c r="H746" s="2" t="n"/>
    </row>
    <row r="747">
      <c r="A747" s="41" t="n"/>
      <c r="B747" s="31" t="n"/>
      <c r="C747" s="32" t="n"/>
      <c r="D747" s="33" t="n"/>
      <c r="E747" s="9" t="n"/>
      <c r="F747" s="9" t="n"/>
      <c r="G747" s="9" t="n"/>
      <c r="H747" s="9" t="n"/>
    </row>
    <row r="748">
      <c r="A748" s="42" t="n"/>
      <c r="B748" s="15" t="n"/>
      <c r="C748" s="13" t="n"/>
      <c r="D748" s="11" t="n"/>
      <c r="E748" s="2" t="n"/>
      <c r="F748" s="2" t="n"/>
      <c r="G748" s="2" t="n"/>
      <c r="H748" s="2" t="n"/>
    </row>
    <row r="749">
      <c r="A749" s="42" t="n"/>
      <c r="B749" s="15" t="n"/>
      <c r="C749" s="13" t="n"/>
      <c r="D749" s="11" t="n"/>
      <c r="E749" s="2" t="n"/>
      <c r="F749" s="2" t="n"/>
      <c r="G749" s="2" t="n"/>
      <c r="H749" s="2" t="n"/>
    </row>
    <row r="750">
      <c r="A750" s="42" t="n"/>
      <c r="B750" s="15" t="n"/>
      <c r="C750" s="13" t="n"/>
      <c r="D750" s="11" t="n"/>
      <c r="E750" s="2" t="n"/>
      <c r="F750" s="2" t="n"/>
      <c r="G750" s="2" t="n"/>
      <c r="H750" s="2" t="n"/>
    </row>
    <row r="751">
      <c r="A751" s="41" t="n"/>
      <c r="B751" s="31" t="n"/>
      <c r="C751" s="32" t="n"/>
      <c r="D751" s="33" t="n"/>
      <c r="E751" s="9" t="n"/>
      <c r="F751" s="9" t="n"/>
      <c r="G751" s="9" t="n"/>
      <c r="H751" s="9" t="n"/>
    </row>
    <row r="752">
      <c r="A752" s="42" t="n"/>
      <c r="B752" s="15" t="n"/>
      <c r="C752" s="13" t="n"/>
      <c r="D752" s="11" t="n"/>
      <c r="E752" s="2" t="n"/>
      <c r="F752" s="2" t="n"/>
      <c r="G752" s="2" t="n"/>
      <c r="H752" s="2" t="n"/>
    </row>
    <row r="753">
      <c r="A753" s="42" t="n"/>
      <c r="B753" s="15" t="n"/>
      <c r="C753" s="13" t="n"/>
      <c r="D753" s="11" t="n"/>
      <c r="E753" s="2" t="n"/>
      <c r="F753" s="2" t="n"/>
      <c r="G753" s="2" t="n"/>
      <c r="H753" s="2" t="n"/>
    </row>
    <row r="754">
      <c r="A754" s="42" t="n"/>
      <c r="B754" s="15" t="n"/>
      <c r="C754" s="13" t="n"/>
      <c r="D754" s="11" t="n"/>
      <c r="E754" s="2" t="n"/>
      <c r="F754" s="2" t="n"/>
      <c r="G754" s="2" t="n"/>
      <c r="H754" s="2" t="n"/>
    </row>
    <row r="755">
      <c r="A755" s="42" t="n"/>
      <c r="B755" s="15" t="n"/>
      <c r="C755" s="13" t="n"/>
      <c r="D755" s="11" t="n"/>
      <c r="E755" s="2" t="n"/>
      <c r="F755" s="2" t="n"/>
      <c r="G755" s="2" t="n"/>
      <c r="H755" s="2" t="n"/>
    </row>
    <row r="756">
      <c r="A756" s="41" t="n"/>
      <c r="B756" s="31" t="n"/>
      <c r="C756" s="32" t="n"/>
      <c r="D756" s="33" t="n"/>
      <c r="E756" s="9" t="n"/>
      <c r="F756" s="9" t="n"/>
      <c r="G756" s="9" t="n"/>
      <c r="H756" s="9" t="n"/>
    </row>
    <row r="757">
      <c r="A757" s="40" t="n"/>
      <c r="B757" s="27" t="n"/>
      <c r="C757" s="28" t="n"/>
      <c r="D757" s="29" t="n"/>
      <c r="E757" s="3" t="n"/>
      <c r="F757" s="3" t="n"/>
      <c r="G757" s="3" t="n"/>
      <c r="H757" s="3" t="n"/>
    </row>
    <row r="758">
      <c r="A758" s="41" t="n"/>
      <c r="B758" s="31" t="n"/>
      <c r="C758" s="32" t="n"/>
      <c r="D758" s="33" t="n"/>
      <c r="E758" s="9" t="n"/>
      <c r="F758" s="9" t="n"/>
      <c r="G758" s="9" t="n"/>
      <c r="H758" s="9" t="n"/>
    </row>
    <row r="759">
      <c r="A759" s="41" t="n"/>
      <c r="B759" s="31" t="n"/>
      <c r="C759" s="32" t="n"/>
      <c r="D759" s="33" t="n"/>
      <c r="E759" s="9" t="n"/>
      <c r="F759" s="9" t="n"/>
      <c r="G759" s="9" t="n"/>
      <c r="H759" s="9" t="n"/>
    </row>
    <row r="760">
      <c r="A760" s="41" t="n"/>
      <c r="B760" s="31" t="n"/>
      <c r="C760" s="32" t="n"/>
      <c r="D760" s="33" t="n"/>
      <c r="E760" s="9" t="n"/>
      <c r="F760" s="9" t="n"/>
      <c r="G760" s="9" t="n"/>
      <c r="H760" s="9" t="n"/>
    </row>
    <row r="761">
      <c r="A761" s="40" t="n"/>
      <c r="B761" s="27" t="n"/>
      <c r="C761" s="28" t="n"/>
      <c r="D761" s="29" t="n"/>
      <c r="E761" s="3" t="n"/>
      <c r="F761" s="3" t="n"/>
      <c r="G761" s="3" t="n"/>
      <c r="H761" s="3" t="n"/>
    </row>
    <row r="763">
      <c r="A763" s="39" t="n"/>
      <c r="B763" s="7" t="n"/>
      <c r="C763" s="20" t="n"/>
      <c r="D763" s="19" t="n"/>
      <c r="E763" s="46" t="inlineStr">
        <is>
          <t>Short Attributions (Import/Export)</t>
        </is>
      </c>
      <c r="F763" s="46" t="n"/>
      <c r="G763" s="46" t="n"/>
      <c r="H763" s="46" t="n"/>
      <c r="I763" s="4" t="n"/>
      <c r="J763" s="5" t="n"/>
      <c r="K763" s="5" t="n"/>
      <c r="L763" s="5" t="n"/>
      <c r="M763" s="5" t="n"/>
      <c r="N763" s="5" t="n"/>
    </row>
    <row r="764">
      <c r="A764" s="40" t="inlineStr">
        <is>
          <t>Level 1</t>
        </is>
      </c>
      <c r="B764" s="31" t="inlineStr">
        <is>
          <t>Level 2</t>
        </is>
      </c>
      <c r="C764" s="13" t="inlineStr">
        <is>
          <t>Level 3</t>
        </is>
      </c>
      <c r="D764" s="36" t="inlineStr">
        <is>
          <t>Level 4</t>
        </is>
      </c>
      <c r="E764" s="6" t="inlineStr">
        <is>
          <t>Invested Amount</t>
        </is>
      </c>
      <c r="F764" s="6" t="n"/>
      <c r="G764" s="6" t="n"/>
      <c r="H764" s="6" t="n"/>
    </row>
    <row r="765">
      <c r="A765" s="40" t="n"/>
      <c r="B765" s="27" t="n"/>
      <c r="C765" s="28" t="n"/>
      <c r="D765" s="29" t="n"/>
      <c r="E765" s="3" t="n"/>
      <c r="F765" s="3" t="n"/>
      <c r="G765" s="3" t="n"/>
      <c r="H765" s="3" t="n"/>
    </row>
    <row r="766">
      <c r="A766" s="41" t="n"/>
      <c r="B766" s="31" t="n"/>
      <c r="C766" s="32" t="n"/>
      <c r="D766" s="33" t="n"/>
      <c r="E766" s="9" t="n"/>
      <c r="F766" s="9" t="n"/>
      <c r="G766" s="9" t="n"/>
      <c r="H766" s="9" t="n"/>
    </row>
    <row r="767">
      <c r="A767" s="42" t="n"/>
      <c r="B767" s="15" t="n"/>
      <c r="C767" s="13" t="n"/>
      <c r="D767" s="11" t="n"/>
      <c r="E767" s="2" t="n"/>
      <c r="F767" s="2" t="n"/>
      <c r="G767" s="2" t="n"/>
      <c r="H767" s="2" t="n"/>
    </row>
    <row r="768">
      <c r="A768" s="42" t="n"/>
      <c r="B768" s="15" t="n"/>
      <c r="C768" s="13" t="n"/>
      <c r="D768" s="11" t="n"/>
      <c r="E768" s="2" t="n"/>
      <c r="F768" s="2" t="n"/>
      <c r="G768" s="2" t="n"/>
      <c r="H768" s="2" t="n"/>
    </row>
    <row r="769">
      <c r="A769" s="41" t="n"/>
      <c r="B769" s="31" t="n"/>
      <c r="C769" s="32" t="n"/>
      <c r="D769" s="33" t="n"/>
      <c r="E769" s="9" t="n"/>
      <c r="F769" s="9" t="n"/>
      <c r="G769" s="9" t="n"/>
      <c r="H769" s="9" t="n"/>
    </row>
    <row r="770">
      <c r="A770" s="42" t="n"/>
      <c r="B770" s="15" t="n"/>
      <c r="C770" s="13" t="n"/>
      <c r="D770" s="11" t="n"/>
      <c r="E770" s="2" t="n"/>
      <c r="F770" s="2" t="n"/>
      <c r="G770" s="2" t="n"/>
      <c r="H770" s="2" t="n"/>
    </row>
    <row r="771">
      <c r="A771" s="42" t="n"/>
      <c r="B771" s="15" t="n"/>
      <c r="C771" s="13" t="n"/>
      <c r="D771" s="11" t="n"/>
      <c r="E771" s="2" t="n"/>
      <c r="F771" s="2" t="n"/>
      <c r="G771" s="2" t="n"/>
      <c r="H771" s="2" t="n"/>
    </row>
    <row r="772">
      <c r="A772" s="42" t="n"/>
      <c r="B772" s="15" t="n"/>
      <c r="C772" s="13" t="n"/>
      <c r="D772" s="11" t="n"/>
      <c r="E772" s="2" t="n"/>
      <c r="F772" s="2" t="n"/>
      <c r="G772" s="2" t="n"/>
      <c r="H772" s="2" t="n"/>
    </row>
    <row r="773">
      <c r="A773" s="42" t="n"/>
      <c r="B773" s="15" t="n"/>
      <c r="C773" s="13" t="n"/>
      <c r="D773" s="11" t="n"/>
      <c r="E773" s="2" t="n"/>
      <c r="F773" s="2" t="n"/>
      <c r="G773" s="2" t="n"/>
      <c r="H773" s="2" t="n"/>
    </row>
    <row r="774">
      <c r="A774" s="42" t="n"/>
      <c r="B774" s="15" t="n"/>
      <c r="C774" s="13" t="n"/>
      <c r="D774" s="11" t="n"/>
      <c r="E774" s="2" t="n"/>
      <c r="F774" s="2" t="n"/>
      <c r="G774" s="2" t="n"/>
      <c r="H774" s="2" t="n"/>
    </row>
    <row r="775">
      <c r="A775" s="42" t="n"/>
      <c r="B775" s="15" t="n"/>
      <c r="C775" s="13" t="n"/>
      <c r="D775" s="11" t="n"/>
      <c r="E775" s="2" t="n"/>
      <c r="F775" s="2" t="n"/>
      <c r="G775" s="2" t="n"/>
      <c r="H775" s="2" t="n"/>
    </row>
    <row r="776">
      <c r="A776" s="42" t="n"/>
      <c r="B776" s="15" t="n"/>
      <c r="C776" s="13" t="n"/>
      <c r="D776" s="11" t="n"/>
      <c r="E776" s="2" t="n"/>
      <c r="F776" s="2" t="n"/>
      <c r="G776" s="2" t="n"/>
      <c r="H776" s="2" t="n"/>
    </row>
    <row r="777">
      <c r="A777" s="42" t="n"/>
      <c r="B777" s="15" t="n"/>
      <c r="C777" s="13" t="n"/>
      <c r="D777" s="11" t="n"/>
      <c r="E777" s="2" t="n"/>
      <c r="F777" s="2" t="n"/>
      <c r="G777" s="2" t="n"/>
      <c r="H777" s="2" t="n"/>
    </row>
    <row r="778">
      <c r="A778" s="42" t="n"/>
      <c r="B778" s="15" t="n"/>
      <c r="C778" s="13" t="n"/>
      <c r="D778" s="11" t="n"/>
      <c r="E778" s="2" t="n"/>
      <c r="F778" s="2" t="n"/>
      <c r="G778" s="2" t="n"/>
      <c r="H778" s="2" t="n"/>
    </row>
    <row r="779">
      <c r="A779" s="42" t="n"/>
      <c r="B779" s="15" t="n"/>
      <c r="C779" s="13" t="n"/>
      <c r="D779" s="11" t="n"/>
      <c r="E779" s="2" t="n"/>
      <c r="F779" s="2" t="n"/>
      <c r="G779" s="2" t="n"/>
      <c r="H779" s="2" t="n"/>
    </row>
    <row r="780">
      <c r="A780" s="42" t="n"/>
      <c r="B780" s="15" t="n"/>
      <c r="C780" s="13" t="n"/>
      <c r="D780" s="11" t="n"/>
      <c r="E780" s="2" t="n"/>
      <c r="F780" s="2" t="n"/>
      <c r="G780" s="2" t="n"/>
      <c r="H780" s="2" t="n"/>
    </row>
    <row r="781">
      <c r="A781" s="42" t="n"/>
      <c r="B781" s="15" t="n"/>
      <c r="C781" s="13" t="n"/>
      <c r="D781" s="11" t="n"/>
      <c r="E781" s="2" t="n"/>
      <c r="F781" s="2" t="n"/>
      <c r="G781" s="2" t="n"/>
      <c r="H781" s="2" t="n"/>
    </row>
    <row r="782">
      <c r="A782" s="42" t="n"/>
      <c r="B782" s="15" t="n"/>
      <c r="C782" s="13" t="n"/>
      <c r="D782" s="11" t="n"/>
      <c r="E782" s="2" t="n"/>
      <c r="F782" s="2" t="n"/>
      <c r="G782" s="2" t="n"/>
      <c r="H782" s="2" t="n"/>
    </row>
    <row r="783">
      <c r="A783" s="42" t="n"/>
      <c r="B783" s="15" t="n"/>
      <c r="C783" s="13" t="n"/>
      <c r="D783" s="11" t="n"/>
      <c r="E783" s="2" t="n"/>
      <c r="F783" s="2" t="n"/>
      <c r="G783" s="2" t="n"/>
      <c r="H783" s="2" t="n"/>
    </row>
    <row r="784">
      <c r="A784" s="42" t="n"/>
      <c r="B784" s="15" t="n"/>
      <c r="C784" s="13" t="n"/>
      <c r="D784" s="11" t="n"/>
      <c r="E784" s="2" t="n"/>
      <c r="F784" s="2" t="n"/>
      <c r="G784" s="2" t="n"/>
      <c r="H784" s="2" t="n"/>
    </row>
    <row r="785">
      <c r="A785" s="42" t="n"/>
      <c r="B785" s="15" t="n"/>
      <c r="C785" s="13" t="n"/>
      <c r="D785" s="11" t="n"/>
      <c r="E785" s="2" t="n"/>
      <c r="F785" s="2" t="n"/>
      <c r="G785" s="2" t="n"/>
      <c r="H785" s="2" t="n"/>
    </row>
    <row r="786">
      <c r="A786" s="42" t="n"/>
      <c r="B786" s="15" t="n"/>
      <c r="C786" s="13" t="n"/>
      <c r="D786" s="11" t="n"/>
      <c r="E786" s="2" t="n"/>
      <c r="F786" s="2" t="n"/>
      <c r="G786" s="2" t="n"/>
      <c r="H786" s="2" t="n"/>
    </row>
    <row r="787">
      <c r="A787" s="41" t="n"/>
      <c r="B787" s="31" t="n"/>
      <c r="C787" s="32" t="n"/>
      <c r="D787" s="33" t="n"/>
      <c r="E787" s="9" t="n"/>
      <c r="F787" s="9" t="n"/>
      <c r="G787" s="9" t="n"/>
      <c r="H787" s="9" t="n"/>
    </row>
    <row r="788">
      <c r="A788" s="42" t="n"/>
      <c r="B788" s="15" t="n"/>
      <c r="C788" s="13" t="n"/>
      <c r="D788" s="11" t="n"/>
      <c r="E788" s="2" t="n"/>
      <c r="F788" s="2" t="n"/>
      <c r="G788" s="2" t="n"/>
      <c r="H788" s="2" t="n"/>
    </row>
    <row r="789">
      <c r="A789" s="42" t="n"/>
      <c r="B789" s="15" t="n"/>
      <c r="C789" s="13" t="n"/>
      <c r="D789" s="11" t="n"/>
      <c r="E789" s="2" t="n"/>
      <c r="F789" s="2" t="n"/>
      <c r="G789" s="2" t="n"/>
      <c r="H789" s="2" t="n"/>
    </row>
    <row r="790">
      <c r="A790" s="43" t="n"/>
      <c r="B790" s="34" t="n"/>
      <c r="C790" s="35" t="n"/>
      <c r="D790" s="36" t="n"/>
      <c r="E790" s="8" t="n"/>
      <c r="F790" s="8" t="n"/>
      <c r="G790" s="8" t="n"/>
      <c r="H790" s="8" t="n"/>
    </row>
    <row r="791">
      <c r="A791" s="43" t="n"/>
      <c r="B791" s="34" t="n"/>
      <c r="C791" s="35" t="n"/>
      <c r="D791" s="36" t="n"/>
      <c r="E791" s="8" t="n"/>
      <c r="F791" s="8" t="n"/>
      <c r="G791" s="8" t="n"/>
      <c r="H791" s="8" t="n"/>
    </row>
    <row r="792">
      <c r="A792" s="43" t="n"/>
      <c r="B792" s="34" t="n"/>
      <c r="C792" s="35" t="n"/>
      <c r="D792" s="36" t="n"/>
      <c r="E792" s="8" t="n"/>
      <c r="F792" s="8" t="n"/>
      <c r="G792" s="8" t="n"/>
      <c r="H792" s="8" t="n"/>
    </row>
    <row r="793">
      <c r="A793" s="43" t="n"/>
      <c r="B793" s="34" t="n"/>
      <c r="C793" s="35" t="n"/>
      <c r="D793" s="36" t="n"/>
      <c r="E793" s="8" t="n"/>
      <c r="F793" s="8" t="n"/>
      <c r="G793" s="8" t="n"/>
      <c r="H793" s="8" t="n"/>
    </row>
    <row r="794">
      <c r="A794" s="43" t="n"/>
      <c r="B794" s="34" t="n"/>
      <c r="C794" s="35" t="n"/>
      <c r="D794" s="36" t="n"/>
      <c r="E794" s="8" t="n"/>
      <c r="F794" s="8" t="n"/>
      <c r="G794" s="8" t="n"/>
      <c r="H794" s="8" t="n"/>
    </row>
    <row r="795">
      <c r="A795" s="41" t="n"/>
      <c r="B795" s="31" t="n"/>
      <c r="C795" s="32" t="n"/>
      <c r="D795" s="33" t="n"/>
      <c r="E795" s="9" t="n"/>
      <c r="F795" s="9" t="n"/>
      <c r="G795" s="9" t="n"/>
      <c r="H795" s="9" t="n"/>
    </row>
    <row r="796">
      <c r="A796" s="42" t="n"/>
      <c r="B796" s="15" t="n"/>
      <c r="C796" s="13" t="n"/>
      <c r="D796" s="11" t="n"/>
      <c r="E796" s="2" t="n"/>
      <c r="F796" s="2" t="n"/>
      <c r="G796" s="2" t="n"/>
      <c r="H796" s="2" t="n"/>
    </row>
    <row r="797">
      <c r="A797" s="43" t="n"/>
      <c r="B797" s="34" t="n"/>
      <c r="C797" s="35" t="n"/>
      <c r="D797" s="36" t="n"/>
      <c r="E797" s="8" t="n"/>
      <c r="F797" s="8" t="n"/>
      <c r="G797" s="8" t="n"/>
      <c r="H797" s="8" t="n"/>
    </row>
    <row r="798">
      <c r="A798" s="43" t="n"/>
      <c r="B798" s="34" t="n"/>
      <c r="C798" s="35" t="n"/>
      <c r="D798" s="36" t="n"/>
      <c r="E798" s="8" t="n"/>
      <c r="F798" s="8" t="n"/>
      <c r="G798" s="8" t="n"/>
      <c r="H798" s="8" t="n"/>
    </row>
    <row r="799">
      <c r="A799" s="43" t="n"/>
      <c r="B799" s="34" t="n"/>
      <c r="C799" s="35" t="n"/>
      <c r="D799" s="36" t="n"/>
      <c r="E799" s="8" t="n"/>
      <c r="F799" s="8" t="n"/>
      <c r="G799" s="8" t="n"/>
      <c r="H799" s="8" t="n"/>
    </row>
    <row r="800">
      <c r="A800" s="43" t="n"/>
      <c r="B800" s="34" t="n"/>
      <c r="C800" s="35" t="n"/>
      <c r="D800" s="36" t="n"/>
      <c r="E800" s="8" t="n"/>
      <c r="F800" s="8" t="n"/>
      <c r="G800" s="8" t="n"/>
      <c r="H800" s="8" t="n"/>
    </row>
    <row r="801">
      <c r="A801" s="43" t="n"/>
      <c r="B801" s="34" t="n"/>
      <c r="C801" s="35" t="n"/>
      <c r="D801" s="36" t="n"/>
      <c r="E801" s="8" t="n"/>
      <c r="F801" s="8" t="n"/>
      <c r="G801" s="8" t="n"/>
      <c r="H801" s="8" t="n"/>
    </row>
    <row r="802">
      <c r="A802" s="43" t="n"/>
      <c r="B802" s="34" t="n"/>
      <c r="C802" s="35" t="n"/>
      <c r="D802" s="36" t="n"/>
      <c r="E802" s="8" t="n"/>
      <c r="F802" s="8" t="n"/>
      <c r="G802" s="8" t="n"/>
      <c r="H802" s="8" t="n"/>
    </row>
    <row r="803">
      <c r="A803" s="43" t="n"/>
      <c r="B803" s="34" t="n"/>
      <c r="C803" s="35" t="n"/>
      <c r="D803" s="36" t="n"/>
      <c r="E803" s="8" t="n"/>
      <c r="F803" s="8" t="n"/>
      <c r="G803" s="8" t="n"/>
      <c r="H803" s="8" t="n"/>
    </row>
    <row r="804">
      <c r="A804" s="43" t="n"/>
      <c r="B804" s="34" t="n"/>
      <c r="C804" s="35" t="n"/>
      <c r="D804" s="36" t="n"/>
      <c r="E804" s="8" t="n"/>
      <c r="F804" s="8" t="n"/>
      <c r="G804" s="8" t="n"/>
      <c r="H804" s="8" t="n"/>
    </row>
    <row r="805">
      <c r="A805" s="43" t="n"/>
      <c r="B805" s="34" t="n"/>
      <c r="C805" s="35" t="n"/>
      <c r="D805" s="36" t="n"/>
      <c r="E805" s="8" t="n"/>
      <c r="F805" s="8" t="n"/>
      <c r="G805" s="8" t="n"/>
      <c r="H805" s="8" t="n"/>
    </row>
    <row r="806">
      <c r="A806" s="43" t="n"/>
      <c r="B806" s="34" t="n"/>
      <c r="C806" s="35" t="n"/>
      <c r="D806" s="36" t="n"/>
      <c r="E806" s="8" t="n"/>
      <c r="F806" s="8" t="n"/>
      <c r="G806" s="8" t="n"/>
      <c r="H806" s="8" t="n"/>
    </row>
    <row r="807">
      <c r="A807" s="42" t="n"/>
      <c r="B807" s="15" t="n"/>
      <c r="C807" s="13" t="n"/>
      <c r="D807" s="11" t="n"/>
      <c r="E807" s="2" t="n"/>
      <c r="F807" s="2" t="n"/>
      <c r="G807" s="2" t="n"/>
      <c r="H807" s="2" t="n"/>
    </row>
    <row r="808">
      <c r="A808" s="43" t="n"/>
      <c r="B808" s="34" t="n"/>
      <c r="C808" s="35" t="n"/>
      <c r="D808" s="36" t="n"/>
      <c r="E808" s="8" t="n"/>
      <c r="F808" s="8" t="n"/>
      <c r="G808" s="8" t="n"/>
      <c r="H808" s="8" t="n"/>
    </row>
    <row r="809">
      <c r="A809" s="43" t="n"/>
      <c r="B809" s="34" t="n"/>
      <c r="C809" s="35" t="n"/>
      <c r="D809" s="36" t="n"/>
      <c r="E809" s="8" t="n"/>
      <c r="F809" s="8" t="n"/>
      <c r="G809" s="8" t="n"/>
      <c r="H809" s="8" t="n"/>
    </row>
    <row r="810">
      <c r="A810" s="43" t="n"/>
      <c r="B810" s="34" t="n"/>
      <c r="C810" s="35" t="n"/>
      <c r="D810" s="36" t="n"/>
      <c r="E810" s="8" t="n"/>
      <c r="F810" s="8" t="n"/>
      <c r="G810" s="8" t="n"/>
      <c r="H810" s="8" t="n"/>
    </row>
    <row r="811">
      <c r="A811" s="43" t="n"/>
      <c r="B811" s="34" t="n"/>
      <c r="C811" s="35" t="n"/>
      <c r="D811" s="36" t="n"/>
      <c r="E811" s="8" t="n"/>
      <c r="F811" s="8" t="n"/>
      <c r="G811" s="8" t="n"/>
      <c r="H811" s="8" t="n"/>
    </row>
    <row r="812">
      <c r="A812" s="43" t="n"/>
      <c r="B812" s="34" t="n"/>
      <c r="C812" s="35" t="n"/>
      <c r="D812" s="36" t="n"/>
      <c r="E812" s="8" t="n"/>
      <c r="F812" s="8" t="n"/>
      <c r="G812" s="8" t="n"/>
      <c r="H812" s="8" t="n"/>
    </row>
    <row r="813">
      <c r="A813" s="43" t="n"/>
      <c r="B813" s="34" t="n"/>
      <c r="C813" s="35" t="n"/>
      <c r="D813" s="36" t="n"/>
      <c r="E813" s="8" t="n"/>
      <c r="F813" s="8" t="n"/>
      <c r="G813" s="8" t="n"/>
      <c r="H813" s="8" t="n"/>
    </row>
    <row r="814">
      <c r="A814" s="43" t="n"/>
      <c r="B814" s="34" t="n"/>
      <c r="C814" s="35" t="n"/>
      <c r="D814" s="36" t="n"/>
      <c r="E814" s="8" t="n"/>
      <c r="F814" s="8" t="n"/>
      <c r="G814" s="8" t="n"/>
      <c r="H814" s="8" t="n"/>
    </row>
    <row r="815">
      <c r="A815" s="43" t="n"/>
      <c r="B815" s="34" t="n"/>
      <c r="C815" s="35" t="n"/>
      <c r="D815" s="36" t="n"/>
      <c r="E815" s="8" t="n"/>
      <c r="F815" s="8" t="n"/>
      <c r="G815" s="8" t="n"/>
      <c r="H815" s="8" t="n"/>
    </row>
    <row r="816">
      <c r="A816" s="42" t="n"/>
      <c r="B816" s="15" t="n"/>
      <c r="C816" s="13" t="n"/>
      <c r="D816" s="11" t="n"/>
      <c r="E816" s="2" t="n"/>
      <c r="F816" s="2" t="n"/>
      <c r="G816" s="2" t="n"/>
      <c r="H816" s="2" t="n"/>
    </row>
    <row r="817">
      <c r="A817" s="43" t="n"/>
      <c r="B817" s="34" t="n"/>
      <c r="C817" s="35" t="n"/>
      <c r="D817" s="36" t="n"/>
      <c r="E817" s="8" t="n"/>
      <c r="F817" s="8" t="n"/>
      <c r="G817" s="8" t="n"/>
      <c r="H817" s="8" t="n"/>
    </row>
    <row r="818">
      <c r="A818" s="43" t="n"/>
      <c r="B818" s="34" t="n"/>
      <c r="C818" s="35" t="n"/>
      <c r="D818" s="36" t="n"/>
      <c r="E818" s="8" t="n"/>
      <c r="F818" s="8" t="n"/>
      <c r="G818" s="8" t="n"/>
      <c r="H818" s="8" t="n"/>
    </row>
    <row r="819">
      <c r="A819" s="43" t="n"/>
      <c r="B819" s="34" t="n"/>
      <c r="C819" s="35" t="n"/>
      <c r="D819" s="36" t="n"/>
      <c r="E819" s="8" t="n"/>
      <c r="F819" s="8" t="n"/>
      <c r="G819" s="8" t="n"/>
      <c r="H819" s="8" t="n"/>
    </row>
    <row r="820">
      <c r="A820" s="43" t="n"/>
      <c r="B820" s="34" t="n"/>
      <c r="C820" s="35" t="n"/>
      <c r="D820" s="36" t="n"/>
      <c r="E820" s="8" t="n"/>
      <c r="F820" s="8" t="n"/>
      <c r="G820" s="8" t="n"/>
      <c r="H820" s="8" t="n"/>
    </row>
    <row r="821">
      <c r="A821" s="43" t="n"/>
      <c r="B821" s="34" t="n"/>
      <c r="C821" s="35" t="n"/>
      <c r="D821" s="36" t="n"/>
      <c r="E821" s="8" t="n"/>
      <c r="F821" s="8" t="n"/>
      <c r="G821" s="8" t="n"/>
      <c r="H821" s="8" t="n"/>
    </row>
    <row r="822">
      <c r="A822" s="42" t="n"/>
      <c r="B822" s="15" t="n"/>
      <c r="C822" s="13" t="n"/>
      <c r="D822" s="11" t="n"/>
      <c r="E822" s="2" t="n"/>
      <c r="F822" s="2" t="n"/>
      <c r="G822" s="2" t="n"/>
      <c r="H822" s="2" t="n"/>
    </row>
    <row r="823">
      <c r="A823" s="43" t="n"/>
      <c r="B823" s="34" t="n"/>
      <c r="C823" s="35" t="n"/>
      <c r="D823" s="36" t="n"/>
      <c r="E823" s="8" t="n"/>
      <c r="F823" s="8" t="n"/>
      <c r="G823" s="8" t="n"/>
      <c r="H823" s="8" t="n"/>
    </row>
    <row r="824">
      <c r="A824" s="43" t="n"/>
      <c r="B824" s="34" t="n"/>
      <c r="C824" s="35" t="n"/>
      <c r="D824" s="36" t="n"/>
      <c r="E824" s="8" t="n"/>
      <c r="F824" s="8" t="n"/>
      <c r="G824" s="8" t="n"/>
      <c r="H824" s="8" t="n"/>
    </row>
    <row r="825">
      <c r="A825" s="43" t="n"/>
      <c r="B825" s="34" t="n"/>
      <c r="C825" s="35" t="n"/>
      <c r="D825" s="36" t="n"/>
      <c r="E825" s="8" t="n"/>
      <c r="F825" s="8" t="n"/>
      <c r="G825" s="8" t="n"/>
      <c r="H825" s="8" t="n"/>
    </row>
    <row r="826">
      <c r="A826" s="43" t="n"/>
      <c r="B826" s="34" t="n"/>
      <c r="C826" s="35" t="n"/>
      <c r="D826" s="36" t="n"/>
      <c r="E826" s="8" t="n"/>
      <c r="F826" s="8" t="n"/>
      <c r="G826" s="8" t="n"/>
      <c r="H826" s="8" t="n"/>
    </row>
    <row r="827">
      <c r="A827" s="43" t="n"/>
      <c r="B827" s="34" t="n"/>
      <c r="C827" s="35" t="n"/>
      <c r="D827" s="36" t="n"/>
      <c r="E827" s="8" t="n"/>
      <c r="F827" s="8" t="n"/>
      <c r="G827" s="8" t="n"/>
      <c r="H827" s="8" t="n"/>
    </row>
    <row r="828">
      <c r="A828" s="43" t="n"/>
      <c r="B828" s="34" t="n"/>
      <c r="C828" s="35" t="n"/>
      <c r="D828" s="36" t="n"/>
      <c r="E828" s="8" t="n"/>
      <c r="F828" s="8" t="n"/>
      <c r="G828" s="8" t="n"/>
      <c r="H828" s="8" t="n"/>
    </row>
    <row r="829">
      <c r="A829" s="43" t="n"/>
      <c r="B829" s="34" t="n"/>
      <c r="C829" s="35" t="n"/>
      <c r="D829" s="36" t="n"/>
      <c r="E829" s="8" t="n"/>
      <c r="F829" s="8" t="n"/>
      <c r="G829" s="8" t="n"/>
      <c r="H829" s="8" t="n"/>
    </row>
    <row r="830">
      <c r="A830" s="41" t="n"/>
      <c r="B830" s="31" t="n"/>
      <c r="C830" s="32" t="n"/>
      <c r="D830" s="33" t="n"/>
      <c r="E830" s="9" t="n"/>
      <c r="F830" s="9" t="n"/>
      <c r="G830" s="9" t="n"/>
      <c r="H830" s="9" t="n"/>
    </row>
    <row r="831">
      <c r="A831" s="40" t="n"/>
      <c r="B831" s="27" t="n"/>
      <c r="C831" s="28" t="n"/>
      <c r="D831" s="29" t="n"/>
      <c r="E831" s="3" t="n"/>
      <c r="F831" s="3" t="n"/>
      <c r="G831" s="3" t="n"/>
      <c r="H831" s="3" t="n"/>
    </row>
    <row r="832">
      <c r="A832" s="41" t="n"/>
      <c r="B832" s="31" t="n"/>
      <c r="C832" s="32" t="n"/>
      <c r="D832" s="33" t="n"/>
      <c r="E832" s="9" t="n"/>
      <c r="F832" s="9" t="n"/>
      <c r="G832" s="9" t="n"/>
      <c r="H832" s="9" t="n"/>
    </row>
    <row r="833">
      <c r="A833" s="41" t="n"/>
      <c r="B833" s="31" t="n"/>
      <c r="C833" s="32" t="n"/>
      <c r="D833" s="33" t="n"/>
      <c r="E833" s="9" t="n"/>
      <c r="F833" s="9" t="n"/>
      <c r="G833" s="9" t="n"/>
      <c r="H833" s="9" t="n"/>
    </row>
    <row r="834">
      <c r="A834" s="41" t="n"/>
      <c r="B834" s="31" t="n"/>
      <c r="C834" s="32" t="n"/>
      <c r="D834" s="33" t="n"/>
      <c r="E834" s="9" t="n"/>
      <c r="F834" s="9" t="n"/>
      <c r="G834" s="9" t="n"/>
      <c r="H834" s="9" t="n"/>
    </row>
    <row r="835">
      <c r="A835" s="41" t="n"/>
      <c r="B835" s="31" t="n"/>
      <c r="C835" s="32" t="n"/>
      <c r="D835" s="33" t="n"/>
      <c r="E835" s="9" t="n"/>
      <c r="F835" s="9" t="n"/>
      <c r="G835" s="9" t="n"/>
      <c r="H835" s="9" t="n"/>
    </row>
    <row r="836">
      <c r="A836" s="41" t="n"/>
      <c r="B836" s="31" t="n"/>
      <c r="C836" s="32" t="n"/>
      <c r="D836" s="33" t="n"/>
      <c r="E836" s="9" t="n"/>
      <c r="F836" s="9" t="n"/>
      <c r="G836" s="9" t="n"/>
      <c r="H836" s="9" t="n"/>
    </row>
    <row r="837">
      <c r="A837" s="41" t="n"/>
      <c r="B837" s="31" t="n"/>
      <c r="C837" s="32" t="n"/>
      <c r="D837" s="33" t="n"/>
      <c r="E837" s="9" t="n"/>
      <c r="F837" s="9" t="n"/>
      <c r="G837" s="9" t="n"/>
      <c r="H837" s="9" t="n"/>
    </row>
    <row r="838">
      <c r="A838" s="41" t="n"/>
      <c r="B838" s="31" t="n"/>
      <c r="C838" s="32" t="n"/>
      <c r="D838" s="33" t="n"/>
      <c r="E838" s="9" t="n"/>
      <c r="F838" s="9" t="n"/>
      <c r="G838" s="9" t="n"/>
      <c r="H838" s="9" t="n"/>
    </row>
    <row r="839">
      <c r="A839" s="41" t="n"/>
      <c r="B839" s="31" t="n"/>
      <c r="C839" s="32" t="n"/>
      <c r="D839" s="33" t="n"/>
      <c r="E839" s="9" t="n"/>
      <c r="F839" s="9" t="n"/>
      <c r="G839" s="9" t="n"/>
      <c r="H839" s="9" t="n"/>
    </row>
    <row r="840">
      <c r="A840" s="41" t="n"/>
      <c r="B840" s="31" t="n"/>
      <c r="C840" s="32" t="n"/>
      <c r="D840" s="33" t="n"/>
      <c r="E840" s="9" t="n"/>
      <c r="F840" s="9" t="n"/>
      <c r="G840" s="9" t="n"/>
      <c r="H840" s="9" t="n"/>
    </row>
    <row r="841">
      <c r="A841" s="41" t="n"/>
      <c r="B841" s="31" t="n"/>
      <c r="C841" s="32" t="n"/>
      <c r="D841" s="33" t="n"/>
      <c r="E841" s="9" t="n"/>
      <c r="F841" s="9" t="n"/>
      <c r="G841" s="9" t="n"/>
      <c r="H841" s="9" t="n"/>
    </row>
    <row r="842">
      <c r="A842" s="41" t="n"/>
      <c r="B842" s="31" t="n"/>
      <c r="C842" s="32" t="n"/>
      <c r="D842" s="33" t="n"/>
      <c r="E842" s="9" t="n"/>
      <c r="F842" s="9" t="n"/>
      <c r="G842" s="9" t="n"/>
      <c r="H842" s="9" t="n"/>
    </row>
    <row r="843">
      <c r="A843" s="41" t="n"/>
      <c r="B843" s="31" t="n"/>
      <c r="C843" s="32" t="n"/>
      <c r="D843" s="33" t="n"/>
      <c r="E843" s="9" t="n"/>
      <c r="F843" s="9" t="n"/>
      <c r="G843" s="9" t="n"/>
      <c r="H843" s="9" t="n"/>
    </row>
    <row r="844">
      <c r="A844" s="40" t="n"/>
      <c r="B844" s="27" t="n"/>
      <c r="C844" s="28" t="n"/>
      <c r="D844" s="29" t="n"/>
      <c r="E844" s="3" t="n"/>
      <c r="F844" s="3" t="n"/>
      <c r="G844" s="3" t="n"/>
      <c r="H844" s="3" t="n"/>
    </row>
    <row r="845">
      <c r="A845" s="41" t="n"/>
      <c r="B845" s="31" t="n"/>
      <c r="C845" s="32" t="n"/>
      <c r="D845" s="33" t="n"/>
      <c r="E845" s="9" t="n"/>
      <c r="F845" s="9" t="n"/>
      <c r="G845" s="9" t="n"/>
      <c r="H845" s="9" t="n"/>
    </row>
    <row r="846">
      <c r="A846" s="41" t="n"/>
      <c r="B846" s="31" t="n"/>
      <c r="C846" s="32" t="n"/>
      <c r="D846" s="33" t="n"/>
      <c r="E846" s="9" t="n"/>
      <c r="F846" s="9" t="n"/>
      <c r="G846" s="9" t="n"/>
      <c r="H846" s="9" t="n"/>
    </row>
    <row r="847">
      <c r="A847" s="41" t="n"/>
      <c r="B847" s="31" t="n"/>
      <c r="C847" s="32" t="n"/>
      <c r="D847" s="33" t="n"/>
      <c r="E847" s="9" t="n"/>
      <c r="F847" s="9" t="n"/>
      <c r="G847" s="9" t="n"/>
      <c r="H847" s="9" t="n"/>
    </row>
    <row r="848">
      <c r="A848" s="41" t="n"/>
      <c r="B848" s="31" t="n"/>
      <c r="C848" s="32" t="n"/>
      <c r="D848" s="33" t="n"/>
      <c r="E848" s="9" t="n"/>
      <c r="F848" s="9" t="n"/>
      <c r="G848" s="9" t="n"/>
      <c r="H848" s="9" t="n"/>
    </row>
    <row r="849">
      <c r="A849" s="41" t="n"/>
      <c r="B849" s="31" t="n"/>
      <c r="C849" s="32" t="n"/>
      <c r="D849" s="33" t="n"/>
      <c r="E849" s="9" t="n"/>
      <c r="F849" s="9" t="n"/>
      <c r="G849" s="9" t="n"/>
      <c r="H849" s="9" t="n"/>
    </row>
    <row r="850">
      <c r="A850" s="41" t="n"/>
      <c r="B850" s="31" t="n"/>
      <c r="C850" s="32" t="n"/>
      <c r="D850" s="33" t="n"/>
      <c r="E850" s="9" t="n"/>
      <c r="F850" s="9" t="n"/>
      <c r="G850" s="9" t="n"/>
      <c r="H850" s="9" t="n"/>
    </row>
    <row r="851">
      <c r="A851" s="41" t="n"/>
      <c r="B851" s="31" t="n"/>
      <c r="C851" s="32" t="n"/>
      <c r="D851" s="33" t="n"/>
      <c r="E851" s="9" t="n"/>
      <c r="F851" s="9" t="n"/>
      <c r="G851" s="9" t="n"/>
      <c r="H851" s="9" t="n"/>
    </row>
    <row r="852">
      <c r="A852" s="41" t="n"/>
      <c r="B852" s="31" t="n"/>
      <c r="C852" s="32" t="n"/>
      <c r="D852" s="33" t="n"/>
      <c r="E852" s="9" t="n"/>
      <c r="F852" s="9" t="n"/>
      <c r="G852" s="9" t="n"/>
      <c r="H852" s="9" t="n"/>
    </row>
    <row r="853">
      <c r="A853" s="41" t="n"/>
      <c r="B853" s="31" t="n"/>
      <c r="C853" s="32" t="n"/>
      <c r="D853" s="33" t="n"/>
      <c r="E853" s="9" t="n"/>
      <c r="F853" s="9" t="n"/>
      <c r="G853" s="9" t="n"/>
      <c r="H853" s="9" t="n"/>
    </row>
    <row r="854">
      <c r="A854" s="41" t="n"/>
      <c r="B854" s="31" t="n"/>
      <c r="C854" s="32" t="n"/>
      <c r="D854" s="33" t="n"/>
      <c r="E854" s="9" t="n"/>
      <c r="F854" s="9" t="n"/>
      <c r="G854" s="9" t="n"/>
      <c r="H854" s="9" t="n"/>
    </row>
    <row r="855">
      <c r="A855" s="41" t="n"/>
      <c r="B855" s="31" t="n"/>
      <c r="C855" s="32" t="n"/>
      <c r="D855" s="33" t="n"/>
      <c r="E855" s="9" t="n"/>
      <c r="F855" s="9" t="n"/>
      <c r="G855" s="9" t="n"/>
      <c r="H855" s="9" t="n"/>
    </row>
    <row r="856">
      <c r="A856" s="41" t="n"/>
      <c r="B856" s="31" t="n"/>
      <c r="C856" s="32" t="n"/>
      <c r="D856" s="33" t="n"/>
      <c r="E856" s="9" t="n"/>
      <c r="F856" s="9" t="n"/>
      <c r="G856" s="9" t="n"/>
      <c r="H856" s="9" t="n"/>
    </row>
    <row r="857">
      <c r="A857" s="41" t="n"/>
      <c r="B857" s="31" t="n"/>
      <c r="C857" s="32" t="n"/>
      <c r="D857" s="33" t="n"/>
      <c r="E857" s="9" t="n"/>
      <c r="F857" s="9" t="n"/>
      <c r="G857" s="9" t="n"/>
      <c r="H857" s="9" t="n"/>
    </row>
    <row r="858">
      <c r="A858" s="41" t="n"/>
      <c r="B858" s="31" t="n"/>
      <c r="C858" s="32" t="n"/>
      <c r="D858" s="33" t="n"/>
      <c r="E858" s="9" t="n"/>
      <c r="F858" s="9" t="n"/>
      <c r="G858" s="9" t="n"/>
      <c r="H858" s="9" t="n"/>
    </row>
    <row r="859">
      <c r="A859" s="41" t="n"/>
      <c r="B859" s="31" t="n"/>
      <c r="C859" s="32" t="n"/>
      <c r="D859" s="33" t="n"/>
      <c r="E859" s="9" t="n"/>
      <c r="F859" s="9" t="n"/>
      <c r="G859" s="9" t="n"/>
      <c r="H859" s="9" t="n"/>
    </row>
    <row r="860">
      <c r="A860" s="41" t="n"/>
      <c r="B860" s="31" t="n"/>
      <c r="C860" s="32" t="n"/>
      <c r="D860" s="33" t="n"/>
      <c r="E860" s="9" t="n"/>
      <c r="F860" s="9" t="n"/>
      <c r="G860" s="9" t="n"/>
      <c r="H860" s="9" t="n"/>
    </row>
    <row r="861">
      <c r="A861" s="41" t="n"/>
      <c r="B861" s="31" t="n"/>
      <c r="C861" s="32" t="n"/>
      <c r="D861" s="33" t="n"/>
      <c r="E861" s="9" t="n"/>
      <c r="F861" s="9" t="n"/>
      <c r="G861" s="9" t="n"/>
      <c r="H861" s="9" t="n"/>
    </row>
    <row r="862">
      <c r="A862" s="41" t="n"/>
      <c r="B862" s="31" t="n"/>
      <c r="C862" s="32" t="n"/>
      <c r="D862" s="33" t="n"/>
      <c r="E862" s="9" t="n"/>
      <c r="F862" s="9" t="n"/>
      <c r="G862" s="9" t="n"/>
      <c r="H862" s="9" t="n"/>
    </row>
    <row r="863">
      <c r="A863" s="40" t="n"/>
      <c r="B863" s="27" t="n"/>
      <c r="C863" s="28" t="n"/>
      <c r="D863" s="29" t="n"/>
      <c r="E863" s="3" t="n"/>
      <c r="F863" s="3" t="n"/>
      <c r="G863" s="3" t="n"/>
      <c r="H863" s="3" t="n"/>
    </row>
    <row r="864">
      <c r="A864" s="41" t="n"/>
      <c r="B864" s="31" t="n"/>
      <c r="C864" s="32" t="n"/>
      <c r="D864" s="33" t="n"/>
      <c r="E864" s="9" t="n"/>
      <c r="F864" s="9" t="n"/>
      <c r="G864" s="9" t="n"/>
      <c r="H864" s="9" t="n"/>
    </row>
    <row r="865">
      <c r="A865" s="41" t="n"/>
      <c r="B865" s="31" t="n"/>
      <c r="C865" s="32" t="n"/>
      <c r="D865" s="33" t="n"/>
      <c r="E865" s="9" t="n"/>
      <c r="F865" s="9" t="n"/>
      <c r="G865" s="9" t="n"/>
      <c r="H865" s="9" t="n"/>
    </row>
    <row r="866">
      <c r="A866" s="41" t="n"/>
      <c r="B866" s="31" t="n"/>
      <c r="C866" s="32" t="n"/>
      <c r="D866" s="33" t="n"/>
      <c r="E866" s="9" t="n"/>
      <c r="F866" s="9" t="n"/>
      <c r="G866" s="9" t="n"/>
      <c r="H866" s="9" t="n"/>
    </row>
    <row r="867">
      <c r="A867" s="40" t="n"/>
      <c r="B867" s="27" t="n"/>
      <c r="C867" s="28" t="n"/>
      <c r="D867" s="29" t="n"/>
      <c r="E867" s="3" t="n"/>
      <c r="F867" s="3" t="n"/>
      <c r="G867" s="3" t="n"/>
      <c r="H867" s="3" t="n"/>
    </row>
    <row r="868">
      <c r="A868" s="41" t="n"/>
      <c r="B868" s="31" t="n"/>
      <c r="C868" s="32" t="n"/>
      <c r="D868" s="33" t="n"/>
      <c r="E868" s="9" t="n"/>
      <c r="F868" s="9" t="n"/>
      <c r="G868" s="9" t="n"/>
      <c r="H868" s="9" t="n"/>
    </row>
    <row r="869">
      <c r="A869" s="41" t="n"/>
      <c r="B869" s="31" t="n"/>
      <c r="C869" s="32" t="n"/>
      <c r="D869" s="33" t="n"/>
      <c r="E869" s="9" t="n"/>
      <c r="F869" s="9" t="n"/>
      <c r="G869" s="9" t="n"/>
      <c r="H869" s="9" t="n"/>
    </row>
    <row r="870">
      <c r="A870" s="42" t="n"/>
      <c r="B870" s="15" t="n"/>
      <c r="C870" s="13" t="n"/>
      <c r="D870" s="11" t="n"/>
      <c r="E870" s="2" t="n"/>
      <c r="F870" s="2" t="n"/>
      <c r="G870" s="2" t="n"/>
      <c r="H870" s="2" t="n"/>
    </row>
    <row r="871">
      <c r="A871" s="42" t="n"/>
      <c r="B871" s="15" t="n"/>
      <c r="C871" s="13" t="n"/>
      <c r="D871" s="11" t="n"/>
      <c r="E871" s="2" t="n"/>
      <c r="F871" s="2" t="n"/>
      <c r="G871" s="2" t="n"/>
      <c r="H871" s="2" t="n"/>
    </row>
    <row r="872">
      <c r="A872" s="42" t="n"/>
      <c r="B872" s="15" t="n"/>
      <c r="C872" s="13" t="n"/>
      <c r="D872" s="11" t="n"/>
      <c r="E872" s="2" t="n"/>
      <c r="F872" s="2" t="n"/>
      <c r="G872" s="2" t="n"/>
      <c r="H872" s="2" t="n"/>
    </row>
    <row r="873">
      <c r="A873" s="41" t="n"/>
      <c r="B873" s="31" t="n"/>
      <c r="C873" s="32" t="n"/>
      <c r="D873" s="33" t="n"/>
      <c r="E873" s="9" t="n"/>
      <c r="F873" s="9" t="n"/>
      <c r="G873" s="9" t="n"/>
      <c r="H873" s="9" t="n"/>
    </row>
    <row r="874">
      <c r="A874" s="42" t="n"/>
      <c r="B874" s="15" t="n"/>
      <c r="C874" s="13" t="n"/>
      <c r="D874" s="11" t="n"/>
      <c r="E874" s="2" t="n"/>
      <c r="F874" s="2" t="n"/>
      <c r="G874" s="2" t="n"/>
      <c r="H874" s="2" t="n"/>
    </row>
    <row r="875">
      <c r="A875" s="42" t="n"/>
      <c r="B875" s="15" t="n"/>
      <c r="C875" s="13" t="n"/>
      <c r="D875" s="11" t="n"/>
      <c r="E875" s="2" t="n"/>
      <c r="F875" s="2" t="n"/>
      <c r="G875" s="2" t="n"/>
      <c r="H875" s="2" t="n"/>
    </row>
    <row r="876">
      <c r="A876" s="42" t="n"/>
      <c r="B876" s="15" t="n"/>
      <c r="C876" s="13" t="n"/>
      <c r="D876" s="11" t="n"/>
      <c r="E876" s="2" t="n"/>
      <c r="F876" s="2" t="n"/>
      <c r="G876" s="2" t="n"/>
      <c r="H876" s="2" t="n"/>
    </row>
    <row r="877">
      <c r="A877" s="41" t="n"/>
      <c r="B877" s="31" t="n"/>
      <c r="C877" s="32" t="n"/>
      <c r="D877" s="33" t="n"/>
      <c r="E877" s="9" t="n"/>
      <c r="F877" s="9" t="n"/>
      <c r="G877" s="9" t="n"/>
      <c r="H877" s="9" t="n"/>
    </row>
    <row r="878">
      <c r="A878" s="42" t="n"/>
      <c r="B878" s="15" t="n"/>
      <c r="C878" s="13" t="n"/>
      <c r="D878" s="11" t="n"/>
      <c r="E878" s="2" t="n"/>
      <c r="F878" s="2" t="n"/>
      <c r="G878" s="2" t="n"/>
      <c r="H878" s="2" t="n"/>
    </row>
    <row r="879">
      <c r="A879" s="42" t="n"/>
      <c r="B879" s="15" t="n"/>
      <c r="C879" s="13" t="n"/>
      <c r="D879" s="11" t="n"/>
      <c r="E879" s="2" t="n"/>
      <c r="F879" s="2" t="n"/>
      <c r="G879" s="2" t="n"/>
      <c r="H879" s="2" t="n"/>
    </row>
    <row r="880">
      <c r="A880" s="42" t="n"/>
      <c r="B880" s="15" t="n"/>
      <c r="C880" s="13" t="n"/>
      <c r="D880" s="11" t="n"/>
      <c r="E880" s="2" t="n"/>
      <c r="F880" s="2" t="n"/>
      <c r="G880" s="2" t="n"/>
      <c r="H880" s="2" t="n"/>
    </row>
    <row r="881">
      <c r="A881" s="41" t="n"/>
      <c r="B881" s="31" t="n"/>
      <c r="C881" s="32" t="n"/>
      <c r="D881" s="33" t="n"/>
      <c r="E881" s="9" t="n"/>
      <c r="F881" s="9" t="n"/>
      <c r="G881" s="9" t="n"/>
      <c r="H881" s="9" t="n"/>
    </row>
    <row r="882">
      <c r="A882" s="42" t="n"/>
      <c r="B882" s="15" t="n"/>
      <c r="C882" s="13" t="n"/>
      <c r="D882" s="11" t="n"/>
      <c r="E882" s="2" t="n"/>
      <c r="F882" s="2" t="n"/>
      <c r="G882" s="2" t="n"/>
      <c r="H882" s="2" t="n"/>
    </row>
    <row r="883">
      <c r="A883" s="42" t="n"/>
      <c r="B883" s="15" t="n"/>
      <c r="C883" s="13" t="n"/>
      <c r="D883" s="11" t="n"/>
      <c r="E883" s="2" t="n"/>
      <c r="F883" s="2" t="n"/>
      <c r="G883" s="2" t="n"/>
      <c r="H883" s="2" t="n"/>
    </row>
    <row r="884">
      <c r="A884" s="42" t="n"/>
      <c r="B884" s="15" t="n"/>
      <c r="C884" s="13" t="n"/>
      <c r="D884" s="11" t="n"/>
      <c r="E884" s="2" t="n"/>
      <c r="F884" s="2" t="n"/>
      <c r="G884" s="2" t="n"/>
      <c r="H884" s="2" t="n"/>
    </row>
    <row r="885">
      <c r="A885" s="42" t="n"/>
      <c r="B885" s="15" t="n"/>
      <c r="C885" s="13" t="n"/>
      <c r="D885" s="11" t="n"/>
      <c r="E885" s="2" t="n"/>
      <c r="F885" s="2" t="n"/>
      <c r="G885" s="2" t="n"/>
      <c r="H885" s="2" t="n"/>
    </row>
    <row r="886">
      <c r="A886" s="41" t="n"/>
      <c r="B886" s="31" t="n"/>
      <c r="C886" s="32" t="n"/>
      <c r="D886" s="33" t="n"/>
      <c r="E886" s="9" t="n"/>
      <c r="F886" s="9" t="n"/>
      <c r="G886" s="9" t="n"/>
      <c r="H886" s="9" t="n"/>
    </row>
    <row r="887">
      <c r="A887" s="40" t="n"/>
      <c r="B887" s="27" t="n"/>
      <c r="C887" s="28" t="n"/>
      <c r="D887" s="29" t="n"/>
      <c r="E887" s="3" t="n"/>
      <c r="F887" s="3" t="n"/>
      <c r="G887" s="3" t="n"/>
      <c r="H887" s="3" t="n"/>
    </row>
    <row r="888">
      <c r="A888" s="41" t="n"/>
      <c r="B888" s="31" t="n"/>
      <c r="C888" s="32" t="n"/>
      <c r="D888" s="33" t="n"/>
      <c r="E888" s="9" t="n"/>
      <c r="F888" s="9" t="n"/>
      <c r="G888" s="9" t="n"/>
      <c r="H888" s="9" t="n"/>
    </row>
    <row r="889">
      <c r="A889" s="41" t="n"/>
      <c r="B889" s="31" t="n"/>
      <c r="C889" s="32" t="n"/>
      <c r="D889" s="33" t="n"/>
      <c r="E889" s="9" t="n"/>
      <c r="F889" s="9" t="n"/>
      <c r="G889" s="9" t="n"/>
      <c r="H889" s="9" t="n"/>
    </row>
    <row r="890">
      <c r="A890" s="41" t="n"/>
      <c r="B890" s="31" t="n"/>
      <c r="C890" s="32" t="n"/>
      <c r="D890" s="33" t="n"/>
      <c r="E890" s="9" t="n"/>
      <c r="F890" s="9" t="n"/>
      <c r="G890" s="9" t="n"/>
      <c r="H890" s="9" t="n"/>
    </row>
    <row r="891">
      <c r="A891" s="40" t="n"/>
      <c r="B891" s="27" t="n"/>
      <c r="C891" s="28" t="n"/>
      <c r="D891" s="29" t="n"/>
      <c r="E891" s="3" t="n"/>
      <c r="F891" s="3" t="n"/>
      <c r="G891" s="3" t="n"/>
      <c r="H891" s="3" t="n"/>
    </row>
    <row r="892">
      <c r="A892" s="41" t="n"/>
      <c r="B892" s="31" t="n"/>
      <c r="C892" s="32" t="n"/>
      <c r="D892" s="33" t="n"/>
      <c r="E892" s="9" t="n"/>
      <c r="F892" s="9" t="n"/>
      <c r="G892" s="9" t="n"/>
      <c r="H892" s="9" t="n"/>
    </row>
    <row r="893">
      <c r="A893" s="41" t="n"/>
      <c r="B893" s="31" t="n"/>
      <c r="C893" s="32" t="n"/>
      <c r="D893" s="33" t="n"/>
      <c r="E893" s="9" t="n"/>
      <c r="F893" s="9" t="n"/>
      <c r="G893" s="9" t="n"/>
      <c r="H893" s="9" t="n"/>
    </row>
  </sheetData>
  <conditionalFormatting sqref="A503:N565 A568:N632 A635:N762 A765:N893">
    <cfRule dxfId="3" priority="1" type="expression">
      <formula>$D503&lt;&gt;""</formula>
    </cfRule>
    <cfRule dxfId="2" priority="2" type="expression">
      <formula>$C503&lt;&gt;""</formula>
    </cfRule>
    <cfRule dxfId="1" priority="3" type="expression">
      <formula>$B503&lt;&gt;""</formula>
    </cfRule>
    <cfRule dxfId="0" priority="4" type="expression">
      <formula>$A503&lt;&gt;""</formula>
    </cfRule>
  </conditionalFormatting>
  <pageMargins bottom="0.75" footer="0.3" header="0.3" left="0.7" right="0.7" top="0.75"/>
  <pageSetup horizontalDpi="4294967293" orientation="portrait" paperSize="9" scale="1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893"/>
  <sheetViews>
    <sheetView topLeftCell="B1" workbookViewId="0" zoomScale="93" zoomScaleNormal="93">
      <pane activePane="bottomLeft" state="frozen" topLeftCell="A533" ySplit="500"/>
      <selection activeCell="I1" pane="bottomLeft" sqref="I1"/>
    </sheetView>
  </sheetViews>
  <sheetFormatPr baseColWidth="10" defaultColWidth="9.1640625" defaultRowHeight="20"/>
  <cols>
    <col customWidth="1" max="1" min="1" style="44" width="33.6640625"/>
    <col customWidth="1" max="2" min="2" style="16" width="18.5"/>
    <col customWidth="1" max="3" min="3" style="14" width="10"/>
    <col customWidth="1" max="4" min="4" style="12" width="23.6640625"/>
    <col customWidth="1" max="8" min="5" style="1" width="14.83203125"/>
    <col customWidth="1" max="14" min="9" style="30" width="16.5"/>
    <col customWidth="1" max="16384" min="15" style="1" width="9.1640625"/>
  </cols>
  <sheetData>
    <row customFormat="1" customHeight="1" ht="16" r="1" s="14">
      <c r="A1" s="22" t="inlineStr">
        <is>
          <t>Asset Name</t>
        </is>
      </c>
      <c r="B1" s="22" t="n"/>
      <c r="C1" s="22" t="n"/>
      <c r="D1" s="22" t="n"/>
      <c r="E1" s="22" t="n"/>
      <c r="F1" s="22" t="n"/>
      <c r="G1" s="22" t="n"/>
      <c r="H1" s="22" t="n"/>
      <c r="I1" s="22" t="inlineStr">
        <is>
          <t>Butler Hall Capital LP</t>
        </is>
      </c>
      <c r="J1" s="22" t="inlineStr">
        <is>
          <t>Butler Hall Capital LP</t>
        </is>
      </c>
      <c r="K1" s="22" t="inlineStr">
        <is>
          <t>Butler Hall Capital LP</t>
        </is>
      </c>
      <c r="L1" s="22" t="n"/>
      <c r="M1" s="22" t="n"/>
      <c r="N1" s="22" t="n"/>
    </row>
    <row customFormat="1" customHeight="1" ht="16" r="2" s="14">
      <c r="A2" s="22" t="inlineStr">
        <is>
          <t>Asset Type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  <c r="N2" s="22" t="n"/>
    </row>
    <row customFormat="1" customHeight="1" ht="16" r="3" s="14">
      <c r="A3" s="22" t="inlineStr">
        <is>
          <t>Strategy</t>
        </is>
      </c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</row>
    <row customFormat="1" customHeight="1" ht="16" r="4" s="14">
      <c r="A4" s="22" t="inlineStr">
        <is>
          <t>Sub-Strategy (exposure)</t>
        </is>
      </c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</row>
    <row customFormat="1" customHeight="1" ht="16" r="5" s="14">
      <c r="A5" s="22" t="inlineStr">
        <is>
          <t>Exposure Category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</row>
    <row customFormat="1" customHeight="1" ht="16" r="6" s="14">
      <c r="A6" s="22" t="inlineStr">
        <is>
          <t>Date</t>
        </is>
      </c>
      <c r="B6" s="22" t="n"/>
      <c r="C6" s="22" t="n"/>
      <c r="D6" s="22" t="n"/>
      <c r="E6" s="22" t="n"/>
      <c r="F6" s="45" t="n">
        <v>44500</v>
      </c>
      <c r="G6" s="45" t="n">
        <v>44530</v>
      </c>
      <c r="H6" s="45" t="n">
        <v>44561</v>
      </c>
      <c r="I6" s="45" t="n">
        <v>44592</v>
      </c>
      <c r="J6" s="45" t="n">
        <v>44620</v>
      </c>
      <c r="K6" s="45" t="n">
        <v>44651</v>
      </c>
      <c r="L6" s="45" t="n">
        <v>44681</v>
      </c>
      <c r="M6" s="45" t="n">
        <v>44712</v>
      </c>
      <c r="N6" s="45" t="n">
        <v>44742</v>
      </c>
      <c r="O6" s="82" t="n">
        <v>45138</v>
      </c>
    </row>
    <row hidden="1" r="7">
      <c r="A7" s="37" t="n"/>
      <c r="B7" s="23" t="n"/>
      <c r="C7" s="24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  <c r="N7" s="23" t="n"/>
    </row>
    <row hidden="1" r="8">
      <c r="A8" s="38" t="inlineStr">
        <is>
          <t>Total Number of Holdings (L)</t>
        </is>
      </c>
      <c r="B8" s="1" t="n"/>
      <c r="I8" s="1" t="n"/>
      <c r="J8" s="1" t="n"/>
      <c r="K8" s="1" t="n"/>
      <c r="L8" s="1" t="n"/>
      <c r="M8" s="1" t="n"/>
      <c r="N8" s="1" t="n"/>
    </row>
    <row hidden="1" r="9">
      <c r="A9" s="38" t="inlineStr">
        <is>
          <t>Bond Holdings (L)</t>
        </is>
      </c>
      <c r="B9" s="1" t="n"/>
      <c r="I9" s="1" t="n"/>
      <c r="J9" s="1" t="n"/>
      <c r="K9" s="1" t="n"/>
      <c r="L9" s="1" t="n"/>
      <c r="M9" s="1" t="n"/>
      <c r="N9" s="1" t="n"/>
    </row>
    <row hidden="1" r="10">
      <c r="A10" s="38" t="inlineStr">
        <is>
          <t>Stock Holdings (L)</t>
        </is>
      </c>
      <c r="B10" s="1" t="n"/>
      <c r="I10" s="1" t="n"/>
      <c r="J10" s="1" t="n"/>
      <c r="K10" s="1" t="n"/>
      <c r="L10" s="1" t="n"/>
      <c r="M10" s="1" t="n"/>
      <c r="N10" s="1" t="n"/>
    </row>
    <row hidden="1" r="11">
      <c r="A11" s="38" t="inlineStr">
        <is>
          <t>Total Number of Holdings (S)</t>
        </is>
      </c>
      <c r="B11" s="1" t="n"/>
      <c r="I11" s="1" t="n"/>
      <c r="J11" s="1" t="n"/>
      <c r="K11" s="1" t="n"/>
      <c r="L11" s="1" t="n"/>
      <c r="M11" s="1" t="n"/>
      <c r="N11" s="1" t="n"/>
    </row>
    <row hidden="1" r="12">
      <c r="A12" s="38" t="inlineStr">
        <is>
          <t>Bond Holdings (S)</t>
        </is>
      </c>
      <c r="B12" s="1" t="n"/>
      <c r="I12" s="1" t="n"/>
      <c r="J12" s="1" t="n"/>
      <c r="K12" s="1" t="n"/>
      <c r="L12" s="1" t="n"/>
      <c r="M12" s="1" t="n"/>
      <c r="N12" s="1" t="n"/>
    </row>
    <row hidden="1" r="13">
      <c r="A13" s="38" t="inlineStr">
        <is>
          <t>Stock Holdings (S)</t>
        </is>
      </c>
      <c r="B13" s="1" t="n"/>
      <c r="I13" s="1" t="n"/>
      <c r="J13" s="1" t="n"/>
      <c r="K13" s="1" t="n"/>
      <c r="L13" s="1" t="n"/>
      <c r="M13" s="1" t="n"/>
      <c r="N13" s="1" t="n"/>
    </row>
    <row hidden="1" r="14">
      <c r="A14" s="38" t="n"/>
      <c r="B14" s="1" t="n"/>
      <c r="I14" s="1" t="n"/>
      <c r="J14" s="1" t="n"/>
      <c r="K14" s="1" t="n"/>
      <c r="L14" s="1" t="n"/>
      <c r="M14" s="1" t="n"/>
      <c r="N14" s="1" t="n"/>
    </row>
    <row hidden="1" r="15">
      <c r="A15" s="38" t="n"/>
      <c r="B15" s="1" t="n"/>
      <c r="I15" s="1" t="n"/>
      <c r="J15" s="1" t="n"/>
      <c r="K15" s="1" t="n"/>
      <c r="L15" s="1" t="n"/>
      <c r="M15" s="1" t="n"/>
      <c r="N15" s="1" t="n"/>
    </row>
    <row hidden="1" r="16">
      <c r="A16" s="38" t="n"/>
      <c r="B16" s="1" t="n"/>
      <c r="I16" s="1" t="n"/>
      <c r="J16" s="1" t="n"/>
      <c r="K16" s="1" t="n"/>
      <c r="L16" s="1" t="n"/>
      <c r="M16" s="1" t="n"/>
      <c r="N16" s="1" t="n"/>
    </row>
    <row hidden="1" r="17">
      <c r="A17" s="38" t="n"/>
      <c r="B17" s="1" t="n"/>
      <c r="I17" s="1" t="n"/>
      <c r="J17" s="1" t="n"/>
      <c r="K17" s="1" t="n"/>
      <c r="L17" s="1" t="n"/>
      <c r="M17" s="1" t="n"/>
      <c r="N17" s="1" t="n"/>
    </row>
    <row hidden="1" r="18">
      <c r="A18" s="38" t="n"/>
      <c r="B18" s="1" t="n"/>
      <c r="I18" s="1" t="n"/>
      <c r="J18" s="1" t="n"/>
      <c r="K18" s="1" t="n"/>
      <c r="L18" s="1" t="n"/>
      <c r="M18" s="1" t="n"/>
      <c r="N18" s="1" t="n"/>
    </row>
    <row hidden="1" r="19">
      <c r="A19" s="38" t="n"/>
      <c r="B19" s="1" t="n"/>
      <c r="I19" s="1" t="n"/>
      <c r="J19" s="1" t="n"/>
      <c r="K19" s="1" t="n"/>
      <c r="L19" s="1" t="n"/>
      <c r="M19" s="1" t="n"/>
      <c r="N19" s="1" t="n"/>
    </row>
    <row hidden="1" r="20">
      <c r="A20" s="38" t="n"/>
      <c r="B20" s="1" t="n"/>
      <c r="I20" s="1" t="n"/>
      <c r="J20" s="1" t="n"/>
      <c r="K20" s="1" t="n"/>
      <c r="L20" s="1" t="n"/>
      <c r="M20" s="1" t="n"/>
      <c r="N20" s="1" t="n"/>
    </row>
    <row hidden="1" r="21">
      <c r="A21" s="38" t="n"/>
      <c r="B21" s="1" t="n"/>
      <c r="I21" s="1" t="n"/>
      <c r="J21" s="1" t="n"/>
      <c r="K21" s="1" t="n"/>
      <c r="L21" s="1" t="n"/>
      <c r="M21" s="1" t="n"/>
      <c r="N21" s="1" t="n"/>
    </row>
    <row hidden="1" r="22">
      <c r="A22" s="38" t="n"/>
      <c r="B22" s="1" t="n"/>
      <c r="I22" s="1" t="n"/>
      <c r="J22" s="1" t="n"/>
      <c r="K22" s="1" t="n"/>
      <c r="L22" s="1" t="n"/>
      <c r="M22" s="1" t="n"/>
      <c r="N22" s="1" t="n"/>
    </row>
    <row hidden="1" r="23">
      <c r="A23" s="38" t="n"/>
      <c r="B23" s="1" t="n"/>
      <c r="I23" s="1" t="n"/>
      <c r="J23" s="1" t="n"/>
      <c r="K23" s="1" t="n"/>
      <c r="L23" s="1" t="n"/>
      <c r="M23" s="1" t="n"/>
      <c r="N23" s="1" t="n"/>
    </row>
    <row hidden="1" r="24">
      <c r="A24" s="38" t="n"/>
      <c r="B24" s="1" t="n"/>
      <c r="I24" s="1" t="n"/>
      <c r="J24" s="1" t="n"/>
      <c r="K24" s="1" t="n"/>
      <c r="L24" s="1" t="n"/>
      <c r="M24" s="1" t="n"/>
      <c r="N24" s="1" t="n"/>
    </row>
    <row hidden="1" r="25">
      <c r="A25" s="38" t="n"/>
      <c r="B25" s="1" t="n"/>
      <c r="I25" s="1" t="n"/>
      <c r="J25" s="1" t="n"/>
      <c r="K25" s="1" t="n"/>
      <c r="L25" s="1" t="n"/>
      <c r="M25" s="1" t="n"/>
      <c r="N25" s="1" t="n"/>
    </row>
    <row hidden="1" r="26">
      <c r="A26" s="38" t="n"/>
      <c r="B26" s="1" t="n"/>
      <c r="I26" s="1" t="n"/>
      <c r="J26" s="1" t="n"/>
      <c r="K26" s="1" t="n"/>
      <c r="L26" s="1" t="n"/>
      <c r="M26" s="1" t="n"/>
      <c r="N26" s="1" t="n"/>
    </row>
    <row hidden="1" r="27">
      <c r="A27" s="38" t="n"/>
      <c r="B27" s="1" t="n"/>
      <c r="I27" s="1" t="n"/>
      <c r="J27" s="1" t="n"/>
      <c r="K27" s="1" t="n"/>
      <c r="L27" s="1" t="n"/>
      <c r="M27" s="1" t="n"/>
      <c r="N27" s="1" t="n"/>
    </row>
    <row hidden="1" r="28">
      <c r="A28" s="38" t="n"/>
      <c r="B28" s="1" t="n"/>
      <c r="I28" s="1" t="n"/>
      <c r="J28" s="1" t="n"/>
      <c r="K28" s="1" t="n"/>
      <c r="L28" s="1" t="n"/>
      <c r="M28" s="1" t="n"/>
      <c r="N28" s="1" t="n"/>
    </row>
    <row hidden="1" r="29">
      <c r="A29" s="38" t="n"/>
      <c r="B29" s="1" t="n"/>
      <c r="I29" s="1" t="n"/>
      <c r="J29" s="1" t="n"/>
      <c r="K29" s="1" t="n"/>
      <c r="L29" s="1" t="n"/>
      <c r="M29" s="1" t="n"/>
      <c r="N29" s="1" t="n"/>
    </row>
    <row hidden="1" r="30">
      <c r="A30" s="38" t="n"/>
      <c r="B30" s="1" t="n"/>
      <c r="I30" s="1" t="n"/>
      <c r="J30" s="1" t="n"/>
      <c r="K30" s="1" t="n"/>
      <c r="L30" s="1" t="n"/>
      <c r="M30" s="1" t="n"/>
      <c r="N30" s="1" t="n"/>
    </row>
    <row hidden="1" r="31">
      <c r="A31" s="38" t="n"/>
      <c r="B31" s="1" t="n"/>
      <c r="I31" s="1" t="n"/>
      <c r="J31" s="1" t="n"/>
      <c r="K31" s="1" t="n"/>
      <c r="L31" s="1" t="n"/>
      <c r="M31" s="1" t="n"/>
      <c r="N31" s="1" t="n"/>
    </row>
    <row hidden="1" r="32">
      <c r="A32" s="38" t="n"/>
      <c r="B32" s="1" t="n"/>
      <c r="I32" s="1" t="n"/>
      <c r="J32" s="1" t="n"/>
      <c r="K32" s="1" t="n"/>
      <c r="L32" s="1" t="n"/>
      <c r="M32" s="1" t="n"/>
      <c r="N32" s="1" t="n"/>
    </row>
    <row hidden="1" r="33">
      <c r="A33" s="38" t="n"/>
      <c r="B33" s="1" t="n"/>
      <c r="I33" s="1" t="n"/>
      <c r="J33" s="1" t="n"/>
      <c r="K33" s="1" t="n"/>
      <c r="L33" s="1" t="n"/>
      <c r="M33" s="1" t="n"/>
      <c r="N33" s="1" t="n"/>
    </row>
    <row hidden="1" r="34">
      <c r="A34" s="38" t="n"/>
      <c r="B34" s="1" t="n"/>
      <c r="I34" s="1" t="n"/>
      <c r="J34" s="1" t="n"/>
      <c r="K34" s="1" t="n"/>
      <c r="L34" s="1" t="n"/>
      <c r="M34" s="1" t="n"/>
      <c r="N34" s="1" t="n"/>
    </row>
    <row hidden="1" r="35">
      <c r="A35" s="38" t="n"/>
      <c r="B35" s="1" t="n"/>
      <c r="I35" s="1" t="n"/>
      <c r="J35" s="1" t="n"/>
      <c r="K35" s="1" t="n"/>
      <c r="L35" s="1" t="n"/>
      <c r="M35" s="1" t="n"/>
      <c r="N35" s="1" t="n"/>
    </row>
    <row hidden="1" r="36">
      <c r="A36" s="38" t="n"/>
      <c r="B36" s="1" t="n"/>
      <c r="I36" s="1" t="n"/>
      <c r="J36" s="1" t="n"/>
      <c r="K36" s="1" t="n"/>
      <c r="L36" s="1" t="n"/>
      <c r="M36" s="1" t="n"/>
      <c r="N36" s="1" t="n"/>
    </row>
    <row hidden="1" r="37">
      <c r="A37" s="38" t="n"/>
      <c r="B37" s="1" t="n"/>
      <c r="I37" s="1" t="n"/>
      <c r="J37" s="1" t="n"/>
      <c r="K37" s="1" t="n"/>
      <c r="L37" s="1" t="n"/>
      <c r="M37" s="1" t="n"/>
      <c r="N37" s="1" t="n"/>
    </row>
    <row hidden="1" r="38">
      <c r="A38" s="38" t="n"/>
      <c r="B38" s="1" t="n"/>
      <c r="I38" s="1" t="n"/>
      <c r="J38" s="1" t="n"/>
      <c r="K38" s="1" t="n"/>
      <c r="L38" s="1" t="n"/>
      <c r="M38" s="1" t="n"/>
      <c r="N38" s="1" t="n"/>
    </row>
    <row hidden="1" r="39">
      <c r="A39" s="38" t="n"/>
      <c r="B39" s="1" t="n"/>
      <c r="I39" s="1" t="n"/>
      <c r="J39" s="1" t="n"/>
      <c r="K39" s="1" t="n"/>
      <c r="L39" s="1" t="n"/>
      <c r="M39" s="1" t="n"/>
      <c r="N39" s="1" t="n"/>
    </row>
    <row hidden="1" r="40">
      <c r="A40" s="38" t="n"/>
      <c r="B40" s="1" t="n"/>
      <c r="I40" s="1" t="n"/>
      <c r="J40" s="1" t="n"/>
      <c r="K40" s="1" t="n"/>
      <c r="L40" s="1" t="n"/>
      <c r="M40" s="1" t="n"/>
      <c r="N40" s="1" t="n"/>
    </row>
    <row hidden="1" r="41">
      <c r="A41" s="38" t="n"/>
      <c r="B41" s="1" t="n"/>
      <c r="I41" s="1" t="n"/>
      <c r="J41" s="1" t="n"/>
      <c r="K41" s="1" t="n"/>
      <c r="L41" s="1" t="n"/>
      <c r="M41" s="1" t="n"/>
      <c r="N41" s="1" t="n"/>
    </row>
    <row hidden="1" r="42">
      <c r="A42" s="38" t="n"/>
      <c r="B42" s="1" t="n"/>
      <c r="I42" s="1" t="n"/>
      <c r="J42" s="1" t="n"/>
      <c r="K42" s="1" t="n"/>
      <c r="L42" s="1" t="n"/>
      <c r="M42" s="1" t="n"/>
      <c r="N42" s="1" t="n"/>
    </row>
    <row hidden="1" r="43">
      <c r="A43" s="38" t="n"/>
      <c r="B43" s="1" t="n"/>
      <c r="I43" s="1" t="n"/>
      <c r="J43" s="1" t="n"/>
      <c r="K43" s="1" t="n"/>
      <c r="L43" s="1" t="n"/>
      <c r="M43" s="1" t="n"/>
      <c r="N43" s="1" t="n"/>
    </row>
    <row hidden="1" r="44">
      <c r="A44" s="38" t="n"/>
      <c r="B44" s="1" t="n"/>
      <c r="I44" s="1" t="n"/>
      <c r="J44" s="1" t="n"/>
      <c r="K44" s="1" t="n"/>
      <c r="L44" s="1" t="n"/>
      <c r="M44" s="1" t="n"/>
      <c r="N44" s="1" t="n"/>
    </row>
    <row hidden="1" r="45">
      <c r="A45" s="38" t="n"/>
      <c r="B45" s="1" t="n"/>
      <c r="I45" s="1" t="n"/>
      <c r="J45" s="1" t="n"/>
      <c r="K45" s="1" t="n"/>
      <c r="L45" s="1" t="n"/>
      <c r="M45" s="1" t="n"/>
      <c r="N45" s="1" t="n"/>
    </row>
    <row hidden="1" r="46">
      <c r="A46" s="38" t="n"/>
      <c r="B46" s="1" t="n"/>
      <c r="I46" s="1" t="n"/>
      <c r="J46" s="1" t="n"/>
      <c r="K46" s="1" t="n"/>
      <c r="L46" s="1" t="n"/>
      <c r="M46" s="1" t="n"/>
      <c r="N46" s="1" t="n"/>
    </row>
    <row hidden="1" r="47">
      <c r="A47" s="38" t="n"/>
      <c r="B47" s="1" t="n"/>
      <c r="I47" s="1" t="n"/>
      <c r="J47" s="1" t="n"/>
      <c r="K47" s="1" t="n"/>
      <c r="L47" s="1" t="n"/>
      <c r="M47" s="1" t="n"/>
      <c r="N47" s="1" t="n"/>
    </row>
    <row hidden="1" r="48">
      <c r="A48" s="38" t="n"/>
      <c r="B48" s="1" t="n"/>
      <c r="I48" s="1" t="n"/>
      <c r="J48" s="1" t="n"/>
      <c r="K48" s="1" t="n"/>
      <c r="L48" s="1" t="n"/>
      <c r="M48" s="1" t="n"/>
      <c r="N48" s="1" t="n"/>
    </row>
    <row hidden="1" r="49">
      <c r="A49" s="38" t="n"/>
      <c r="B49" s="1" t="n"/>
      <c r="I49" s="1" t="n"/>
      <c r="J49" s="1" t="n"/>
      <c r="K49" s="1" t="n"/>
      <c r="L49" s="1" t="n"/>
      <c r="M49" s="1" t="n"/>
      <c r="N49" s="1" t="n"/>
    </row>
    <row hidden="1" r="50">
      <c r="A50" s="38" t="n"/>
      <c r="B50" s="1" t="n"/>
      <c r="I50" s="1" t="n"/>
      <c r="J50" s="1" t="n"/>
      <c r="K50" s="1" t="n"/>
      <c r="L50" s="1" t="n"/>
      <c r="M50" s="1" t="n"/>
      <c r="N50" s="1" t="n"/>
    </row>
    <row hidden="1" r="51">
      <c r="A51" s="38" t="n"/>
      <c r="B51" s="1" t="n"/>
      <c r="I51" s="1" t="n"/>
      <c r="J51" s="1" t="n"/>
      <c r="K51" s="1" t="n"/>
      <c r="L51" s="1" t="n"/>
      <c r="M51" s="1" t="n"/>
      <c r="N51" s="1" t="n"/>
    </row>
    <row hidden="1" r="52">
      <c r="A52" s="38" t="n"/>
      <c r="B52" s="1" t="n"/>
      <c r="I52" s="1" t="n"/>
      <c r="J52" s="1" t="n"/>
      <c r="K52" s="1" t="n"/>
      <c r="L52" s="1" t="n"/>
      <c r="M52" s="1" t="n"/>
      <c r="N52" s="1" t="n"/>
    </row>
    <row hidden="1" r="53">
      <c r="A53" s="38" t="n"/>
      <c r="B53" s="1" t="n"/>
      <c r="I53" s="1" t="n"/>
      <c r="J53" s="1" t="n"/>
      <c r="K53" s="1" t="n"/>
      <c r="L53" s="1" t="n"/>
      <c r="M53" s="1" t="n"/>
      <c r="N53" s="1" t="n"/>
    </row>
    <row hidden="1" r="54">
      <c r="A54" s="38" t="n"/>
      <c r="B54" s="1" t="n"/>
      <c r="I54" s="1" t="n"/>
      <c r="J54" s="1" t="n"/>
      <c r="K54" s="1" t="n"/>
      <c r="L54" s="1" t="n"/>
      <c r="M54" s="1" t="n"/>
      <c r="N54" s="1" t="n"/>
    </row>
    <row hidden="1" r="55">
      <c r="A55" s="38" t="n"/>
      <c r="B55" s="1" t="n"/>
      <c r="I55" s="1" t="n"/>
      <c r="J55" s="1" t="n"/>
      <c r="K55" s="1" t="n"/>
      <c r="L55" s="1" t="n"/>
      <c r="M55" s="1" t="n"/>
      <c r="N55" s="1" t="n"/>
    </row>
    <row hidden="1" r="56">
      <c r="A56" s="38" t="n"/>
      <c r="B56" s="1" t="n"/>
      <c r="I56" s="1" t="n"/>
      <c r="J56" s="1" t="n"/>
      <c r="K56" s="1" t="n"/>
      <c r="L56" s="1" t="n"/>
      <c r="M56" s="1" t="n"/>
      <c r="N56" s="1" t="n"/>
    </row>
    <row hidden="1" r="57">
      <c r="A57" s="38" t="n"/>
      <c r="B57" s="1" t="n"/>
      <c r="I57" s="1" t="n"/>
      <c r="J57" s="1" t="n"/>
      <c r="K57" s="1" t="n"/>
      <c r="L57" s="1" t="n"/>
      <c r="M57" s="1" t="n"/>
      <c r="N57" s="1" t="n"/>
    </row>
    <row hidden="1" r="58">
      <c r="A58" s="38" t="n"/>
      <c r="B58" s="1" t="n"/>
      <c r="I58" s="1" t="n"/>
      <c r="J58" s="1" t="n"/>
      <c r="K58" s="1" t="n"/>
      <c r="L58" s="1" t="n"/>
      <c r="M58" s="1" t="n"/>
      <c r="N58" s="1" t="n"/>
    </row>
    <row hidden="1" r="59">
      <c r="A59" s="38" t="n"/>
      <c r="B59" s="1" t="n"/>
      <c r="I59" s="1" t="n"/>
      <c r="J59" s="1" t="n"/>
      <c r="K59" s="1" t="n"/>
      <c r="L59" s="1" t="n"/>
      <c r="M59" s="1" t="n"/>
      <c r="N59" s="1" t="n"/>
    </row>
    <row hidden="1" r="60">
      <c r="A60" s="38" t="n"/>
      <c r="B60" s="1" t="n"/>
      <c r="I60" s="1" t="n"/>
      <c r="J60" s="1" t="n"/>
      <c r="K60" s="1" t="n"/>
      <c r="L60" s="1" t="n"/>
      <c r="M60" s="1" t="n"/>
      <c r="N60" s="1" t="n"/>
    </row>
    <row hidden="1" r="61">
      <c r="A61" s="38" t="n"/>
      <c r="B61" s="1" t="n"/>
      <c r="I61" s="1" t="n"/>
      <c r="J61" s="1" t="n"/>
      <c r="K61" s="1" t="n"/>
      <c r="L61" s="1" t="n"/>
      <c r="M61" s="1" t="n"/>
      <c r="N61" s="1" t="n"/>
    </row>
    <row hidden="1" r="62">
      <c r="A62" s="38" t="n"/>
      <c r="B62" s="1" t="n"/>
      <c r="I62" s="1" t="n"/>
      <c r="J62" s="1" t="n"/>
      <c r="K62" s="1" t="n"/>
      <c r="L62" s="1" t="n"/>
      <c r="M62" s="1" t="n"/>
      <c r="N62" s="1" t="n"/>
    </row>
    <row hidden="1" r="63">
      <c r="A63" s="38" t="n"/>
      <c r="B63" s="1" t="n"/>
      <c r="I63" s="1" t="n"/>
      <c r="J63" s="1" t="n"/>
      <c r="K63" s="1" t="n"/>
      <c r="L63" s="1" t="n"/>
      <c r="M63" s="1" t="n"/>
      <c r="N63" s="1" t="n"/>
    </row>
    <row hidden="1" r="64">
      <c r="A64" s="38" t="n"/>
      <c r="B64" s="1" t="n"/>
      <c r="I64" s="1" t="n"/>
      <c r="J64" s="1" t="n"/>
      <c r="K64" s="1" t="n"/>
      <c r="L64" s="1" t="n"/>
      <c r="M64" s="1" t="n"/>
      <c r="N64" s="1" t="n"/>
    </row>
    <row hidden="1" r="65">
      <c r="A65" s="38" t="n"/>
      <c r="B65" s="1" t="n"/>
      <c r="I65" s="1" t="n"/>
      <c r="J65" s="1" t="n"/>
      <c r="K65" s="1" t="n"/>
      <c r="L65" s="1" t="n"/>
      <c r="M65" s="1" t="n"/>
      <c r="N65" s="1" t="n"/>
    </row>
    <row hidden="1" r="66">
      <c r="A66" s="38" t="n"/>
      <c r="B66" s="1" t="n"/>
      <c r="I66" s="1" t="n"/>
      <c r="J66" s="1" t="n"/>
      <c r="K66" s="1" t="n"/>
      <c r="L66" s="1" t="n"/>
      <c r="M66" s="1" t="n"/>
      <c r="N66" s="1" t="n"/>
    </row>
    <row hidden="1" r="67">
      <c r="A67" s="38" t="n"/>
      <c r="B67" s="1" t="n"/>
      <c r="I67" s="1" t="n"/>
      <c r="J67" s="1" t="n"/>
      <c r="K67" s="1" t="n"/>
      <c r="L67" s="1" t="n"/>
      <c r="M67" s="1" t="n"/>
      <c r="N67" s="1" t="n"/>
    </row>
    <row hidden="1" r="68">
      <c r="A68" s="38" t="n"/>
      <c r="B68" s="1" t="n"/>
      <c r="I68" s="1" t="n"/>
      <c r="J68" s="1" t="n"/>
      <c r="K68" s="1" t="n"/>
      <c r="L68" s="1" t="n"/>
      <c r="M68" s="1" t="n"/>
      <c r="N68" s="1" t="n"/>
    </row>
    <row hidden="1" r="69">
      <c r="A69" s="38" t="n"/>
      <c r="B69" s="1" t="n"/>
      <c r="I69" s="1" t="n"/>
      <c r="J69" s="1" t="n"/>
      <c r="K69" s="1" t="n"/>
      <c r="L69" s="1" t="n"/>
      <c r="M69" s="1" t="n"/>
      <c r="N69" s="1" t="n"/>
    </row>
    <row hidden="1" r="70">
      <c r="A70" s="38" t="n"/>
      <c r="B70" s="1" t="n"/>
      <c r="I70" s="1" t="n"/>
      <c r="J70" s="1" t="n"/>
      <c r="K70" s="1" t="n"/>
      <c r="L70" s="1" t="n"/>
      <c r="M70" s="1" t="n"/>
      <c r="N70" s="1" t="n"/>
    </row>
    <row hidden="1" r="71">
      <c r="A71" s="38" t="n"/>
      <c r="B71" s="1" t="n"/>
      <c r="I71" s="1" t="n"/>
      <c r="J71" s="1" t="n"/>
      <c r="K71" s="1" t="n"/>
      <c r="L71" s="1" t="n"/>
      <c r="M71" s="1" t="n"/>
      <c r="N71" s="1" t="n"/>
    </row>
    <row hidden="1" r="72">
      <c r="A72" s="38" t="n"/>
      <c r="B72" s="1" t="n"/>
      <c r="I72" s="1" t="n"/>
      <c r="J72" s="1" t="n"/>
      <c r="K72" s="1" t="n"/>
      <c r="L72" s="1" t="n"/>
      <c r="M72" s="1" t="n"/>
      <c r="N72" s="1" t="n"/>
    </row>
    <row hidden="1" r="73">
      <c r="A73" s="38" t="n"/>
      <c r="B73" s="1" t="n"/>
      <c r="I73" s="1" t="n"/>
      <c r="J73" s="1" t="n"/>
      <c r="K73" s="1" t="n"/>
      <c r="L73" s="1" t="n"/>
      <c r="M73" s="1" t="n"/>
      <c r="N73" s="1" t="n"/>
    </row>
    <row hidden="1" r="74">
      <c r="A74" s="38" t="n"/>
      <c r="B74" s="1" t="n"/>
      <c r="I74" s="1" t="n"/>
      <c r="J74" s="1" t="n"/>
      <c r="K74" s="1" t="n"/>
      <c r="L74" s="1" t="n"/>
      <c r="M74" s="1" t="n"/>
      <c r="N74" s="1" t="n"/>
    </row>
    <row hidden="1" r="75">
      <c r="A75" s="38" t="n"/>
      <c r="B75" s="1" t="n"/>
      <c r="I75" s="1" t="n"/>
      <c r="J75" s="1" t="n"/>
      <c r="K75" s="1" t="n"/>
      <c r="L75" s="1" t="n"/>
      <c r="M75" s="1" t="n"/>
      <c r="N75" s="1" t="n"/>
    </row>
    <row hidden="1" r="76">
      <c r="A76" s="38" t="n"/>
      <c r="B76" s="1" t="n"/>
      <c r="I76" s="1" t="n"/>
      <c r="J76" s="1" t="n"/>
      <c r="K76" s="1" t="n"/>
      <c r="L76" s="1" t="n"/>
      <c r="M76" s="1" t="n"/>
      <c r="N76" s="1" t="n"/>
    </row>
    <row hidden="1" r="77">
      <c r="A77" s="38" t="n"/>
      <c r="B77" s="1" t="n"/>
      <c r="I77" s="1" t="n"/>
      <c r="J77" s="1" t="n"/>
      <c r="K77" s="1" t="n"/>
      <c r="L77" s="1" t="n"/>
      <c r="M77" s="1" t="n"/>
      <c r="N77" s="1" t="n"/>
    </row>
    <row hidden="1" r="78">
      <c r="A78" s="38" t="n"/>
      <c r="B78" s="1" t="n"/>
      <c r="I78" s="1" t="n"/>
      <c r="J78" s="1" t="n"/>
      <c r="K78" s="1" t="n"/>
      <c r="L78" s="1" t="n"/>
      <c r="M78" s="1" t="n"/>
      <c r="N78" s="1" t="n"/>
    </row>
    <row hidden="1" r="79">
      <c r="A79" s="38" t="n"/>
      <c r="B79" s="1" t="n"/>
      <c r="I79" s="1" t="n"/>
      <c r="J79" s="1" t="n"/>
      <c r="K79" s="1" t="n"/>
      <c r="L79" s="1" t="n"/>
      <c r="M79" s="1" t="n"/>
      <c r="N79" s="1" t="n"/>
    </row>
    <row hidden="1" r="80">
      <c r="A80" s="38" t="n"/>
      <c r="B80" s="1" t="n"/>
      <c r="I80" s="1" t="n"/>
      <c r="J80" s="1" t="n"/>
      <c r="K80" s="1" t="n"/>
      <c r="L80" s="1" t="n"/>
      <c r="M80" s="1" t="n"/>
      <c r="N80" s="1" t="n"/>
    </row>
    <row hidden="1" r="81">
      <c r="A81" s="38" t="n"/>
      <c r="B81" s="1" t="n"/>
      <c r="I81" s="1" t="n"/>
      <c r="J81" s="1" t="n"/>
      <c r="K81" s="1" t="n"/>
      <c r="L81" s="1" t="n"/>
      <c r="M81" s="1" t="n"/>
      <c r="N81" s="1" t="n"/>
    </row>
    <row hidden="1" r="82">
      <c r="A82" s="38" t="n"/>
      <c r="B82" s="1" t="n"/>
      <c r="I82" s="1" t="n"/>
      <c r="J82" s="1" t="n"/>
      <c r="K82" s="1" t="n"/>
      <c r="L82" s="1" t="n"/>
      <c r="M82" s="1" t="n"/>
      <c r="N82" s="1" t="n"/>
    </row>
    <row hidden="1" r="83">
      <c r="A83" s="38" t="n"/>
      <c r="B83" s="1" t="n"/>
      <c r="I83" s="1" t="n"/>
      <c r="J83" s="1" t="n"/>
      <c r="K83" s="1" t="n"/>
      <c r="L83" s="1" t="n"/>
      <c r="M83" s="1" t="n"/>
      <c r="N83" s="1" t="n"/>
    </row>
    <row hidden="1" r="84">
      <c r="A84" s="38" t="n"/>
      <c r="B84" s="1" t="n"/>
      <c r="I84" s="1" t="n"/>
      <c r="J84" s="1" t="n"/>
      <c r="K84" s="1" t="n"/>
      <c r="L84" s="1" t="n"/>
      <c r="M84" s="1" t="n"/>
      <c r="N84" s="1" t="n"/>
    </row>
    <row hidden="1" r="85">
      <c r="A85" s="38" t="n"/>
      <c r="B85" s="1" t="n"/>
      <c r="I85" s="1" t="n"/>
      <c r="J85" s="1" t="n"/>
      <c r="K85" s="1" t="n"/>
      <c r="L85" s="1" t="n"/>
      <c r="M85" s="1" t="n"/>
      <c r="N85" s="1" t="n"/>
    </row>
    <row hidden="1" r="86">
      <c r="A86" s="38" t="n"/>
      <c r="B86" s="1" t="n"/>
      <c r="I86" s="1" t="n"/>
      <c r="J86" s="1" t="n"/>
      <c r="K86" s="1" t="n"/>
      <c r="L86" s="1" t="n"/>
      <c r="M86" s="1" t="n"/>
      <c r="N86" s="1" t="n"/>
    </row>
    <row hidden="1" r="87">
      <c r="A87" s="38" t="n"/>
      <c r="B87" s="1" t="n"/>
      <c r="I87" s="1" t="n"/>
      <c r="J87" s="1" t="n"/>
      <c r="K87" s="1" t="n"/>
      <c r="L87" s="1" t="n"/>
      <c r="M87" s="1" t="n"/>
      <c r="N87" s="1" t="n"/>
    </row>
    <row hidden="1" r="88">
      <c r="A88" s="38" t="n"/>
      <c r="B88" s="1" t="n"/>
      <c r="I88" s="1" t="n"/>
      <c r="J88" s="1" t="n"/>
      <c r="K88" s="1" t="n"/>
      <c r="L88" s="1" t="n"/>
      <c r="M88" s="1" t="n"/>
      <c r="N88" s="1" t="n"/>
    </row>
    <row hidden="1" r="89">
      <c r="A89" s="38" t="n"/>
      <c r="B89" s="1" t="n"/>
      <c r="I89" s="1" t="n"/>
      <c r="J89" s="1" t="n"/>
      <c r="K89" s="1" t="n"/>
      <c r="L89" s="1" t="n"/>
      <c r="M89" s="1" t="n"/>
      <c r="N89" s="1" t="n"/>
    </row>
    <row hidden="1" r="90">
      <c r="A90" s="38" t="n"/>
      <c r="B90" s="1" t="n"/>
      <c r="I90" s="1" t="n"/>
      <c r="J90" s="1" t="n"/>
      <c r="K90" s="1" t="n"/>
      <c r="L90" s="1" t="n"/>
      <c r="M90" s="1" t="n"/>
      <c r="N90" s="1" t="n"/>
    </row>
    <row hidden="1" r="91">
      <c r="A91" s="38" t="n"/>
      <c r="B91" s="1" t="n"/>
      <c r="I91" s="1" t="n"/>
      <c r="J91" s="1" t="n"/>
      <c r="K91" s="1" t="n"/>
      <c r="L91" s="1" t="n"/>
      <c r="M91" s="1" t="n"/>
      <c r="N91" s="1" t="n"/>
    </row>
    <row hidden="1" r="92">
      <c r="A92" s="38" t="n"/>
      <c r="B92" s="1" t="n"/>
      <c r="I92" s="1" t="n"/>
      <c r="J92" s="1" t="n"/>
      <c r="K92" s="1" t="n"/>
      <c r="L92" s="1" t="n"/>
      <c r="M92" s="1" t="n"/>
      <c r="N92" s="1" t="n"/>
    </row>
    <row hidden="1" r="93">
      <c r="A93" s="38" t="n"/>
      <c r="B93" s="1" t="n"/>
      <c r="I93" s="1" t="n"/>
      <c r="J93" s="1" t="n"/>
      <c r="K93" s="1" t="n"/>
      <c r="L93" s="1" t="n"/>
      <c r="M93" s="1" t="n"/>
      <c r="N93" s="1" t="n"/>
    </row>
    <row hidden="1" r="94">
      <c r="A94" s="38" t="n"/>
      <c r="B94" s="1" t="n"/>
      <c r="I94" s="1" t="n"/>
      <c r="J94" s="1" t="n"/>
      <c r="K94" s="1" t="n"/>
      <c r="L94" s="1" t="n"/>
      <c r="M94" s="1" t="n"/>
      <c r="N94" s="1" t="n"/>
    </row>
    <row hidden="1" r="95">
      <c r="A95" s="38" t="n"/>
      <c r="B95" s="1" t="n"/>
      <c r="I95" s="1" t="n"/>
      <c r="J95" s="1" t="n"/>
      <c r="K95" s="1" t="n"/>
      <c r="L95" s="1" t="n"/>
      <c r="M95" s="1" t="n"/>
      <c r="N95" s="1" t="n"/>
    </row>
    <row hidden="1" r="96">
      <c r="A96" s="38" t="n"/>
      <c r="B96" s="1" t="n"/>
      <c r="I96" s="1" t="n"/>
      <c r="J96" s="1" t="n"/>
      <c r="K96" s="1" t="n"/>
      <c r="L96" s="1" t="n"/>
      <c r="M96" s="1" t="n"/>
      <c r="N96" s="1" t="n"/>
    </row>
    <row hidden="1" r="97">
      <c r="A97" s="38" t="n"/>
      <c r="B97" s="1" t="n"/>
      <c r="I97" s="1" t="n"/>
      <c r="J97" s="1" t="n"/>
      <c r="K97" s="1" t="n"/>
      <c r="L97" s="1" t="n"/>
      <c r="M97" s="1" t="n"/>
      <c r="N97" s="1" t="n"/>
    </row>
    <row hidden="1" r="98">
      <c r="A98" s="38" t="n"/>
      <c r="B98" s="1" t="n"/>
      <c r="I98" s="1" t="n"/>
      <c r="J98" s="1" t="n"/>
      <c r="K98" s="1" t="n"/>
      <c r="L98" s="1" t="n"/>
      <c r="M98" s="1" t="n"/>
      <c r="N98" s="1" t="n"/>
    </row>
    <row hidden="1" r="99">
      <c r="A99" s="38" t="n"/>
      <c r="B99" s="1" t="n"/>
      <c r="I99" s="1" t="n"/>
      <c r="J99" s="1" t="n"/>
      <c r="K99" s="1" t="n"/>
      <c r="L99" s="1" t="n"/>
      <c r="M99" s="1" t="n"/>
      <c r="N99" s="1" t="n"/>
    </row>
    <row hidden="1" r="100">
      <c r="A100" s="38" t="n"/>
      <c r="B100" s="1" t="n"/>
      <c r="I100" s="1" t="n"/>
      <c r="J100" s="1" t="n"/>
      <c r="K100" s="1" t="n"/>
      <c r="L100" s="1" t="n"/>
      <c r="M100" s="1" t="n"/>
      <c r="N100" s="1" t="n"/>
    </row>
    <row hidden="1" r="101">
      <c r="A101" s="38" t="n"/>
      <c r="B101" s="1" t="n"/>
      <c r="I101" s="1" t="n"/>
      <c r="J101" s="1" t="n"/>
      <c r="K101" s="1" t="n"/>
      <c r="L101" s="1" t="n"/>
      <c r="M101" s="1" t="n"/>
      <c r="N101" s="1" t="n"/>
    </row>
    <row hidden="1" r="102">
      <c r="A102" s="38" t="n"/>
      <c r="B102" s="1" t="n"/>
      <c r="I102" s="1" t="n"/>
      <c r="J102" s="1" t="n"/>
      <c r="K102" s="1" t="n"/>
      <c r="L102" s="1" t="n"/>
      <c r="M102" s="1" t="n"/>
      <c r="N102" s="1" t="n"/>
    </row>
    <row hidden="1" r="103">
      <c r="A103" s="38" t="n"/>
      <c r="B103" s="1" t="n"/>
      <c r="I103" s="1" t="n"/>
      <c r="J103" s="1" t="n"/>
      <c r="K103" s="1" t="n"/>
      <c r="L103" s="1" t="n"/>
      <c r="M103" s="1" t="n"/>
      <c r="N103" s="1" t="n"/>
    </row>
    <row hidden="1" r="104">
      <c r="A104" s="38" t="n"/>
      <c r="B104" s="1" t="n"/>
      <c r="I104" s="1" t="n"/>
      <c r="J104" s="1" t="n"/>
      <c r="K104" s="1" t="n"/>
      <c r="L104" s="1" t="n"/>
      <c r="M104" s="1" t="n"/>
      <c r="N104" s="1" t="n"/>
    </row>
    <row hidden="1" r="105">
      <c r="A105" s="38" t="n"/>
      <c r="B105" s="1" t="n"/>
      <c r="I105" s="1" t="n"/>
      <c r="J105" s="1" t="n"/>
      <c r="K105" s="1" t="n"/>
      <c r="L105" s="1" t="n"/>
      <c r="M105" s="1" t="n"/>
      <c r="N105" s="1" t="n"/>
    </row>
    <row hidden="1" r="106">
      <c r="A106" s="38" t="n"/>
      <c r="B106" s="1" t="n"/>
      <c r="I106" s="1" t="n"/>
      <c r="J106" s="1" t="n"/>
      <c r="K106" s="1" t="n"/>
      <c r="L106" s="1" t="n"/>
      <c r="M106" s="1" t="n"/>
      <c r="N106" s="1" t="n"/>
    </row>
    <row hidden="1" r="107">
      <c r="A107" s="38" t="n"/>
      <c r="B107" s="1" t="n"/>
      <c r="I107" s="1" t="n"/>
      <c r="J107" s="1" t="n"/>
      <c r="K107" s="1" t="n"/>
      <c r="L107" s="1" t="n"/>
      <c r="M107" s="1" t="n"/>
      <c r="N107" s="1" t="n"/>
    </row>
    <row hidden="1" r="108">
      <c r="A108" s="38" t="n"/>
      <c r="B108" s="1" t="n"/>
      <c r="I108" s="1" t="n"/>
      <c r="J108" s="1" t="n"/>
      <c r="K108" s="1" t="n"/>
      <c r="L108" s="1" t="n"/>
      <c r="M108" s="1" t="n"/>
      <c r="N108" s="1" t="n"/>
    </row>
    <row hidden="1" r="109">
      <c r="A109" s="38" t="n"/>
      <c r="B109" s="1" t="n"/>
      <c r="I109" s="1" t="n"/>
      <c r="J109" s="1" t="n"/>
      <c r="K109" s="1" t="n"/>
      <c r="L109" s="1" t="n"/>
      <c r="M109" s="1" t="n"/>
      <c r="N109" s="1" t="n"/>
    </row>
    <row hidden="1" r="110">
      <c r="A110" s="38" t="n"/>
      <c r="B110" s="1" t="n"/>
      <c r="I110" s="1" t="n"/>
      <c r="J110" s="1" t="n"/>
      <c r="K110" s="1" t="n"/>
      <c r="L110" s="1" t="n"/>
      <c r="M110" s="1" t="n"/>
      <c r="N110" s="1" t="n"/>
    </row>
    <row hidden="1" r="111">
      <c r="A111" s="38" t="n"/>
      <c r="B111" s="1" t="n"/>
      <c r="I111" s="1" t="n"/>
      <c r="J111" s="1" t="n"/>
      <c r="K111" s="1" t="n"/>
      <c r="L111" s="1" t="n"/>
      <c r="M111" s="1" t="n"/>
      <c r="N111" s="1" t="n"/>
    </row>
    <row hidden="1" r="112">
      <c r="A112" s="38" t="n"/>
      <c r="B112" s="1" t="n"/>
      <c r="I112" s="1" t="n"/>
      <c r="J112" s="1" t="n"/>
      <c r="K112" s="1" t="n"/>
      <c r="L112" s="1" t="n"/>
      <c r="M112" s="1" t="n"/>
      <c r="N112" s="1" t="n"/>
    </row>
    <row hidden="1" r="113">
      <c r="A113" s="38" t="n"/>
      <c r="B113" s="1" t="n"/>
      <c r="I113" s="1" t="n"/>
      <c r="J113" s="1" t="n"/>
      <c r="K113" s="1" t="n"/>
      <c r="L113" s="1" t="n"/>
      <c r="M113" s="1" t="n"/>
      <c r="N113" s="1" t="n"/>
    </row>
    <row hidden="1" r="114">
      <c r="A114" s="38" t="n"/>
      <c r="B114" s="1" t="n"/>
      <c r="I114" s="1" t="n"/>
      <c r="J114" s="1" t="n"/>
      <c r="K114" s="1" t="n"/>
      <c r="L114" s="1" t="n"/>
      <c r="M114" s="1" t="n"/>
      <c r="N114" s="1" t="n"/>
    </row>
    <row hidden="1" r="115">
      <c r="A115" s="38" t="n"/>
      <c r="B115" s="1" t="n"/>
      <c r="I115" s="1" t="n"/>
      <c r="J115" s="1" t="n"/>
      <c r="K115" s="1" t="n"/>
      <c r="L115" s="1" t="n"/>
      <c r="M115" s="1" t="n"/>
      <c r="N115" s="1" t="n"/>
    </row>
    <row hidden="1" r="116">
      <c r="A116" s="38" t="n"/>
      <c r="B116" s="1" t="n"/>
      <c r="I116" s="1" t="n"/>
      <c r="J116" s="1" t="n"/>
      <c r="K116" s="1" t="n"/>
      <c r="L116" s="1" t="n"/>
      <c r="M116" s="1" t="n"/>
      <c r="N116" s="1" t="n"/>
    </row>
    <row hidden="1" r="117">
      <c r="A117" s="38" t="n"/>
      <c r="B117" s="1" t="n"/>
      <c r="I117" s="1" t="n"/>
      <c r="J117" s="1" t="n"/>
      <c r="K117" s="1" t="n"/>
      <c r="L117" s="1" t="n"/>
      <c r="M117" s="1" t="n"/>
      <c r="N117" s="1" t="n"/>
    </row>
    <row hidden="1" r="118">
      <c r="A118" s="38" t="n"/>
      <c r="B118" s="1" t="n"/>
      <c r="I118" s="1" t="n"/>
      <c r="J118" s="1" t="n"/>
      <c r="K118" s="1" t="n"/>
      <c r="L118" s="1" t="n"/>
      <c r="M118" s="1" t="n"/>
      <c r="N118" s="1" t="n"/>
    </row>
    <row hidden="1" r="119">
      <c r="A119" s="38" t="n"/>
      <c r="B119" s="1" t="n"/>
      <c r="I119" s="1" t="n"/>
      <c r="J119" s="1" t="n"/>
      <c r="K119" s="1" t="n"/>
      <c r="L119" s="1" t="n"/>
      <c r="M119" s="1" t="n"/>
      <c r="N119" s="1" t="n"/>
    </row>
    <row hidden="1" r="120">
      <c r="A120" s="38" t="n"/>
      <c r="B120" s="1" t="n"/>
      <c r="I120" s="1" t="n"/>
      <c r="J120" s="1" t="n"/>
      <c r="K120" s="1" t="n"/>
      <c r="L120" s="1" t="n"/>
      <c r="M120" s="1" t="n"/>
      <c r="N120" s="1" t="n"/>
    </row>
    <row hidden="1" r="121">
      <c r="A121" s="38" t="n"/>
      <c r="B121" s="1" t="n"/>
      <c r="I121" s="1" t="n"/>
      <c r="J121" s="1" t="n"/>
      <c r="K121" s="1" t="n"/>
      <c r="L121" s="1" t="n"/>
      <c r="M121" s="1" t="n"/>
      <c r="N121" s="1" t="n"/>
    </row>
    <row hidden="1" r="122">
      <c r="A122" s="38" t="n"/>
      <c r="B122" s="1" t="n"/>
      <c r="I122" s="1" t="n"/>
      <c r="J122" s="1" t="n"/>
      <c r="K122" s="1" t="n"/>
      <c r="L122" s="1" t="n"/>
      <c r="M122" s="1" t="n"/>
      <c r="N122" s="1" t="n"/>
    </row>
    <row hidden="1" r="123">
      <c r="A123" s="38" t="n"/>
      <c r="B123" s="1" t="n"/>
      <c r="I123" s="1" t="n"/>
      <c r="J123" s="1" t="n"/>
      <c r="K123" s="1" t="n"/>
      <c r="L123" s="1" t="n"/>
      <c r="M123" s="1" t="n"/>
      <c r="N123" s="1" t="n"/>
    </row>
    <row hidden="1" r="124">
      <c r="A124" s="38" t="n"/>
      <c r="B124" s="1" t="n"/>
      <c r="I124" s="1" t="n"/>
      <c r="J124" s="1" t="n"/>
      <c r="K124" s="1" t="n"/>
      <c r="L124" s="1" t="n"/>
      <c r="M124" s="1" t="n"/>
      <c r="N124" s="1" t="n"/>
    </row>
    <row hidden="1" r="125">
      <c r="A125" s="38" t="n"/>
      <c r="B125" s="1" t="n"/>
      <c r="I125" s="1" t="n"/>
      <c r="J125" s="1" t="n"/>
      <c r="K125" s="1" t="n"/>
      <c r="L125" s="1" t="n"/>
      <c r="M125" s="1" t="n"/>
      <c r="N125" s="1" t="n"/>
    </row>
    <row hidden="1" r="126">
      <c r="A126" s="38" t="n"/>
      <c r="B126" s="1" t="n"/>
      <c r="I126" s="1" t="n"/>
      <c r="J126" s="1" t="n"/>
      <c r="K126" s="1" t="n"/>
      <c r="L126" s="1" t="n"/>
      <c r="M126" s="1" t="n"/>
      <c r="N126" s="1" t="n"/>
    </row>
    <row hidden="1" r="127">
      <c r="A127" s="38" t="n"/>
      <c r="B127" s="1" t="n"/>
      <c r="I127" s="1" t="n"/>
      <c r="J127" s="1" t="n"/>
      <c r="K127" s="1" t="n"/>
      <c r="L127" s="1" t="n"/>
      <c r="M127" s="1" t="n"/>
      <c r="N127" s="1" t="n"/>
    </row>
    <row hidden="1" r="128">
      <c r="A128" s="38" t="n"/>
      <c r="B128" s="1" t="n"/>
      <c r="I128" s="1" t="n"/>
      <c r="J128" s="1" t="n"/>
      <c r="K128" s="1" t="n"/>
      <c r="L128" s="1" t="n"/>
      <c r="M128" s="1" t="n"/>
      <c r="N128" s="1" t="n"/>
    </row>
    <row hidden="1" r="129">
      <c r="A129" s="38" t="n"/>
      <c r="B129" s="1" t="n"/>
      <c r="I129" s="1" t="n"/>
      <c r="J129" s="1" t="n"/>
      <c r="K129" s="1" t="n"/>
      <c r="L129" s="1" t="n"/>
      <c r="M129" s="1" t="n"/>
      <c r="N129" s="1" t="n"/>
    </row>
    <row hidden="1" r="130">
      <c r="A130" s="38" t="n"/>
      <c r="B130" s="1" t="n"/>
      <c r="I130" s="1" t="n"/>
      <c r="J130" s="1" t="n"/>
      <c r="K130" s="1" t="n"/>
      <c r="L130" s="1" t="n"/>
      <c r="M130" s="1" t="n"/>
      <c r="N130" s="1" t="n"/>
    </row>
    <row hidden="1" r="131">
      <c r="A131" s="38" t="n"/>
      <c r="B131" s="1" t="n"/>
      <c r="I131" s="1" t="n"/>
      <c r="J131" s="1" t="n"/>
      <c r="K131" s="1" t="n"/>
      <c r="L131" s="1" t="n"/>
      <c r="M131" s="1" t="n"/>
      <c r="N131" s="1" t="n"/>
    </row>
    <row hidden="1" r="132">
      <c r="A132" s="38" t="n"/>
      <c r="B132" s="1" t="n"/>
      <c r="I132" s="1" t="n"/>
      <c r="J132" s="1" t="n"/>
      <c r="K132" s="1" t="n"/>
      <c r="L132" s="1" t="n"/>
      <c r="M132" s="1" t="n"/>
      <c r="N132" s="1" t="n"/>
    </row>
    <row hidden="1" r="133">
      <c r="A133" s="38" t="n"/>
      <c r="B133" s="1" t="n"/>
      <c r="I133" s="1" t="n"/>
      <c r="J133" s="1" t="n"/>
      <c r="K133" s="1" t="n"/>
      <c r="L133" s="1" t="n"/>
      <c r="M133" s="1" t="n"/>
      <c r="N133" s="1" t="n"/>
    </row>
    <row hidden="1" r="134">
      <c r="A134" s="38" t="n"/>
      <c r="B134" s="1" t="n"/>
      <c r="I134" s="1" t="n"/>
      <c r="J134" s="1" t="n"/>
      <c r="K134" s="1" t="n"/>
      <c r="L134" s="1" t="n"/>
      <c r="M134" s="1" t="n"/>
      <c r="N134" s="1" t="n"/>
    </row>
    <row hidden="1" r="135">
      <c r="A135" s="38" t="n"/>
      <c r="B135" s="1" t="n"/>
      <c r="I135" s="1" t="n"/>
      <c r="J135" s="1" t="n"/>
      <c r="K135" s="1" t="n"/>
      <c r="L135" s="1" t="n"/>
      <c r="M135" s="1" t="n"/>
      <c r="N135" s="1" t="n"/>
    </row>
    <row hidden="1" r="136">
      <c r="A136" s="38" t="n"/>
      <c r="B136" s="1" t="n"/>
      <c r="I136" s="1" t="n"/>
      <c r="J136" s="1" t="n"/>
      <c r="K136" s="1" t="n"/>
      <c r="L136" s="1" t="n"/>
      <c r="M136" s="1" t="n"/>
      <c r="N136" s="1" t="n"/>
    </row>
    <row hidden="1" r="137">
      <c r="A137" s="38" t="n"/>
      <c r="B137" s="1" t="n"/>
      <c r="I137" s="1" t="n"/>
      <c r="J137" s="1" t="n"/>
      <c r="K137" s="1" t="n"/>
      <c r="L137" s="1" t="n"/>
      <c r="M137" s="1" t="n"/>
      <c r="N137" s="1" t="n"/>
    </row>
    <row hidden="1" r="138">
      <c r="A138" s="38" t="n"/>
      <c r="B138" s="1" t="n"/>
      <c r="I138" s="1" t="n"/>
      <c r="J138" s="1" t="n"/>
      <c r="K138" s="1" t="n"/>
      <c r="L138" s="1" t="n"/>
      <c r="M138" s="1" t="n"/>
      <c r="N138" s="1" t="n"/>
    </row>
    <row hidden="1" r="139">
      <c r="A139" s="38" t="n"/>
      <c r="B139" s="1" t="n"/>
      <c r="I139" s="1" t="n"/>
      <c r="J139" s="1" t="n"/>
      <c r="K139" s="1" t="n"/>
      <c r="L139" s="1" t="n"/>
      <c r="M139" s="1" t="n"/>
      <c r="N139" s="1" t="n"/>
    </row>
    <row hidden="1" r="140">
      <c r="A140" s="38" t="n"/>
      <c r="B140" s="1" t="n"/>
      <c r="I140" s="1" t="n"/>
      <c r="J140" s="1" t="n"/>
      <c r="K140" s="1" t="n"/>
      <c r="L140" s="1" t="n"/>
      <c r="M140" s="1" t="n"/>
      <c r="N140" s="1" t="n"/>
    </row>
    <row hidden="1" r="141">
      <c r="A141" s="38" t="n"/>
      <c r="B141" s="1" t="n"/>
      <c r="I141" s="1" t="n"/>
      <c r="J141" s="1" t="n"/>
      <c r="K141" s="1" t="n"/>
      <c r="L141" s="1" t="n"/>
      <c r="M141" s="1" t="n"/>
      <c r="N141" s="1" t="n"/>
    </row>
    <row hidden="1" r="142">
      <c r="A142" s="38" t="n"/>
      <c r="B142" s="1" t="n"/>
      <c r="I142" s="1" t="n"/>
      <c r="J142" s="1" t="n"/>
      <c r="K142" s="1" t="n"/>
      <c r="L142" s="1" t="n"/>
      <c r="M142" s="1" t="n"/>
      <c r="N142" s="1" t="n"/>
    </row>
    <row hidden="1" r="143">
      <c r="A143" s="38" t="n"/>
      <c r="B143" s="1" t="n"/>
      <c r="I143" s="1" t="n"/>
      <c r="J143" s="1" t="n"/>
      <c r="K143" s="1" t="n"/>
      <c r="L143" s="1" t="n"/>
      <c r="M143" s="1" t="n"/>
      <c r="N143" s="1" t="n"/>
    </row>
    <row hidden="1" r="144">
      <c r="A144" s="38" t="n"/>
      <c r="B144" s="1" t="n"/>
      <c r="I144" s="1" t="n"/>
      <c r="J144" s="1" t="n"/>
      <c r="K144" s="1" t="n"/>
      <c r="L144" s="1" t="n"/>
      <c r="M144" s="1" t="n"/>
      <c r="N144" s="1" t="n"/>
    </row>
    <row hidden="1" r="145">
      <c r="A145" s="38" t="n"/>
      <c r="B145" s="1" t="n"/>
      <c r="I145" s="1" t="n"/>
      <c r="J145" s="1" t="n"/>
      <c r="K145" s="1" t="n"/>
      <c r="L145" s="1" t="n"/>
      <c r="M145" s="1" t="n"/>
      <c r="N145" s="1" t="n"/>
    </row>
    <row hidden="1" r="146">
      <c r="A146" s="38" t="n"/>
      <c r="B146" s="1" t="n"/>
      <c r="I146" s="1" t="n"/>
      <c r="J146" s="1" t="n"/>
      <c r="K146" s="1" t="n"/>
      <c r="L146" s="1" t="n"/>
      <c r="M146" s="1" t="n"/>
      <c r="N146" s="1" t="n"/>
    </row>
    <row hidden="1" r="147">
      <c r="A147" s="38" t="n"/>
      <c r="B147" s="1" t="n"/>
      <c r="I147" s="1" t="n"/>
      <c r="J147" s="1" t="n"/>
      <c r="K147" s="1" t="n"/>
      <c r="L147" s="1" t="n"/>
      <c r="M147" s="1" t="n"/>
      <c r="N147" s="1" t="n"/>
    </row>
    <row hidden="1" r="148">
      <c r="A148" s="38" t="n"/>
      <c r="B148" s="1" t="n"/>
      <c r="I148" s="1" t="n"/>
      <c r="J148" s="1" t="n"/>
      <c r="K148" s="1" t="n"/>
      <c r="L148" s="1" t="n"/>
      <c r="M148" s="1" t="n"/>
      <c r="N148" s="1" t="n"/>
    </row>
    <row hidden="1" r="149">
      <c r="A149" s="38" t="n"/>
      <c r="B149" s="1" t="n"/>
      <c r="I149" s="1" t="n"/>
      <c r="J149" s="1" t="n"/>
      <c r="K149" s="1" t="n"/>
      <c r="L149" s="1" t="n"/>
      <c r="M149" s="1" t="n"/>
      <c r="N149" s="1" t="n"/>
    </row>
    <row hidden="1" r="150">
      <c r="A150" s="38" t="n"/>
      <c r="B150" s="1" t="n"/>
      <c r="I150" s="1" t="n"/>
      <c r="J150" s="1" t="n"/>
      <c r="K150" s="1" t="n"/>
      <c r="L150" s="1" t="n"/>
      <c r="M150" s="1" t="n"/>
      <c r="N150" s="1" t="n"/>
    </row>
    <row hidden="1" r="151">
      <c r="A151" s="38" t="n"/>
      <c r="B151" s="1" t="n"/>
      <c r="I151" s="1" t="n"/>
      <c r="J151" s="1" t="n"/>
      <c r="K151" s="1" t="n"/>
      <c r="L151" s="1" t="n"/>
      <c r="M151" s="1" t="n"/>
      <c r="N151" s="1" t="n"/>
    </row>
    <row hidden="1" r="152">
      <c r="A152" s="38" t="n"/>
      <c r="B152" s="1" t="n"/>
      <c r="I152" s="1" t="n"/>
      <c r="J152" s="1" t="n"/>
      <c r="K152" s="1" t="n"/>
      <c r="L152" s="1" t="n"/>
      <c r="M152" s="1" t="n"/>
      <c r="N152" s="1" t="n"/>
    </row>
    <row hidden="1" r="153">
      <c r="A153" s="38" t="n"/>
      <c r="B153" s="1" t="n"/>
      <c r="I153" s="1" t="n"/>
      <c r="J153" s="1" t="n"/>
      <c r="K153" s="1" t="n"/>
      <c r="L153" s="1" t="n"/>
      <c r="M153" s="1" t="n"/>
      <c r="N153" s="1" t="n"/>
    </row>
    <row hidden="1" r="154">
      <c r="A154" s="38" t="n"/>
      <c r="B154" s="1" t="n"/>
      <c r="I154" s="1" t="n"/>
      <c r="J154" s="1" t="n"/>
      <c r="K154" s="1" t="n"/>
      <c r="L154" s="1" t="n"/>
      <c r="M154" s="1" t="n"/>
      <c r="N154" s="1" t="n"/>
    </row>
    <row hidden="1" r="155">
      <c r="A155" s="38" t="n"/>
      <c r="B155" s="1" t="n"/>
      <c r="I155" s="1" t="n"/>
      <c r="J155" s="1" t="n"/>
      <c r="K155" s="1" t="n"/>
      <c r="L155" s="1" t="n"/>
      <c r="M155" s="1" t="n"/>
      <c r="N155" s="1" t="n"/>
    </row>
    <row hidden="1" r="156">
      <c r="A156" s="38" t="n"/>
      <c r="B156" s="1" t="n"/>
      <c r="I156" s="1" t="n"/>
      <c r="J156" s="1" t="n"/>
      <c r="K156" s="1" t="n"/>
      <c r="L156" s="1" t="n"/>
      <c r="M156" s="1" t="n"/>
      <c r="N156" s="1" t="n"/>
    </row>
    <row hidden="1" r="157">
      <c r="A157" s="38" t="n"/>
      <c r="B157" s="1" t="n"/>
      <c r="I157" s="1" t="n"/>
      <c r="J157" s="1" t="n"/>
      <c r="K157" s="1" t="n"/>
      <c r="L157" s="1" t="n"/>
      <c r="M157" s="1" t="n"/>
      <c r="N157" s="1" t="n"/>
    </row>
    <row hidden="1" r="158">
      <c r="A158" s="38" t="n"/>
      <c r="B158" s="1" t="n"/>
      <c r="I158" s="1" t="n"/>
      <c r="J158" s="1" t="n"/>
      <c r="K158" s="1" t="n"/>
      <c r="L158" s="1" t="n"/>
      <c r="M158" s="1" t="n"/>
      <c r="N158" s="1" t="n"/>
    </row>
    <row hidden="1" r="159">
      <c r="A159" s="38" t="n"/>
      <c r="B159" s="1" t="n"/>
      <c r="I159" s="1" t="n"/>
      <c r="J159" s="1" t="n"/>
      <c r="K159" s="1" t="n"/>
      <c r="L159" s="1" t="n"/>
      <c r="M159" s="1" t="n"/>
      <c r="N159" s="1" t="n"/>
    </row>
    <row hidden="1" r="160">
      <c r="A160" s="38" t="n"/>
      <c r="B160" s="1" t="n"/>
      <c r="I160" s="1" t="n"/>
      <c r="J160" s="1" t="n"/>
      <c r="K160" s="1" t="n"/>
      <c r="L160" s="1" t="n"/>
      <c r="M160" s="1" t="n"/>
      <c r="N160" s="1" t="n"/>
    </row>
    <row hidden="1" r="161">
      <c r="A161" s="38" t="n"/>
      <c r="B161" s="1" t="n"/>
      <c r="I161" s="1" t="n"/>
      <c r="J161" s="1" t="n"/>
      <c r="K161" s="1" t="n"/>
      <c r="L161" s="1" t="n"/>
      <c r="M161" s="1" t="n"/>
      <c r="N161" s="1" t="n"/>
    </row>
    <row hidden="1" r="162">
      <c r="A162" s="38" t="n"/>
      <c r="B162" s="1" t="n"/>
      <c r="I162" s="1" t="n"/>
      <c r="J162" s="1" t="n"/>
      <c r="K162" s="1" t="n"/>
      <c r="L162" s="1" t="n"/>
      <c r="M162" s="1" t="n"/>
      <c r="N162" s="1" t="n"/>
    </row>
    <row hidden="1" r="163">
      <c r="A163" s="38" t="n"/>
      <c r="B163" s="1" t="n"/>
      <c r="I163" s="1" t="n"/>
      <c r="J163" s="1" t="n"/>
      <c r="K163" s="1" t="n"/>
      <c r="L163" s="1" t="n"/>
      <c r="M163" s="1" t="n"/>
      <c r="N163" s="1" t="n"/>
    </row>
    <row hidden="1" r="164">
      <c r="A164" s="38" t="n"/>
      <c r="B164" s="1" t="n"/>
      <c r="I164" s="1" t="n"/>
      <c r="J164" s="1" t="n"/>
      <c r="K164" s="1" t="n"/>
      <c r="L164" s="1" t="n"/>
      <c r="M164" s="1" t="n"/>
      <c r="N164" s="1" t="n"/>
    </row>
    <row hidden="1" r="165">
      <c r="A165" s="38" t="n"/>
      <c r="B165" s="1" t="n"/>
      <c r="I165" s="1" t="n"/>
      <c r="J165" s="1" t="n"/>
      <c r="K165" s="1" t="n"/>
      <c r="L165" s="1" t="n"/>
      <c r="M165" s="1" t="n"/>
      <c r="N165" s="1" t="n"/>
    </row>
    <row hidden="1" r="166">
      <c r="A166" s="38" t="n"/>
      <c r="B166" s="1" t="n"/>
      <c r="I166" s="1" t="n"/>
      <c r="J166" s="1" t="n"/>
      <c r="K166" s="1" t="n"/>
      <c r="L166" s="1" t="n"/>
      <c r="M166" s="1" t="n"/>
      <c r="N166" s="1" t="n"/>
    </row>
    <row hidden="1" r="167">
      <c r="A167" s="38" t="n"/>
      <c r="B167" s="1" t="n"/>
      <c r="I167" s="1" t="n"/>
      <c r="J167" s="1" t="n"/>
      <c r="K167" s="1" t="n"/>
      <c r="L167" s="1" t="n"/>
      <c r="M167" s="1" t="n"/>
      <c r="N167" s="1" t="n"/>
    </row>
    <row hidden="1" r="168">
      <c r="A168" s="38" t="n"/>
      <c r="B168" s="1" t="n"/>
      <c r="I168" s="1" t="n"/>
      <c r="J168" s="1" t="n"/>
      <c r="K168" s="1" t="n"/>
      <c r="L168" s="1" t="n"/>
      <c r="M168" s="1" t="n"/>
      <c r="N168" s="1" t="n"/>
    </row>
    <row hidden="1" r="169">
      <c r="A169" s="38" t="n"/>
      <c r="B169" s="1" t="n"/>
      <c r="I169" s="1" t="n"/>
      <c r="J169" s="1" t="n"/>
      <c r="K169" s="1" t="n"/>
      <c r="L169" s="1" t="n"/>
      <c r="M169" s="1" t="n"/>
      <c r="N169" s="1" t="n"/>
    </row>
    <row hidden="1" r="170">
      <c r="A170" s="38" t="n"/>
      <c r="B170" s="1" t="n"/>
      <c r="I170" s="1" t="n"/>
      <c r="J170" s="1" t="n"/>
      <c r="K170" s="1" t="n"/>
      <c r="L170" s="1" t="n"/>
      <c r="M170" s="1" t="n"/>
      <c r="N170" s="1" t="n"/>
    </row>
    <row hidden="1" r="171">
      <c r="A171" s="38" t="n"/>
      <c r="B171" s="1" t="n"/>
      <c r="I171" s="1" t="n"/>
      <c r="J171" s="1" t="n"/>
      <c r="K171" s="1" t="n"/>
      <c r="L171" s="1" t="n"/>
      <c r="M171" s="1" t="n"/>
      <c r="N171" s="1" t="n"/>
    </row>
    <row hidden="1" r="172">
      <c r="A172" s="38" t="n"/>
      <c r="B172" s="1" t="n"/>
      <c r="I172" s="1" t="n"/>
      <c r="J172" s="1" t="n"/>
      <c r="K172" s="1" t="n"/>
      <c r="L172" s="1" t="n"/>
      <c r="M172" s="1" t="n"/>
      <c r="N172" s="1" t="n"/>
    </row>
    <row hidden="1" r="173">
      <c r="A173" s="38" t="n"/>
      <c r="B173" s="1" t="n"/>
      <c r="I173" s="1" t="n"/>
      <c r="J173" s="1" t="n"/>
      <c r="K173" s="1" t="n"/>
      <c r="L173" s="1" t="n"/>
      <c r="M173" s="1" t="n"/>
      <c r="N173" s="1" t="n"/>
    </row>
    <row hidden="1" r="174">
      <c r="A174" s="38" t="n"/>
      <c r="B174" s="1" t="n"/>
      <c r="I174" s="1" t="n"/>
      <c r="J174" s="1" t="n"/>
      <c r="K174" s="1" t="n"/>
      <c r="L174" s="1" t="n"/>
      <c r="M174" s="1" t="n"/>
      <c r="N174" s="1" t="n"/>
    </row>
    <row hidden="1" r="175">
      <c r="A175" s="38" t="n"/>
      <c r="B175" s="1" t="n"/>
      <c r="I175" s="1" t="n"/>
      <c r="J175" s="1" t="n"/>
      <c r="K175" s="1" t="n"/>
      <c r="L175" s="1" t="n"/>
      <c r="M175" s="1" t="n"/>
      <c r="N175" s="1" t="n"/>
    </row>
    <row hidden="1" r="176">
      <c r="A176" s="38" t="n"/>
      <c r="B176" s="1" t="n"/>
      <c r="I176" s="1" t="n"/>
      <c r="J176" s="1" t="n"/>
      <c r="K176" s="1" t="n"/>
      <c r="L176" s="1" t="n"/>
      <c r="M176" s="1" t="n"/>
      <c r="N176" s="1" t="n"/>
    </row>
    <row hidden="1" r="177">
      <c r="A177" s="38" t="n"/>
      <c r="B177" s="1" t="n"/>
      <c r="I177" s="1" t="n"/>
      <c r="J177" s="1" t="n"/>
      <c r="K177" s="1" t="n"/>
      <c r="L177" s="1" t="n"/>
      <c r="M177" s="1" t="n"/>
      <c r="N177" s="1" t="n"/>
    </row>
    <row hidden="1" r="178">
      <c r="A178" s="38" t="n"/>
      <c r="B178" s="1" t="n"/>
      <c r="I178" s="1" t="n"/>
      <c r="J178" s="1" t="n"/>
      <c r="K178" s="1" t="n"/>
      <c r="L178" s="1" t="n"/>
      <c r="M178" s="1" t="n"/>
      <c r="N178" s="1" t="n"/>
    </row>
    <row hidden="1" r="179">
      <c r="A179" s="38" t="n"/>
      <c r="B179" s="1" t="n"/>
      <c r="I179" s="1" t="n"/>
      <c r="J179" s="1" t="n"/>
      <c r="K179" s="1" t="n"/>
      <c r="L179" s="1" t="n"/>
      <c r="M179" s="1" t="n"/>
      <c r="N179" s="1" t="n"/>
    </row>
    <row hidden="1" r="180">
      <c r="A180" s="38" t="n"/>
      <c r="B180" s="1" t="n"/>
      <c r="I180" s="1" t="n"/>
      <c r="J180" s="1" t="n"/>
      <c r="K180" s="1" t="n"/>
      <c r="L180" s="1" t="n"/>
      <c r="M180" s="1" t="n"/>
      <c r="N180" s="1" t="n"/>
    </row>
    <row hidden="1" r="181">
      <c r="A181" s="38" t="n"/>
      <c r="B181" s="1" t="n"/>
      <c r="I181" s="1" t="n"/>
      <c r="J181" s="1" t="n"/>
      <c r="K181" s="1" t="n"/>
      <c r="L181" s="1" t="n"/>
      <c r="M181" s="1" t="n"/>
      <c r="N181" s="1" t="n"/>
    </row>
    <row hidden="1" r="182">
      <c r="A182" s="38" t="n"/>
      <c r="B182" s="1" t="n"/>
      <c r="I182" s="1" t="n"/>
      <c r="J182" s="1" t="n"/>
      <c r="K182" s="1" t="n"/>
      <c r="L182" s="1" t="n"/>
      <c r="M182" s="1" t="n"/>
      <c r="N182" s="1" t="n"/>
    </row>
    <row hidden="1" r="183">
      <c r="A183" s="38" t="n"/>
      <c r="B183" s="1" t="n"/>
      <c r="I183" s="1" t="n"/>
      <c r="J183" s="1" t="n"/>
      <c r="K183" s="1" t="n"/>
      <c r="L183" s="1" t="n"/>
      <c r="M183" s="1" t="n"/>
      <c r="N183" s="1" t="n"/>
    </row>
    <row hidden="1" r="184">
      <c r="A184" s="38" t="n"/>
      <c r="B184" s="1" t="n"/>
      <c r="I184" s="1" t="n"/>
      <c r="J184" s="1" t="n"/>
      <c r="K184" s="1" t="n"/>
      <c r="L184" s="1" t="n"/>
      <c r="M184" s="1" t="n"/>
      <c r="N184" s="1" t="n"/>
    </row>
    <row hidden="1" r="185">
      <c r="A185" s="38" t="n"/>
      <c r="B185" s="1" t="n"/>
      <c r="I185" s="1" t="n"/>
      <c r="J185" s="1" t="n"/>
      <c r="K185" s="1" t="n"/>
      <c r="L185" s="1" t="n"/>
      <c r="M185" s="1" t="n"/>
      <c r="N185" s="1" t="n"/>
    </row>
    <row hidden="1" r="186">
      <c r="A186" s="38" t="n"/>
      <c r="B186" s="1" t="n"/>
      <c r="I186" s="1" t="n"/>
      <c r="J186" s="1" t="n"/>
      <c r="K186" s="1" t="n"/>
      <c r="L186" s="1" t="n"/>
      <c r="M186" s="1" t="n"/>
      <c r="N186" s="1" t="n"/>
    </row>
    <row hidden="1" r="187">
      <c r="A187" s="38" t="n"/>
      <c r="B187" s="1" t="n"/>
      <c r="I187" s="1" t="n"/>
      <c r="J187" s="1" t="n"/>
      <c r="K187" s="1" t="n"/>
      <c r="L187" s="1" t="n"/>
      <c r="M187" s="1" t="n"/>
      <c r="N187" s="1" t="n"/>
    </row>
    <row hidden="1" r="188">
      <c r="A188" s="38" t="n"/>
      <c r="B188" s="1" t="n"/>
      <c r="I188" s="1" t="n"/>
      <c r="J188" s="1" t="n"/>
      <c r="K188" s="1" t="n"/>
      <c r="L188" s="1" t="n"/>
      <c r="M188" s="1" t="n"/>
      <c r="N188" s="1" t="n"/>
    </row>
    <row hidden="1" r="189">
      <c r="A189" s="38" t="n"/>
      <c r="B189" s="1" t="n"/>
      <c r="I189" s="1" t="n"/>
      <c r="J189" s="1" t="n"/>
      <c r="K189" s="1" t="n"/>
      <c r="L189" s="1" t="n"/>
      <c r="M189" s="1" t="n"/>
      <c r="N189" s="1" t="n"/>
    </row>
    <row hidden="1" r="190">
      <c r="A190" s="38" t="n"/>
      <c r="B190" s="1" t="n"/>
      <c r="I190" s="1" t="n"/>
      <c r="J190" s="1" t="n"/>
      <c r="K190" s="1" t="n"/>
      <c r="L190" s="1" t="n"/>
      <c r="M190" s="1" t="n"/>
      <c r="N190" s="1" t="n"/>
    </row>
    <row hidden="1" r="191">
      <c r="A191" s="38" t="n"/>
      <c r="B191" s="1" t="n"/>
      <c r="I191" s="1" t="n"/>
      <c r="J191" s="1" t="n"/>
      <c r="K191" s="1" t="n"/>
      <c r="L191" s="1" t="n"/>
      <c r="M191" s="1" t="n"/>
      <c r="N191" s="1" t="n"/>
    </row>
    <row hidden="1" r="192">
      <c r="A192" s="38" t="n"/>
      <c r="B192" s="1" t="n"/>
      <c r="I192" s="1" t="n"/>
      <c r="J192" s="1" t="n"/>
      <c r="K192" s="1" t="n"/>
      <c r="L192" s="1" t="n"/>
      <c r="M192" s="1" t="n"/>
      <c r="N192" s="1" t="n"/>
    </row>
    <row hidden="1" r="193">
      <c r="A193" s="38" t="n"/>
      <c r="B193" s="1" t="n"/>
      <c r="I193" s="1" t="n"/>
      <c r="J193" s="1" t="n"/>
      <c r="K193" s="1" t="n"/>
      <c r="L193" s="1" t="n"/>
      <c r="M193" s="1" t="n"/>
      <c r="N193" s="1" t="n"/>
    </row>
    <row hidden="1" r="194">
      <c r="A194" s="38" t="n"/>
      <c r="B194" s="1" t="n"/>
      <c r="I194" s="1" t="n"/>
      <c r="J194" s="1" t="n"/>
      <c r="K194" s="1" t="n"/>
      <c r="L194" s="1" t="n"/>
      <c r="M194" s="1" t="n"/>
      <c r="N194" s="1" t="n"/>
    </row>
    <row hidden="1" r="195">
      <c r="A195" s="38" t="n"/>
      <c r="B195" s="1" t="n"/>
      <c r="I195" s="1" t="n"/>
      <c r="J195" s="1" t="n"/>
      <c r="K195" s="1" t="n"/>
      <c r="L195" s="1" t="n"/>
      <c r="M195" s="1" t="n"/>
      <c r="N195" s="1" t="n"/>
    </row>
    <row hidden="1" r="196">
      <c r="A196" s="38" t="n"/>
      <c r="B196" s="1" t="n"/>
      <c r="I196" s="1" t="n"/>
      <c r="J196" s="1" t="n"/>
      <c r="K196" s="1" t="n"/>
      <c r="L196" s="1" t="n"/>
      <c r="M196" s="1" t="n"/>
      <c r="N196" s="1" t="n"/>
    </row>
    <row hidden="1" r="197">
      <c r="A197" s="38" t="n"/>
      <c r="B197" s="1" t="n"/>
      <c r="I197" s="1" t="n"/>
      <c r="J197" s="1" t="n"/>
      <c r="K197" s="1" t="n"/>
      <c r="L197" s="1" t="n"/>
      <c r="M197" s="1" t="n"/>
      <c r="N197" s="1" t="n"/>
    </row>
    <row hidden="1" r="198">
      <c r="A198" s="38" t="n"/>
      <c r="B198" s="1" t="n"/>
      <c r="I198" s="1" t="n"/>
      <c r="J198" s="1" t="n"/>
      <c r="K198" s="1" t="n"/>
      <c r="L198" s="1" t="n"/>
      <c r="M198" s="1" t="n"/>
      <c r="N198" s="1" t="n"/>
    </row>
    <row hidden="1" r="199">
      <c r="A199" s="38" t="n"/>
      <c r="B199" s="1" t="n"/>
      <c r="I199" s="1" t="n"/>
      <c r="J199" s="1" t="n"/>
      <c r="K199" s="1" t="n"/>
      <c r="L199" s="1" t="n"/>
      <c r="M199" s="1" t="n"/>
      <c r="N199" s="1" t="n"/>
    </row>
    <row hidden="1" r="200">
      <c r="A200" s="38" t="n"/>
      <c r="B200" s="1" t="n"/>
      <c r="I200" s="1" t="n"/>
      <c r="J200" s="1" t="n"/>
      <c r="K200" s="1" t="n"/>
      <c r="L200" s="1" t="n"/>
      <c r="M200" s="1" t="n"/>
      <c r="N200" s="1" t="n"/>
    </row>
    <row hidden="1" r="201">
      <c r="A201" s="38" t="n"/>
      <c r="B201" s="1" t="n"/>
      <c r="I201" s="1" t="n"/>
      <c r="J201" s="1" t="n"/>
      <c r="K201" s="1" t="n"/>
      <c r="L201" s="1" t="n"/>
      <c r="M201" s="1" t="n"/>
      <c r="N201" s="1" t="n"/>
    </row>
    <row hidden="1" r="202">
      <c r="A202" s="38" t="n"/>
      <c r="B202" s="1" t="n"/>
      <c r="I202" s="1" t="n"/>
      <c r="J202" s="1" t="n"/>
      <c r="K202" s="1" t="n"/>
      <c r="L202" s="1" t="n"/>
      <c r="M202" s="1" t="n"/>
      <c r="N202" s="1" t="n"/>
    </row>
    <row hidden="1" r="203">
      <c r="A203" s="38" t="n"/>
      <c r="B203" s="1" t="n"/>
      <c r="I203" s="1" t="n"/>
      <c r="J203" s="1" t="n"/>
      <c r="K203" s="1" t="n"/>
      <c r="L203" s="1" t="n"/>
      <c r="M203" s="1" t="n"/>
      <c r="N203" s="1" t="n"/>
    </row>
    <row hidden="1" r="204">
      <c r="A204" s="38" t="n"/>
      <c r="B204" s="1" t="n"/>
      <c r="I204" s="1" t="n"/>
      <c r="J204" s="1" t="n"/>
      <c r="K204" s="1" t="n"/>
      <c r="L204" s="1" t="n"/>
      <c r="M204" s="1" t="n"/>
      <c r="N204" s="1" t="n"/>
    </row>
    <row hidden="1" r="205">
      <c r="A205" s="38" t="n"/>
      <c r="B205" s="1" t="n"/>
      <c r="I205" s="1" t="n"/>
      <c r="J205" s="1" t="n"/>
      <c r="K205" s="1" t="n"/>
      <c r="L205" s="1" t="n"/>
      <c r="M205" s="1" t="n"/>
      <c r="N205" s="1" t="n"/>
    </row>
    <row hidden="1" r="206">
      <c r="A206" s="38" t="n"/>
      <c r="B206" s="1" t="n"/>
      <c r="I206" s="1" t="n"/>
      <c r="J206" s="1" t="n"/>
      <c r="K206" s="1" t="n"/>
      <c r="L206" s="1" t="n"/>
      <c r="M206" s="1" t="n"/>
      <c r="N206" s="1" t="n"/>
    </row>
    <row hidden="1" r="207">
      <c r="A207" s="38" t="n"/>
      <c r="B207" s="1" t="n"/>
      <c r="I207" s="1" t="n"/>
      <c r="J207" s="1" t="n"/>
      <c r="K207" s="1" t="n"/>
      <c r="L207" s="1" t="n"/>
      <c r="M207" s="1" t="n"/>
      <c r="N207" s="1" t="n"/>
    </row>
    <row hidden="1" r="208">
      <c r="A208" s="38" t="n"/>
      <c r="B208" s="1" t="n"/>
      <c r="I208" s="1" t="n"/>
      <c r="J208" s="1" t="n"/>
      <c r="K208" s="1" t="n"/>
      <c r="L208" s="1" t="n"/>
      <c r="M208" s="1" t="n"/>
      <c r="N208" s="1" t="n"/>
    </row>
    <row hidden="1" r="209">
      <c r="A209" s="38" t="n"/>
      <c r="B209" s="1" t="n"/>
      <c r="I209" s="1" t="n"/>
      <c r="J209" s="1" t="n"/>
      <c r="K209" s="1" t="n"/>
      <c r="L209" s="1" t="n"/>
      <c r="M209" s="1" t="n"/>
      <c r="N209" s="1" t="n"/>
    </row>
    <row hidden="1" r="210">
      <c r="A210" s="38" t="n"/>
      <c r="B210" s="1" t="n"/>
      <c r="I210" s="1" t="n"/>
      <c r="J210" s="1" t="n"/>
      <c r="K210" s="1" t="n"/>
      <c r="L210" s="1" t="n"/>
      <c r="M210" s="1" t="n"/>
      <c r="N210" s="1" t="n"/>
    </row>
    <row hidden="1" r="211">
      <c r="A211" s="38" t="n"/>
      <c r="B211" s="1" t="n"/>
      <c r="I211" s="1" t="n"/>
      <c r="J211" s="1" t="n"/>
      <c r="K211" s="1" t="n"/>
      <c r="L211" s="1" t="n"/>
      <c r="M211" s="1" t="n"/>
      <c r="N211" s="1" t="n"/>
    </row>
    <row hidden="1" r="212">
      <c r="A212" s="38" t="n"/>
      <c r="B212" s="1" t="n"/>
      <c r="I212" s="1" t="n"/>
      <c r="J212" s="1" t="n"/>
      <c r="K212" s="1" t="n"/>
      <c r="L212" s="1" t="n"/>
      <c r="M212" s="1" t="n"/>
      <c r="N212" s="1" t="n"/>
    </row>
    <row hidden="1" r="213">
      <c r="A213" s="38" t="n"/>
      <c r="B213" s="1" t="n"/>
      <c r="I213" s="1" t="n"/>
      <c r="J213" s="1" t="n"/>
      <c r="K213" s="1" t="n"/>
      <c r="L213" s="1" t="n"/>
      <c r="M213" s="1" t="n"/>
      <c r="N213" s="1" t="n"/>
    </row>
    <row hidden="1" r="214">
      <c r="A214" s="38" t="n"/>
      <c r="B214" s="1" t="n"/>
      <c r="I214" s="1" t="n"/>
      <c r="J214" s="1" t="n"/>
      <c r="K214" s="1" t="n"/>
      <c r="L214" s="1" t="n"/>
      <c r="M214" s="1" t="n"/>
      <c r="N214" s="1" t="n"/>
    </row>
    <row hidden="1" r="215">
      <c r="A215" s="38" t="n"/>
      <c r="B215" s="1" t="n"/>
      <c r="I215" s="1" t="n"/>
      <c r="J215" s="1" t="n"/>
      <c r="K215" s="1" t="n"/>
      <c r="L215" s="1" t="n"/>
      <c r="M215" s="1" t="n"/>
      <c r="N215" s="1" t="n"/>
    </row>
    <row hidden="1" r="216">
      <c r="A216" s="38" t="n"/>
      <c r="B216" s="1" t="n"/>
      <c r="I216" s="1" t="n"/>
      <c r="J216" s="1" t="n"/>
      <c r="K216" s="1" t="n"/>
      <c r="L216" s="1" t="n"/>
      <c r="M216" s="1" t="n"/>
      <c r="N216" s="1" t="n"/>
    </row>
    <row hidden="1" r="217">
      <c r="A217" s="38" t="n"/>
      <c r="B217" s="1" t="n"/>
      <c r="I217" s="1" t="n"/>
      <c r="J217" s="1" t="n"/>
      <c r="K217" s="1" t="n"/>
      <c r="L217" s="1" t="n"/>
      <c r="M217" s="1" t="n"/>
      <c r="N217" s="1" t="n"/>
    </row>
    <row hidden="1" r="218">
      <c r="A218" s="38" t="n"/>
      <c r="B218" s="1" t="n"/>
      <c r="I218" s="1" t="n"/>
      <c r="J218" s="1" t="n"/>
      <c r="K218" s="1" t="n"/>
      <c r="L218" s="1" t="n"/>
      <c r="M218" s="1" t="n"/>
      <c r="N218" s="1" t="n"/>
    </row>
    <row hidden="1" r="219">
      <c r="A219" s="38" t="n"/>
      <c r="B219" s="1" t="n"/>
      <c r="I219" s="1" t="n"/>
      <c r="J219" s="1" t="n"/>
      <c r="K219" s="1" t="n"/>
      <c r="L219" s="1" t="n"/>
      <c r="M219" s="1" t="n"/>
      <c r="N219" s="1" t="n"/>
    </row>
    <row hidden="1" r="220">
      <c r="A220" s="38" t="n"/>
      <c r="B220" s="1" t="n"/>
      <c r="I220" s="1" t="n"/>
      <c r="J220" s="1" t="n"/>
      <c r="K220" s="1" t="n"/>
      <c r="L220" s="1" t="n"/>
      <c r="M220" s="1" t="n"/>
      <c r="N220" s="1" t="n"/>
    </row>
    <row hidden="1" r="221">
      <c r="A221" s="38" t="n"/>
      <c r="B221" s="1" t="n"/>
      <c r="I221" s="1" t="n"/>
      <c r="J221" s="1" t="n"/>
      <c r="K221" s="1" t="n"/>
      <c r="L221" s="1" t="n"/>
      <c r="M221" s="1" t="n"/>
      <c r="N221" s="1" t="n"/>
    </row>
    <row hidden="1" r="222">
      <c r="A222" s="38" t="n"/>
      <c r="B222" s="1" t="n"/>
      <c r="I222" s="1" t="n"/>
      <c r="J222" s="1" t="n"/>
      <c r="K222" s="1" t="n"/>
      <c r="L222" s="1" t="n"/>
      <c r="M222" s="1" t="n"/>
      <c r="N222" s="1" t="n"/>
    </row>
    <row hidden="1" r="223">
      <c r="A223" s="38" t="n"/>
      <c r="B223" s="1" t="n"/>
      <c r="I223" s="1" t="n"/>
      <c r="J223" s="1" t="n"/>
      <c r="K223" s="1" t="n"/>
      <c r="L223" s="1" t="n"/>
      <c r="M223" s="1" t="n"/>
      <c r="N223" s="1" t="n"/>
    </row>
    <row hidden="1" r="224">
      <c r="A224" s="38" t="n"/>
      <c r="B224" s="1" t="n"/>
      <c r="I224" s="1" t="n"/>
      <c r="J224" s="1" t="n"/>
      <c r="K224" s="1" t="n"/>
      <c r="L224" s="1" t="n"/>
      <c r="M224" s="1" t="n"/>
      <c r="N224" s="1" t="n"/>
    </row>
    <row hidden="1" r="225">
      <c r="A225" s="38" t="n"/>
      <c r="B225" s="1" t="n"/>
      <c r="I225" s="1" t="n"/>
      <c r="J225" s="1" t="n"/>
      <c r="K225" s="1" t="n"/>
      <c r="L225" s="1" t="n"/>
      <c r="M225" s="1" t="n"/>
      <c r="N225" s="1" t="n"/>
    </row>
    <row hidden="1" r="226">
      <c r="A226" s="38" t="n"/>
      <c r="B226" s="1" t="n"/>
      <c r="I226" s="1" t="n"/>
      <c r="J226" s="1" t="n"/>
      <c r="K226" s="1" t="n"/>
      <c r="L226" s="1" t="n"/>
      <c r="M226" s="1" t="n"/>
      <c r="N226" s="1" t="n"/>
    </row>
    <row hidden="1" r="227">
      <c r="A227" s="38" t="n"/>
      <c r="B227" s="1" t="n"/>
      <c r="I227" s="1" t="n"/>
      <c r="J227" s="1" t="n"/>
      <c r="K227" s="1" t="n"/>
      <c r="L227" s="1" t="n"/>
      <c r="M227" s="1" t="n"/>
      <c r="N227" s="1" t="n"/>
    </row>
    <row hidden="1" r="228">
      <c r="A228" s="38" t="n"/>
      <c r="B228" s="1" t="n"/>
      <c r="I228" s="1" t="n"/>
      <c r="J228" s="1" t="n"/>
      <c r="K228" s="1" t="n"/>
      <c r="L228" s="1" t="n"/>
      <c r="M228" s="1" t="n"/>
      <c r="N228" s="1" t="n"/>
    </row>
    <row hidden="1" r="229">
      <c r="A229" s="38" t="n"/>
      <c r="B229" s="1" t="n"/>
      <c r="I229" s="1" t="n"/>
      <c r="J229" s="1" t="n"/>
      <c r="K229" s="1" t="n"/>
      <c r="L229" s="1" t="n"/>
      <c r="M229" s="1" t="n"/>
      <c r="N229" s="1" t="n"/>
    </row>
    <row hidden="1" r="230">
      <c r="A230" s="38" t="n"/>
      <c r="B230" s="1" t="n"/>
      <c r="I230" s="1" t="n"/>
      <c r="J230" s="1" t="n"/>
      <c r="K230" s="1" t="n"/>
      <c r="L230" s="1" t="n"/>
      <c r="M230" s="1" t="n"/>
      <c r="N230" s="1" t="n"/>
    </row>
    <row hidden="1" r="231">
      <c r="A231" s="38" t="n"/>
      <c r="B231" s="1" t="n"/>
      <c r="I231" s="1" t="n"/>
      <c r="J231" s="1" t="n"/>
      <c r="K231" s="1" t="n"/>
      <c r="L231" s="1" t="n"/>
      <c r="M231" s="1" t="n"/>
      <c r="N231" s="1" t="n"/>
    </row>
    <row hidden="1" r="232">
      <c r="A232" s="38" t="n"/>
      <c r="B232" s="1" t="n"/>
      <c r="I232" s="1" t="n"/>
      <c r="J232" s="1" t="n"/>
      <c r="K232" s="1" t="n"/>
      <c r="L232" s="1" t="n"/>
      <c r="M232" s="1" t="n"/>
      <c r="N232" s="1" t="n"/>
    </row>
    <row hidden="1" r="233">
      <c r="A233" s="38" t="n"/>
      <c r="B233" s="1" t="n"/>
      <c r="I233" s="1" t="n"/>
      <c r="J233" s="1" t="n"/>
      <c r="K233" s="1" t="n"/>
      <c r="L233" s="1" t="n"/>
      <c r="M233" s="1" t="n"/>
      <c r="N233" s="1" t="n"/>
    </row>
    <row hidden="1" r="234">
      <c r="A234" s="38" t="n"/>
      <c r="B234" s="1" t="n"/>
      <c r="I234" s="1" t="n"/>
      <c r="J234" s="1" t="n"/>
      <c r="K234" s="1" t="n"/>
      <c r="L234" s="1" t="n"/>
      <c r="M234" s="1" t="n"/>
      <c r="N234" s="1" t="n"/>
    </row>
    <row hidden="1" r="235">
      <c r="A235" s="38" t="n"/>
      <c r="B235" s="1" t="n"/>
      <c r="I235" s="1" t="n"/>
      <c r="J235" s="1" t="n"/>
      <c r="K235" s="1" t="n"/>
      <c r="L235" s="1" t="n"/>
      <c r="M235" s="1" t="n"/>
      <c r="N235" s="1" t="n"/>
    </row>
    <row hidden="1" r="236">
      <c r="A236" s="38" t="n"/>
      <c r="B236" s="1" t="n"/>
      <c r="I236" s="1" t="n"/>
      <c r="J236" s="1" t="n"/>
      <c r="K236" s="1" t="n"/>
      <c r="L236" s="1" t="n"/>
      <c r="M236" s="1" t="n"/>
      <c r="N236" s="1" t="n"/>
    </row>
    <row hidden="1" r="237">
      <c r="A237" s="38" t="n"/>
      <c r="B237" s="1" t="n"/>
      <c r="I237" s="1" t="n"/>
      <c r="J237" s="1" t="n"/>
      <c r="K237" s="1" t="n"/>
      <c r="L237" s="1" t="n"/>
      <c r="M237" s="1" t="n"/>
      <c r="N237" s="1" t="n"/>
    </row>
    <row hidden="1" r="238">
      <c r="A238" s="38" t="n"/>
      <c r="B238" s="1" t="n"/>
      <c r="I238" s="1" t="n"/>
      <c r="J238" s="1" t="n"/>
      <c r="K238" s="1" t="n"/>
      <c r="L238" s="1" t="n"/>
      <c r="M238" s="1" t="n"/>
      <c r="N238" s="1" t="n"/>
    </row>
    <row hidden="1" r="239">
      <c r="A239" s="38" t="n"/>
      <c r="B239" s="1" t="n"/>
      <c r="I239" s="1" t="n"/>
      <c r="J239" s="1" t="n"/>
      <c r="K239" s="1" t="n"/>
      <c r="L239" s="1" t="n"/>
      <c r="M239" s="1" t="n"/>
      <c r="N239" s="1" t="n"/>
    </row>
    <row hidden="1" r="240">
      <c r="A240" s="38" t="n"/>
      <c r="B240" s="1" t="n"/>
      <c r="I240" s="1" t="n"/>
      <c r="J240" s="1" t="n"/>
      <c r="K240" s="1" t="n"/>
      <c r="L240" s="1" t="n"/>
      <c r="M240" s="1" t="n"/>
      <c r="N240" s="1" t="n"/>
    </row>
    <row hidden="1" r="241">
      <c r="A241" s="38" t="n"/>
      <c r="B241" s="1" t="n"/>
      <c r="I241" s="1" t="n"/>
      <c r="J241" s="1" t="n"/>
      <c r="K241" s="1" t="n"/>
      <c r="L241" s="1" t="n"/>
      <c r="M241" s="1" t="n"/>
      <c r="N241" s="1" t="n"/>
    </row>
    <row hidden="1" r="242">
      <c r="A242" s="38" t="n"/>
      <c r="B242" s="1" t="n"/>
      <c r="I242" s="1" t="n"/>
      <c r="J242" s="1" t="n"/>
      <c r="K242" s="1" t="n"/>
      <c r="L242" s="1" t="n"/>
      <c r="M242" s="1" t="n"/>
      <c r="N242" s="1" t="n"/>
    </row>
    <row hidden="1" r="243">
      <c r="A243" s="38" t="n"/>
      <c r="B243" s="1" t="n"/>
      <c r="I243" s="1" t="n"/>
      <c r="J243" s="1" t="n"/>
      <c r="K243" s="1" t="n"/>
      <c r="L243" s="1" t="n"/>
      <c r="M243" s="1" t="n"/>
      <c r="N243" s="1" t="n"/>
    </row>
    <row hidden="1" r="244">
      <c r="A244" s="38" t="n"/>
      <c r="B244" s="1" t="n"/>
      <c r="I244" s="1" t="n"/>
      <c r="J244" s="1" t="n"/>
      <c r="K244" s="1" t="n"/>
      <c r="L244" s="1" t="n"/>
      <c r="M244" s="1" t="n"/>
      <c r="N244" s="1" t="n"/>
    </row>
    <row hidden="1" r="245">
      <c r="A245" s="38" t="n"/>
      <c r="B245" s="1" t="n"/>
      <c r="I245" s="1" t="n"/>
      <c r="J245" s="1" t="n"/>
      <c r="K245" s="1" t="n"/>
      <c r="L245" s="1" t="n"/>
      <c r="M245" s="1" t="n"/>
      <c r="N245" s="1" t="n"/>
    </row>
    <row hidden="1" r="246">
      <c r="A246" s="38" t="n"/>
      <c r="B246" s="1" t="n"/>
      <c r="I246" s="1" t="n"/>
      <c r="J246" s="1" t="n"/>
      <c r="K246" s="1" t="n"/>
      <c r="L246" s="1" t="n"/>
      <c r="M246" s="1" t="n"/>
      <c r="N246" s="1" t="n"/>
    </row>
    <row hidden="1" r="247">
      <c r="A247" s="38" t="n"/>
      <c r="B247" s="1" t="n"/>
      <c r="I247" s="1" t="n"/>
      <c r="J247" s="1" t="n"/>
      <c r="K247" s="1" t="n"/>
      <c r="L247" s="1" t="n"/>
      <c r="M247" s="1" t="n"/>
      <c r="N247" s="1" t="n"/>
    </row>
    <row hidden="1" r="248">
      <c r="A248" s="38" t="n"/>
      <c r="B248" s="1" t="n"/>
      <c r="I248" s="1" t="n"/>
      <c r="J248" s="1" t="n"/>
      <c r="K248" s="1" t="n"/>
      <c r="L248" s="1" t="n"/>
      <c r="M248" s="1" t="n"/>
      <c r="N248" s="1" t="n"/>
    </row>
    <row hidden="1" r="249">
      <c r="A249" s="38" t="n"/>
      <c r="B249" s="1" t="n"/>
      <c r="I249" s="1" t="n"/>
      <c r="J249" s="1" t="n"/>
      <c r="K249" s="1" t="n"/>
      <c r="L249" s="1" t="n"/>
      <c r="M249" s="1" t="n"/>
      <c r="N249" s="1" t="n"/>
    </row>
    <row hidden="1" r="250">
      <c r="A250" s="38" t="n"/>
      <c r="B250" s="1" t="n"/>
      <c r="I250" s="1" t="n"/>
      <c r="J250" s="1" t="n"/>
      <c r="K250" s="1" t="n"/>
      <c r="L250" s="1" t="n"/>
      <c r="M250" s="1" t="n"/>
      <c r="N250" s="1" t="n"/>
    </row>
    <row hidden="1" r="251">
      <c r="A251" s="38" t="n"/>
      <c r="B251" s="1" t="n"/>
      <c r="I251" s="1" t="n"/>
      <c r="J251" s="1" t="n"/>
      <c r="K251" s="1" t="n"/>
      <c r="L251" s="1" t="n"/>
      <c r="M251" s="1" t="n"/>
      <c r="N251" s="1" t="n"/>
    </row>
    <row hidden="1" r="252">
      <c r="A252" s="38" t="n"/>
      <c r="B252" s="1" t="n"/>
      <c r="I252" s="1" t="n"/>
      <c r="J252" s="1" t="n"/>
      <c r="K252" s="1" t="n"/>
      <c r="L252" s="1" t="n"/>
      <c r="M252" s="1" t="n"/>
      <c r="N252" s="1" t="n"/>
    </row>
    <row hidden="1" r="253">
      <c r="A253" s="38" t="n"/>
      <c r="B253" s="1" t="n"/>
      <c r="I253" s="1" t="n"/>
      <c r="J253" s="1" t="n"/>
      <c r="K253" s="1" t="n"/>
      <c r="L253" s="1" t="n"/>
      <c r="M253" s="1" t="n"/>
      <c r="N253" s="1" t="n"/>
    </row>
    <row hidden="1" r="254">
      <c r="A254" s="38" t="n"/>
      <c r="B254" s="1" t="n"/>
      <c r="I254" s="1" t="n"/>
      <c r="J254" s="1" t="n"/>
      <c r="K254" s="1" t="n"/>
      <c r="L254" s="1" t="n"/>
      <c r="M254" s="1" t="n"/>
      <c r="N254" s="1" t="n"/>
    </row>
    <row hidden="1" r="255">
      <c r="A255" s="38" t="n"/>
      <c r="B255" s="1" t="n"/>
      <c r="I255" s="1" t="n"/>
      <c r="J255" s="1" t="n"/>
      <c r="K255" s="1" t="n"/>
      <c r="L255" s="1" t="n"/>
      <c r="M255" s="1" t="n"/>
      <c r="N255" s="1" t="n"/>
    </row>
    <row hidden="1" r="256">
      <c r="A256" s="38" t="n"/>
      <c r="B256" s="1" t="n"/>
      <c r="I256" s="1" t="n"/>
      <c r="J256" s="1" t="n"/>
      <c r="K256" s="1" t="n"/>
      <c r="L256" s="1" t="n"/>
      <c r="M256" s="1" t="n"/>
      <c r="N256" s="1" t="n"/>
    </row>
    <row hidden="1" r="257">
      <c r="A257" s="38" t="n"/>
      <c r="B257" s="1" t="n"/>
      <c r="I257" s="1" t="n"/>
      <c r="J257" s="1" t="n"/>
      <c r="K257" s="1" t="n"/>
      <c r="L257" s="1" t="n"/>
      <c r="M257" s="1" t="n"/>
      <c r="N257" s="1" t="n"/>
    </row>
    <row hidden="1" r="258">
      <c r="A258" s="38" t="n"/>
      <c r="B258" s="1" t="n"/>
      <c r="I258" s="1" t="n"/>
      <c r="J258" s="1" t="n"/>
      <c r="K258" s="1" t="n"/>
      <c r="L258" s="1" t="n"/>
      <c r="M258" s="1" t="n"/>
      <c r="N258" s="1" t="n"/>
    </row>
    <row hidden="1" r="259">
      <c r="A259" s="38" t="n"/>
      <c r="B259" s="1" t="n"/>
      <c r="I259" s="1" t="n"/>
      <c r="J259" s="1" t="n"/>
      <c r="K259" s="1" t="n"/>
      <c r="L259" s="1" t="n"/>
      <c r="M259" s="1" t="n"/>
      <c r="N259" s="1" t="n"/>
    </row>
    <row hidden="1" r="260">
      <c r="A260" s="38" t="n"/>
      <c r="B260" s="1" t="n"/>
      <c r="I260" s="1" t="n"/>
      <c r="J260" s="1" t="n"/>
      <c r="K260" s="1" t="n"/>
      <c r="L260" s="1" t="n"/>
      <c r="M260" s="1" t="n"/>
      <c r="N260" s="1" t="n"/>
    </row>
    <row hidden="1" r="261">
      <c r="A261" s="38" t="n"/>
      <c r="B261" s="1" t="n"/>
      <c r="I261" s="1" t="n"/>
      <c r="J261" s="1" t="n"/>
      <c r="K261" s="1" t="n"/>
      <c r="L261" s="1" t="n"/>
      <c r="M261" s="1" t="n"/>
      <c r="N261" s="1" t="n"/>
    </row>
    <row hidden="1" r="262">
      <c r="A262" s="38" t="n"/>
      <c r="B262" s="1" t="n"/>
      <c r="I262" s="1" t="n"/>
      <c r="J262" s="1" t="n"/>
      <c r="K262" s="1" t="n"/>
      <c r="L262" s="1" t="n"/>
      <c r="M262" s="1" t="n"/>
      <c r="N262" s="1" t="n"/>
    </row>
    <row hidden="1" r="263">
      <c r="A263" s="38" t="n"/>
      <c r="B263" s="1" t="n"/>
      <c r="I263" s="1" t="n"/>
      <c r="J263" s="1" t="n"/>
      <c r="K263" s="1" t="n"/>
      <c r="L263" s="1" t="n"/>
      <c r="M263" s="1" t="n"/>
      <c r="N263" s="1" t="n"/>
    </row>
    <row hidden="1" r="264">
      <c r="A264" s="38" t="n"/>
      <c r="B264" s="1" t="n"/>
      <c r="I264" s="1" t="n"/>
      <c r="J264" s="1" t="n"/>
      <c r="K264" s="1" t="n"/>
      <c r="L264" s="1" t="n"/>
      <c r="M264" s="1" t="n"/>
      <c r="N264" s="1" t="n"/>
    </row>
    <row hidden="1" r="265">
      <c r="A265" s="38" t="n"/>
      <c r="B265" s="1" t="n"/>
      <c r="I265" s="1" t="n"/>
      <c r="J265" s="1" t="n"/>
      <c r="K265" s="1" t="n"/>
      <c r="L265" s="1" t="n"/>
      <c r="M265" s="1" t="n"/>
      <c r="N265" s="1" t="n"/>
    </row>
    <row hidden="1" r="266">
      <c r="A266" s="38" t="n"/>
      <c r="B266" s="1" t="n"/>
      <c r="I266" s="1" t="n"/>
      <c r="J266" s="1" t="n"/>
      <c r="K266" s="1" t="n"/>
      <c r="L266" s="1" t="n"/>
      <c r="M266" s="1" t="n"/>
      <c r="N266" s="1" t="n"/>
    </row>
    <row hidden="1" r="267">
      <c r="A267" s="38" t="n"/>
      <c r="B267" s="1" t="n"/>
      <c r="I267" s="1" t="n"/>
      <c r="J267" s="1" t="n"/>
      <c r="K267" s="1" t="n"/>
      <c r="L267" s="1" t="n"/>
      <c r="M267" s="1" t="n"/>
      <c r="N267" s="1" t="n"/>
    </row>
    <row hidden="1" r="268">
      <c r="A268" s="38" t="n"/>
      <c r="B268" s="1" t="n"/>
      <c r="I268" s="1" t="n"/>
      <c r="J268" s="1" t="n"/>
      <c r="K268" s="1" t="n"/>
      <c r="L268" s="1" t="n"/>
      <c r="M268" s="1" t="n"/>
      <c r="N268" s="1" t="n"/>
    </row>
    <row hidden="1" r="269">
      <c r="A269" s="38" t="n"/>
      <c r="B269" s="1" t="n"/>
      <c r="I269" s="1" t="n"/>
      <c r="J269" s="1" t="n"/>
      <c r="K269" s="1" t="n"/>
      <c r="L269" s="1" t="n"/>
      <c r="M269" s="1" t="n"/>
      <c r="N269" s="1" t="n"/>
    </row>
    <row hidden="1" r="270">
      <c r="A270" s="38" t="n"/>
      <c r="B270" s="1" t="n"/>
      <c r="I270" s="1" t="n"/>
      <c r="J270" s="1" t="n"/>
      <c r="K270" s="1" t="n"/>
      <c r="L270" s="1" t="n"/>
      <c r="M270" s="1" t="n"/>
      <c r="N270" s="1" t="n"/>
    </row>
    <row hidden="1" r="271">
      <c r="A271" s="38" t="n"/>
      <c r="B271" s="1" t="n"/>
      <c r="I271" s="1" t="n"/>
      <c r="J271" s="1" t="n"/>
      <c r="K271" s="1" t="n"/>
      <c r="L271" s="1" t="n"/>
      <c r="M271" s="1" t="n"/>
      <c r="N271" s="1" t="n"/>
    </row>
    <row hidden="1" r="272">
      <c r="A272" s="38" t="n"/>
      <c r="B272" s="1" t="n"/>
      <c r="I272" s="1" t="n"/>
      <c r="J272" s="1" t="n"/>
      <c r="K272" s="1" t="n"/>
      <c r="L272" s="1" t="n"/>
      <c r="M272" s="1" t="n"/>
      <c r="N272" s="1" t="n"/>
    </row>
    <row hidden="1" r="273">
      <c r="A273" s="38" t="n"/>
      <c r="B273" s="1" t="n"/>
      <c r="I273" s="1" t="n"/>
      <c r="J273" s="1" t="n"/>
      <c r="K273" s="1" t="n"/>
      <c r="L273" s="1" t="n"/>
      <c r="M273" s="1" t="n"/>
      <c r="N273" s="1" t="n"/>
    </row>
    <row hidden="1" r="274">
      <c r="A274" s="38" t="n"/>
      <c r="B274" s="1" t="n"/>
      <c r="I274" s="1" t="n"/>
      <c r="J274" s="1" t="n"/>
      <c r="K274" s="1" t="n"/>
      <c r="L274" s="1" t="n"/>
      <c r="M274" s="1" t="n"/>
      <c r="N274" s="1" t="n"/>
    </row>
    <row hidden="1" r="275">
      <c r="A275" s="38" t="n"/>
      <c r="B275" s="1" t="n"/>
      <c r="I275" s="1" t="n"/>
      <c r="J275" s="1" t="n"/>
      <c r="K275" s="1" t="n"/>
      <c r="L275" s="1" t="n"/>
      <c r="M275" s="1" t="n"/>
      <c r="N275" s="1" t="n"/>
    </row>
    <row hidden="1" r="276">
      <c r="A276" s="38" t="n"/>
      <c r="B276" s="1" t="n"/>
      <c r="I276" s="1" t="n"/>
      <c r="J276" s="1" t="n"/>
      <c r="K276" s="1" t="n"/>
      <c r="L276" s="1" t="n"/>
      <c r="M276" s="1" t="n"/>
      <c r="N276" s="1" t="n"/>
    </row>
    <row hidden="1" r="277">
      <c r="A277" s="38" t="n"/>
      <c r="B277" s="1" t="n"/>
      <c r="I277" s="1" t="n"/>
      <c r="J277" s="1" t="n"/>
      <c r="K277" s="1" t="n"/>
      <c r="L277" s="1" t="n"/>
      <c r="M277" s="1" t="n"/>
      <c r="N277" s="1" t="n"/>
    </row>
    <row hidden="1" r="278">
      <c r="A278" s="38" t="n"/>
      <c r="B278" s="1" t="n"/>
      <c r="I278" s="1" t="n"/>
      <c r="J278" s="1" t="n"/>
      <c r="K278" s="1" t="n"/>
      <c r="L278" s="1" t="n"/>
      <c r="M278" s="1" t="n"/>
      <c r="N278" s="1" t="n"/>
    </row>
    <row hidden="1" r="279">
      <c r="A279" s="38" t="n"/>
      <c r="B279" s="1" t="n"/>
      <c r="I279" s="1" t="n"/>
      <c r="J279" s="1" t="n"/>
      <c r="K279" s="1" t="n"/>
      <c r="L279" s="1" t="n"/>
      <c r="M279" s="1" t="n"/>
      <c r="N279" s="1" t="n"/>
    </row>
    <row hidden="1" r="280">
      <c r="A280" s="38" t="n"/>
      <c r="B280" s="1" t="n"/>
      <c r="I280" s="1" t="n"/>
      <c r="J280" s="1" t="n"/>
      <c r="K280" s="1" t="n"/>
      <c r="L280" s="1" t="n"/>
      <c r="M280" s="1" t="n"/>
      <c r="N280" s="1" t="n"/>
    </row>
    <row hidden="1" r="281">
      <c r="A281" s="38" t="n"/>
      <c r="B281" s="1" t="n"/>
      <c r="I281" s="1" t="n"/>
      <c r="J281" s="1" t="n"/>
      <c r="K281" s="1" t="n"/>
      <c r="L281" s="1" t="n"/>
      <c r="M281" s="1" t="n"/>
      <c r="N281" s="1" t="n"/>
    </row>
    <row hidden="1" r="282">
      <c r="A282" s="38" t="n"/>
      <c r="B282" s="1" t="n"/>
      <c r="I282" s="1" t="n"/>
      <c r="J282" s="1" t="n"/>
      <c r="K282" s="1" t="n"/>
      <c r="L282" s="1" t="n"/>
      <c r="M282" s="1" t="n"/>
      <c r="N282" s="1" t="n"/>
    </row>
    <row hidden="1" r="283">
      <c r="A283" s="38" t="n"/>
      <c r="B283" s="1" t="n"/>
      <c r="I283" s="1" t="n"/>
      <c r="J283" s="1" t="n"/>
      <c r="K283" s="1" t="n"/>
      <c r="L283" s="1" t="n"/>
      <c r="M283" s="1" t="n"/>
      <c r="N283" s="1" t="n"/>
    </row>
    <row hidden="1" r="284">
      <c r="A284" s="38" t="n"/>
      <c r="B284" s="1" t="n"/>
      <c r="I284" s="1" t="n"/>
      <c r="J284" s="1" t="n"/>
      <c r="K284" s="1" t="n"/>
      <c r="L284" s="1" t="n"/>
      <c r="M284" s="1" t="n"/>
      <c r="N284" s="1" t="n"/>
    </row>
    <row hidden="1" r="285">
      <c r="A285" s="38" t="n"/>
      <c r="B285" s="1" t="n"/>
      <c r="I285" s="1" t="n"/>
      <c r="J285" s="1" t="n"/>
      <c r="K285" s="1" t="n"/>
      <c r="L285" s="1" t="n"/>
      <c r="M285" s="1" t="n"/>
      <c r="N285" s="1" t="n"/>
    </row>
    <row hidden="1" r="286">
      <c r="A286" s="38" t="n"/>
      <c r="B286" s="1" t="n"/>
      <c r="I286" s="1" t="n"/>
      <c r="J286" s="1" t="n"/>
      <c r="K286" s="1" t="n"/>
      <c r="L286" s="1" t="n"/>
      <c r="M286" s="1" t="n"/>
      <c r="N286" s="1" t="n"/>
    </row>
    <row hidden="1" r="287">
      <c r="A287" s="38" t="n"/>
      <c r="B287" s="1" t="n"/>
      <c r="I287" s="1" t="n"/>
      <c r="J287" s="1" t="n"/>
      <c r="K287" s="1" t="n"/>
      <c r="L287" s="1" t="n"/>
      <c r="M287" s="1" t="n"/>
      <c r="N287" s="1" t="n"/>
    </row>
    <row hidden="1" r="288">
      <c r="A288" s="38" t="n"/>
      <c r="B288" s="1" t="n"/>
      <c r="I288" s="1" t="n"/>
      <c r="J288" s="1" t="n"/>
      <c r="K288" s="1" t="n"/>
      <c r="L288" s="1" t="n"/>
      <c r="M288" s="1" t="n"/>
      <c r="N288" s="1" t="n"/>
    </row>
    <row hidden="1" r="289">
      <c r="A289" s="38" t="n"/>
      <c r="B289" s="1" t="n"/>
      <c r="I289" s="1" t="n"/>
      <c r="J289" s="1" t="n"/>
      <c r="K289" s="1" t="n"/>
      <c r="L289" s="1" t="n"/>
      <c r="M289" s="1" t="n"/>
      <c r="N289" s="1" t="n"/>
    </row>
    <row hidden="1" r="290">
      <c r="A290" s="38" t="n"/>
      <c r="B290" s="1" t="n"/>
      <c r="I290" s="1" t="n"/>
      <c r="J290" s="1" t="n"/>
      <c r="K290" s="1" t="n"/>
      <c r="L290" s="1" t="n"/>
      <c r="M290" s="1" t="n"/>
      <c r="N290" s="1" t="n"/>
    </row>
    <row hidden="1" r="291">
      <c r="A291" s="38" t="n"/>
      <c r="B291" s="1" t="n"/>
      <c r="I291" s="1" t="n"/>
      <c r="J291" s="1" t="n"/>
      <c r="K291" s="1" t="n"/>
      <c r="L291" s="1" t="n"/>
      <c r="M291" s="1" t="n"/>
      <c r="N291" s="1" t="n"/>
    </row>
    <row hidden="1" r="292">
      <c r="A292" s="38" t="n"/>
      <c r="B292" s="1" t="n"/>
      <c r="I292" s="1" t="n"/>
      <c r="J292" s="1" t="n"/>
      <c r="K292" s="1" t="n"/>
      <c r="L292" s="1" t="n"/>
      <c r="M292" s="1" t="n"/>
      <c r="N292" s="1" t="n"/>
    </row>
    <row hidden="1" r="293">
      <c r="A293" s="38" t="n"/>
      <c r="B293" s="1" t="n"/>
      <c r="I293" s="1" t="n"/>
      <c r="J293" s="1" t="n"/>
      <c r="K293" s="1" t="n"/>
      <c r="L293" s="1" t="n"/>
      <c r="M293" s="1" t="n"/>
      <c r="N293" s="1" t="n"/>
    </row>
    <row hidden="1" r="294">
      <c r="A294" s="38" t="n"/>
      <c r="B294" s="1" t="n"/>
      <c r="I294" s="1" t="n"/>
      <c r="J294" s="1" t="n"/>
      <c r="K294" s="1" t="n"/>
      <c r="L294" s="1" t="n"/>
      <c r="M294" s="1" t="n"/>
      <c r="N294" s="1" t="n"/>
    </row>
    <row hidden="1" r="295">
      <c r="A295" s="38" t="n"/>
      <c r="B295" s="1" t="n"/>
      <c r="I295" s="1" t="n"/>
      <c r="J295" s="1" t="n"/>
      <c r="K295" s="1" t="n"/>
      <c r="L295" s="1" t="n"/>
      <c r="M295" s="1" t="n"/>
      <c r="N295" s="1" t="n"/>
    </row>
    <row hidden="1" r="296">
      <c r="A296" s="38" t="n"/>
      <c r="B296" s="1" t="n"/>
      <c r="I296" s="1" t="n"/>
      <c r="J296" s="1" t="n"/>
      <c r="K296" s="1" t="n"/>
      <c r="L296" s="1" t="n"/>
      <c r="M296" s="1" t="n"/>
      <c r="N296" s="1" t="n"/>
    </row>
    <row hidden="1" r="297">
      <c r="A297" s="38" t="n"/>
      <c r="B297" s="1" t="n"/>
      <c r="I297" s="1" t="n"/>
      <c r="J297" s="1" t="n"/>
      <c r="K297" s="1" t="n"/>
      <c r="L297" s="1" t="n"/>
      <c r="M297" s="1" t="n"/>
      <c r="N297" s="1" t="n"/>
    </row>
    <row hidden="1" r="298">
      <c r="A298" s="38" t="n"/>
      <c r="B298" s="1" t="n"/>
      <c r="I298" s="1" t="n"/>
      <c r="J298" s="1" t="n"/>
      <c r="K298" s="1" t="n"/>
      <c r="L298" s="1" t="n"/>
      <c r="M298" s="1" t="n"/>
      <c r="N298" s="1" t="n"/>
    </row>
    <row hidden="1" r="299">
      <c r="A299" s="38" t="n"/>
      <c r="B299" s="1" t="n"/>
      <c r="I299" s="1" t="n"/>
      <c r="J299" s="1" t="n"/>
      <c r="K299" s="1" t="n"/>
      <c r="L299" s="1" t="n"/>
      <c r="M299" s="1" t="n"/>
      <c r="N299" s="1" t="n"/>
    </row>
    <row hidden="1" r="300">
      <c r="A300" s="38" t="n"/>
      <c r="B300" s="1" t="n"/>
      <c r="I300" s="1" t="n"/>
      <c r="J300" s="1" t="n"/>
      <c r="K300" s="1" t="n"/>
      <c r="L300" s="1" t="n"/>
      <c r="M300" s="1" t="n"/>
      <c r="N300" s="1" t="n"/>
    </row>
    <row hidden="1" r="301">
      <c r="A301" s="38" t="n"/>
      <c r="B301" s="1" t="n"/>
      <c r="I301" s="1" t="n"/>
      <c r="J301" s="1" t="n"/>
      <c r="K301" s="1" t="n"/>
      <c r="L301" s="1" t="n"/>
      <c r="M301" s="1" t="n"/>
      <c r="N301" s="1" t="n"/>
    </row>
    <row hidden="1" r="302">
      <c r="A302" s="38" t="n"/>
      <c r="B302" s="1" t="n"/>
      <c r="I302" s="1" t="n"/>
      <c r="J302" s="1" t="n"/>
      <c r="K302" s="1" t="n"/>
      <c r="L302" s="1" t="n"/>
      <c r="M302" s="1" t="n"/>
      <c r="N302" s="1" t="n"/>
    </row>
    <row hidden="1" r="303">
      <c r="A303" s="38" t="n"/>
      <c r="B303" s="1" t="n"/>
      <c r="I303" s="1" t="n"/>
      <c r="J303" s="1" t="n"/>
      <c r="K303" s="1" t="n"/>
      <c r="L303" s="1" t="n"/>
      <c r="M303" s="1" t="n"/>
      <c r="N303" s="1" t="n"/>
    </row>
    <row hidden="1" r="304">
      <c r="A304" s="38" t="n"/>
      <c r="B304" s="1" t="n"/>
      <c r="I304" s="1" t="n"/>
      <c r="J304" s="1" t="n"/>
      <c r="K304" s="1" t="n"/>
      <c r="L304" s="1" t="n"/>
      <c r="M304" s="1" t="n"/>
      <c r="N304" s="1" t="n"/>
    </row>
    <row hidden="1" r="305">
      <c r="A305" s="38" t="n"/>
      <c r="B305" s="1" t="n"/>
      <c r="I305" s="1" t="n"/>
      <c r="J305" s="1" t="n"/>
      <c r="K305" s="1" t="n"/>
      <c r="L305" s="1" t="n"/>
      <c r="M305" s="1" t="n"/>
      <c r="N305" s="1" t="n"/>
    </row>
    <row hidden="1" r="306">
      <c r="A306" s="38" t="n"/>
      <c r="B306" s="1" t="n"/>
      <c r="I306" s="1" t="n"/>
      <c r="J306" s="1" t="n"/>
      <c r="K306" s="1" t="n"/>
      <c r="L306" s="1" t="n"/>
      <c r="M306" s="1" t="n"/>
      <c r="N306" s="1" t="n"/>
    </row>
    <row hidden="1" r="307">
      <c r="A307" s="38" t="n"/>
      <c r="B307" s="1" t="n"/>
      <c r="I307" s="1" t="n"/>
      <c r="J307" s="1" t="n"/>
      <c r="K307" s="1" t="n"/>
      <c r="L307" s="1" t="n"/>
      <c r="M307" s="1" t="n"/>
      <c r="N307" s="1" t="n"/>
    </row>
    <row hidden="1" r="308">
      <c r="A308" s="38" t="n"/>
      <c r="B308" s="1" t="n"/>
      <c r="I308" s="1" t="n"/>
      <c r="J308" s="1" t="n"/>
      <c r="K308" s="1" t="n"/>
      <c r="L308" s="1" t="n"/>
      <c r="M308" s="1" t="n"/>
      <c r="N308" s="1" t="n"/>
    </row>
    <row hidden="1" r="309">
      <c r="A309" s="38" t="n"/>
      <c r="B309" s="1" t="n"/>
      <c r="I309" s="1" t="n"/>
      <c r="J309" s="1" t="n"/>
      <c r="K309" s="1" t="n"/>
      <c r="L309" s="1" t="n"/>
      <c r="M309" s="1" t="n"/>
      <c r="N309" s="1" t="n"/>
    </row>
    <row hidden="1" r="310">
      <c r="A310" s="38" t="n"/>
      <c r="B310" s="1" t="n"/>
      <c r="I310" s="1" t="n"/>
      <c r="J310" s="1" t="n"/>
      <c r="K310" s="1" t="n"/>
      <c r="L310" s="1" t="n"/>
      <c r="M310" s="1" t="n"/>
      <c r="N310" s="1" t="n"/>
    </row>
    <row hidden="1" r="311">
      <c r="A311" s="38" t="n"/>
      <c r="B311" s="1" t="n"/>
      <c r="I311" s="1" t="n"/>
      <c r="J311" s="1" t="n"/>
      <c r="K311" s="1" t="n"/>
      <c r="L311" s="1" t="n"/>
      <c r="M311" s="1" t="n"/>
      <c r="N311" s="1" t="n"/>
    </row>
    <row hidden="1" r="312">
      <c r="A312" s="38" t="n"/>
      <c r="B312" s="1" t="n"/>
      <c r="I312" s="1" t="n"/>
      <c r="J312" s="1" t="n"/>
      <c r="K312" s="1" t="n"/>
      <c r="L312" s="1" t="n"/>
      <c r="M312" s="1" t="n"/>
      <c r="N312" s="1" t="n"/>
    </row>
    <row hidden="1" r="313">
      <c r="A313" s="38" t="n"/>
      <c r="B313" s="1" t="n"/>
      <c r="I313" s="1" t="n"/>
      <c r="J313" s="1" t="n"/>
      <c r="K313" s="1" t="n"/>
      <c r="L313" s="1" t="n"/>
      <c r="M313" s="1" t="n"/>
      <c r="N313" s="1" t="n"/>
    </row>
    <row hidden="1" r="314">
      <c r="A314" s="38" t="n"/>
      <c r="B314" s="1" t="n"/>
      <c r="I314" s="1" t="n"/>
      <c r="J314" s="1" t="n"/>
      <c r="K314" s="1" t="n"/>
      <c r="L314" s="1" t="n"/>
      <c r="M314" s="1" t="n"/>
      <c r="N314" s="1" t="n"/>
    </row>
    <row hidden="1" r="315">
      <c r="A315" s="38" t="n"/>
      <c r="B315" s="1" t="n"/>
      <c r="I315" s="1" t="n"/>
      <c r="J315" s="1" t="n"/>
      <c r="K315" s="1" t="n"/>
      <c r="L315" s="1" t="n"/>
      <c r="M315" s="1" t="n"/>
      <c r="N315" s="1" t="n"/>
    </row>
    <row hidden="1" r="316">
      <c r="A316" s="38" t="n"/>
      <c r="B316" s="1" t="n"/>
      <c r="I316" s="1" t="n"/>
      <c r="J316" s="1" t="n"/>
      <c r="K316" s="1" t="n"/>
      <c r="L316" s="1" t="n"/>
      <c r="M316" s="1" t="n"/>
      <c r="N316" s="1" t="n"/>
    </row>
    <row hidden="1" r="317">
      <c r="A317" s="38" t="n"/>
      <c r="B317" s="1" t="n"/>
      <c r="I317" s="1" t="n"/>
      <c r="J317" s="1" t="n"/>
      <c r="K317" s="1" t="n"/>
      <c r="L317" s="1" t="n"/>
      <c r="M317" s="1" t="n"/>
      <c r="N317" s="1" t="n"/>
    </row>
    <row hidden="1" r="318">
      <c r="A318" s="38" t="n"/>
      <c r="B318" s="1" t="n"/>
      <c r="I318" s="1" t="n"/>
      <c r="J318" s="1" t="n"/>
      <c r="K318" s="1" t="n"/>
      <c r="L318" s="1" t="n"/>
      <c r="M318" s="1" t="n"/>
      <c r="N318" s="1" t="n"/>
    </row>
    <row hidden="1" r="319">
      <c r="A319" s="38" t="n"/>
      <c r="B319" s="1" t="n"/>
      <c r="I319" s="1" t="n"/>
      <c r="J319" s="1" t="n"/>
      <c r="K319" s="1" t="n"/>
      <c r="L319" s="1" t="n"/>
      <c r="M319" s="1" t="n"/>
      <c r="N319" s="1" t="n"/>
    </row>
    <row hidden="1" r="320">
      <c r="A320" s="38" t="n"/>
      <c r="B320" s="1" t="n"/>
      <c r="I320" s="1" t="n"/>
      <c r="J320" s="1" t="n"/>
      <c r="K320" s="1" t="n"/>
      <c r="L320" s="1" t="n"/>
      <c r="M320" s="1" t="n"/>
      <c r="N320" s="1" t="n"/>
    </row>
    <row hidden="1" r="321">
      <c r="A321" s="38" t="n"/>
      <c r="B321" s="1" t="n"/>
      <c r="I321" s="1" t="n"/>
      <c r="J321" s="1" t="n"/>
      <c r="K321" s="1" t="n"/>
      <c r="L321" s="1" t="n"/>
      <c r="M321" s="1" t="n"/>
      <c r="N321" s="1" t="n"/>
    </row>
    <row hidden="1" r="322">
      <c r="A322" s="38" t="n"/>
      <c r="B322" s="1" t="n"/>
      <c r="I322" s="1" t="n"/>
      <c r="J322" s="1" t="n"/>
      <c r="K322" s="1" t="n"/>
      <c r="L322" s="1" t="n"/>
      <c r="M322" s="1" t="n"/>
      <c r="N322" s="1" t="n"/>
    </row>
    <row hidden="1" r="323">
      <c r="A323" s="38" t="n"/>
      <c r="B323" s="1" t="n"/>
      <c r="I323" s="1" t="n"/>
      <c r="J323" s="1" t="n"/>
      <c r="K323" s="1" t="n"/>
      <c r="L323" s="1" t="n"/>
      <c r="M323" s="1" t="n"/>
      <c r="N323" s="1" t="n"/>
    </row>
    <row hidden="1" r="324">
      <c r="A324" s="38" t="n"/>
      <c r="B324" s="1" t="n"/>
      <c r="I324" s="1" t="n"/>
      <c r="J324" s="1" t="n"/>
      <c r="K324" s="1" t="n"/>
      <c r="L324" s="1" t="n"/>
      <c r="M324" s="1" t="n"/>
      <c r="N324" s="1" t="n"/>
    </row>
    <row hidden="1" r="325">
      <c r="A325" s="38" t="n"/>
      <c r="B325" s="1" t="n"/>
      <c r="I325" s="1" t="n"/>
      <c r="J325" s="1" t="n"/>
      <c r="K325" s="1" t="n"/>
      <c r="L325" s="1" t="n"/>
      <c r="M325" s="1" t="n"/>
      <c r="N325" s="1" t="n"/>
    </row>
    <row hidden="1" r="326">
      <c r="A326" s="38" t="n"/>
      <c r="B326" s="1" t="n"/>
      <c r="I326" s="1" t="n"/>
      <c r="J326" s="1" t="n"/>
      <c r="K326" s="1" t="n"/>
      <c r="L326" s="1" t="n"/>
      <c r="M326" s="1" t="n"/>
      <c r="N326" s="1" t="n"/>
    </row>
    <row hidden="1" r="327">
      <c r="A327" s="38" t="n"/>
      <c r="B327" s="1" t="n"/>
      <c r="I327" s="1" t="n"/>
      <c r="J327" s="1" t="n"/>
      <c r="K327" s="1" t="n"/>
      <c r="L327" s="1" t="n"/>
      <c r="M327" s="1" t="n"/>
      <c r="N327" s="1" t="n"/>
    </row>
    <row hidden="1" r="328">
      <c r="A328" s="38" t="n"/>
      <c r="B328" s="1" t="n"/>
      <c r="I328" s="1" t="n"/>
      <c r="J328" s="1" t="n"/>
      <c r="K328" s="1" t="n"/>
      <c r="L328" s="1" t="n"/>
      <c r="M328" s="1" t="n"/>
      <c r="N328" s="1" t="n"/>
    </row>
    <row hidden="1" r="329">
      <c r="A329" s="38" t="n"/>
      <c r="B329" s="1" t="n"/>
      <c r="I329" s="1" t="n"/>
      <c r="J329" s="1" t="n"/>
      <c r="K329" s="1" t="n"/>
      <c r="L329" s="1" t="n"/>
      <c r="M329" s="1" t="n"/>
      <c r="N329" s="1" t="n"/>
    </row>
    <row hidden="1" r="330">
      <c r="A330" s="38" t="n"/>
      <c r="B330" s="1" t="n"/>
      <c r="I330" s="1" t="n"/>
      <c r="J330" s="1" t="n"/>
      <c r="K330" s="1" t="n"/>
      <c r="L330" s="1" t="n"/>
      <c r="M330" s="1" t="n"/>
      <c r="N330" s="1" t="n"/>
    </row>
    <row hidden="1" r="331">
      <c r="A331" s="38" t="n"/>
      <c r="B331" s="1" t="n"/>
      <c r="I331" s="1" t="n"/>
      <c r="J331" s="1" t="n"/>
      <c r="K331" s="1" t="n"/>
      <c r="L331" s="1" t="n"/>
      <c r="M331" s="1" t="n"/>
      <c r="N331" s="1" t="n"/>
    </row>
    <row hidden="1" r="332">
      <c r="A332" s="38" t="n"/>
      <c r="B332" s="1" t="n"/>
      <c r="I332" s="1" t="n"/>
      <c r="J332" s="1" t="n"/>
      <c r="K332" s="1" t="n"/>
      <c r="L332" s="1" t="n"/>
      <c r="M332" s="1" t="n"/>
      <c r="N332" s="1" t="n"/>
    </row>
    <row hidden="1" r="333">
      <c r="A333" s="38" t="n"/>
      <c r="B333" s="1" t="n"/>
      <c r="I333" s="1" t="n"/>
      <c r="J333" s="1" t="n"/>
      <c r="K333" s="1" t="n"/>
      <c r="L333" s="1" t="n"/>
      <c r="M333" s="1" t="n"/>
      <c r="N333" s="1" t="n"/>
    </row>
    <row hidden="1" r="334">
      <c r="A334" s="38" t="n"/>
      <c r="B334" s="1" t="n"/>
      <c r="I334" s="1" t="n"/>
      <c r="J334" s="1" t="n"/>
      <c r="K334" s="1" t="n"/>
      <c r="L334" s="1" t="n"/>
      <c r="M334" s="1" t="n"/>
      <c r="N334" s="1" t="n"/>
    </row>
    <row hidden="1" r="335">
      <c r="A335" s="38" t="n"/>
      <c r="B335" s="1" t="n"/>
      <c r="I335" s="1" t="n"/>
      <c r="J335" s="1" t="n"/>
      <c r="K335" s="1" t="n"/>
      <c r="L335" s="1" t="n"/>
      <c r="M335" s="1" t="n"/>
      <c r="N335" s="1" t="n"/>
    </row>
    <row hidden="1" r="336">
      <c r="A336" s="38" t="n"/>
      <c r="B336" s="1" t="n"/>
      <c r="I336" s="1" t="n"/>
      <c r="J336" s="1" t="n"/>
      <c r="K336" s="1" t="n"/>
      <c r="L336" s="1" t="n"/>
      <c r="M336" s="1" t="n"/>
      <c r="N336" s="1" t="n"/>
    </row>
    <row hidden="1" r="337">
      <c r="A337" s="38" t="n"/>
      <c r="B337" s="1" t="n"/>
      <c r="I337" s="1" t="n"/>
      <c r="J337" s="1" t="n"/>
      <c r="K337" s="1" t="n"/>
      <c r="L337" s="1" t="n"/>
      <c r="M337" s="1" t="n"/>
      <c r="N337" s="1" t="n"/>
    </row>
    <row hidden="1" r="338">
      <c r="A338" s="38" t="n"/>
      <c r="B338" s="1" t="n"/>
      <c r="I338" s="1" t="n"/>
      <c r="J338" s="1" t="n"/>
      <c r="K338" s="1" t="n"/>
      <c r="L338" s="1" t="n"/>
      <c r="M338" s="1" t="n"/>
      <c r="N338" s="1" t="n"/>
    </row>
    <row hidden="1" r="339">
      <c r="A339" s="38" t="n"/>
      <c r="B339" s="1" t="n"/>
      <c r="I339" s="1" t="n"/>
      <c r="J339" s="1" t="n"/>
      <c r="K339" s="1" t="n"/>
      <c r="L339" s="1" t="n"/>
      <c r="M339" s="1" t="n"/>
      <c r="N339" s="1" t="n"/>
    </row>
    <row hidden="1" r="340">
      <c r="A340" s="38" t="n"/>
      <c r="B340" s="1" t="n"/>
      <c r="I340" s="1" t="n"/>
      <c r="J340" s="1" t="n"/>
      <c r="K340" s="1" t="n"/>
      <c r="L340" s="1" t="n"/>
      <c r="M340" s="1" t="n"/>
      <c r="N340" s="1" t="n"/>
    </row>
    <row hidden="1" r="341">
      <c r="A341" s="38" t="n"/>
      <c r="B341" s="1" t="n"/>
      <c r="I341" s="1" t="n"/>
      <c r="J341" s="1" t="n"/>
      <c r="K341" s="1" t="n"/>
      <c r="L341" s="1" t="n"/>
      <c r="M341" s="1" t="n"/>
      <c r="N341" s="1" t="n"/>
    </row>
    <row hidden="1" r="342">
      <c r="A342" s="38" t="n"/>
      <c r="B342" s="1" t="n"/>
      <c r="I342" s="1" t="n"/>
      <c r="J342" s="1" t="n"/>
      <c r="K342" s="1" t="n"/>
      <c r="L342" s="1" t="n"/>
      <c r="M342" s="1" t="n"/>
      <c r="N342" s="1" t="n"/>
    </row>
    <row hidden="1" r="343">
      <c r="A343" s="38" t="n"/>
      <c r="B343" s="1" t="n"/>
      <c r="I343" s="1" t="n"/>
      <c r="J343" s="1" t="n"/>
      <c r="K343" s="1" t="n"/>
      <c r="L343" s="1" t="n"/>
      <c r="M343" s="1" t="n"/>
      <c r="N343" s="1" t="n"/>
    </row>
    <row hidden="1" r="344">
      <c r="A344" s="38" t="n"/>
      <c r="B344" s="1" t="n"/>
      <c r="I344" s="1" t="n"/>
      <c r="J344" s="1" t="n"/>
      <c r="K344" s="1" t="n"/>
      <c r="L344" s="1" t="n"/>
      <c r="M344" s="1" t="n"/>
      <c r="N344" s="1" t="n"/>
    </row>
    <row hidden="1" r="345">
      <c r="A345" s="38" t="n"/>
      <c r="B345" s="1" t="n"/>
      <c r="I345" s="1" t="n"/>
      <c r="J345" s="1" t="n"/>
      <c r="K345" s="1" t="n"/>
      <c r="L345" s="1" t="n"/>
      <c r="M345" s="1" t="n"/>
      <c r="N345" s="1" t="n"/>
    </row>
    <row hidden="1" r="346">
      <c r="A346" s="38" t="n"/>
      <c r="B346" s="1" t="n"/>
      <c r="I346" s="1" t="n"/>
      <c r="J346" s="1" t="n"/>
      <c r="K346" s="1" t="n"/>
      <c r="L346" s="1" t="n"/>
      <c r="M346" s="1" t="n"/>
      <c r="N346" s="1" t="n"/>
    </row>
    <row hidden="1" r="347">
      <c r="A347" s="38" t="n"/>
      <c r="B347" s="1" t="n"/>
      <c r="I347" s="1" t="n"/>
      <c r="J347" s="1" t="n"/>
      <c r="K347" s="1" t="n"/>
      <c r="L347" s="1" t="n"/>
      <c r="M347" s="1" t="n"/>
      <c r="N347" s="1" t="n"/>
    </row>
    <row hidden="1" r="348">
      <c r="A348" s="38" t="n"/>
      <c r="B348" s="1" t="n"/>
      <c r="I348" s="1" t="n"/>
      <c r="J348" s="1" t="n"/>
      <c r="K348" s="1" t="n"/>
      <c r="L348" s="1" t="n"/>
      <c r="M348" s="1" t="n"/>
      <c r="N348" s="1" t="n"/>
    </row>
    <row hidden="1" r="349">
      <c r="A349" s="38" t="n"/>
      <c r="B349" s="1" t="n"/>
      <c r="I349" s="1" t="n"/>
      <c r="J349" s="1" t="n"/>
      <c r="K349" s="1" t="n"/>
      <c r="L349" s="1" t="n"/>
      <c r="M349" s="1" t="n"/>
      <c r="N349" s="1" t="n"/>
    </row>
    <row hidden="1" r="350">
      <c r="A350" s="38" t="n"/>
      <c r="B350" s="1" t="n"/>
      <c r="I350" s="1" t="n"/>
      <c r="J350" s="1" t="n"/>
      <c r="K350" s="1" t="n"/>
      <c r="L350" s="1" t="n"/>
      <c r="M350" s="1" t="n"/>
      <c r="N350" s="1" t="n"/>
    </row>
    <row hidden="1" r="351">
      <c r="A351" s="38" t="n"/>
      <c r="B351" s="1" t="n"/>
      <c r="I351" s="1" t="n"/>
      <c r="J351" s="1" t="n"/>
      <c r="K351" s="1" t="n"/>
      <c r="L351" s="1" t="n"/>
      <c r="M351" s="1" t="n"/>
      <c r="N351" s="1" t="n"/>
    </row>
    <row hidden="1" r="352">
      <c r="A352" s="38" t="n"/>
      <c r="B352" s="1" t="n"/>
      <c r="I352" s="1" t="n"/>
      <c r="J352" s="1" t="n"/>
      <c r="K352" s="1" t="n"/>
      <c r="L352" s="1" t="n"/>
      <c r="M352" s="1" t="n"/>
      <c r="N352" s="1" t="n"/>
    </row>
    <row hidden="1" r="353">
      <c r="A353" s="38" t="n"/>
      <c r="B353" s="1" t="n"/>
      <c r="I353" s="1" t="n"/>
      <c r="J353" s="1" t="n"/>
      <c r="K353" s="1" t="n"/>
      <c r="L353" s="1" t="n"/>
      <c r="M353" s="1" t="n"/>
      <c r="N353" s="1" t="n"/>
    </row>
    <row hidden="1" r="354">
      <c r="A354" s="38" t="n"/>
      <c r="B354" s="1" t="n"/>
      <c r="I354" s="1" t="n"/>
      <c r="J354" s="1" t="n"/>
      <c r="K354" s="1" t="n"/>
      <c r="L354" s="1" t="n"/>
      <c r="M354" s="1" t="n"/>
      <c r="N354" s="1" t="n"/>
    </row>
    <row hidden="1" r="355">
      <c r="A355" s="38" t="n"/>
      <c r="B355" s="1" t="n"/>
      <c r="I355" s="1" t="n"/>
      <c r="J355" s="1" t="n"/>
      <c r="K355" s="1" t="n"/>
      <c r="L355" s="1" t="n"/>
      <c r="M355" s="1" t="n"/>
      <c r="N355" s="1" t="n"/>
    </row>
    <row hidden="1" r="356">
      <c r="A356" s="38" t="n"/>
      <c r="B356" s="1" t="n"/>
      <c r="I356" s="1" t="n"/>
      <c r="J356" s="1" t="n"/>
      <c r="K356" s="1" t="n"/>
      <c r="L356" s="1" t="n"/>
      <c r="M356" s="1" t="n"/>
      <c r="N356" s="1" t="n"/>
    </row>
    <row hidden="1" r="357">
      <c r="A357" s="38" t="n"/>
      <c r="B357" s="1" t="n"/>
      <c r="I357" s="1" t="n"/>
      <c r="J357" s="1" t="n"/>
      <c r="K357" s="1" t="n"/>
      <c r="L357" s="1" t="n"/>
      <c r="M357" s="1" t="n"/>
      <c r="N357" s="1" t="n"/>
    </row>
    <row hidden="1" r="358">
      <c r="A358" s="38" t="n"/>
      <c r="B358" s="1" t="n"/>
      <c r="I358" s="1" t="n"/>
      <c r="J358" s="1" t="n"/>
      <c r="K358" s="1" t="n"/>
      <c r="L358" s="1" t="n"/>
      <c r="M358" s="1" t="n"/>
      <c r="N358" s="1" t="n"/>
    </row>
    <row hidden="1" r="359">
      <c r="A359" s="38" t="n"/>
      <c r="B359" s="1" t="n"/>
      <c r="I359" s="1" t="n"/>
      <c r="J359" s="1" t="n"/>
      <c r="K359" s="1" t="n"/>
      <c r="L359" s="1" t="n"/>
      <c r="M359" s="1" t="n"/>
      <c r="N359" s="1" t="n"/>
    </row>
    <row hidden="1" r="360">
      <c r="A360" s="38" t="n"/>
      <c r="B360" s="1" t="n"/>
      <c r="I360" s="1" t="n"/>
      <c r="J360" s="1" t="n"/>
      <c r="K360" s="1" t="n"/>
      <c r="L360" s="1" t="n"/>
      <c r="M360" s="1" t="n"/>
      <c r="N360" s="1" t="n"/>
    </row>
    <row hidden="1" r="361">
      <c r="A361" s="38" t="n"/>
      <c r="B361" s="1" t="n"/>
      <c r="I361" s="1" t="n"/>
      <c r="J361" s="1" t="n"/>
      <c r="K361" s="1" t="n"/>
      <c r="L361" s="1" t="n"/>
      <c r="M361" s="1" t="n"/>
      <c r="N361" s="1" t="n"/>
    </row>
    <row hidden="1" r="362">
      <c r="A362" s="38" t="n"/>
      <c r="B362" s="1" t="n"/>
      <c r="I362" s="1" t="n"/>
      <c r="J362" s="1" t="n"/>
      <c r="K362" s="1" t="n"/>
      <c r="L362" s="1" t="n"/>
      <c r="M362" s="1" t="n"/>
      <c r="N362" s="1" t="n"/>
    </row>
    <row hidden="1" r="363">
      <c r="A363" s="38" t="n"/>
      <c r="B363" s="1" t="n"/>
      <c r="I363" s="1" t="n"/>
      <c r="J363" s="1" t="n"/>
      <c r="K363" s="1" t="n"/>
      <c r="L363" s="1" t="n"/>
      <c r="M363" s="1" t="n"/>
      <c r="N363" s="1" t="n"/>
    </row>
    <row hidden="1" r="364">
      <c r="A364" s="38" t="n"/>
      <c r="B364" s="1" t="n"/>
      <c r="I364" s="1" t="n"/>
      <c r="J364" s="1" t="n"/>
      <c r="K364" s="1" t="n"/>
      <c r="L364" s="1" t="n"/>
      <c r="M364" s="1" t="n"/>
      <c r="N364" s="1" t="n"/>
    </row>
    <row hidden="1" r="365">
      <c r="A365" s="38" t="n"/>
      <c r="B365" s="1" t="n"/>
      <c r="I365" s="1" t="n"/>
      <c r="J365" s="1" t="n"/>
      <c r="K365" s="1" t="n"/>
      <c r="L365" s="1" t="n"/>
      <c r="M365" s="1" t="n"/>
      <c r="N365" s="1" t="n"/>
    </row>
    <row hidden="1" r="366">
      <c r="A366" s="38" t="n"/>
      <c r="B366" s="1" t="n"/>
      <c r="I366" s="1" t="n"/>
      <c r="J366" s="1" t="n"/>
      <c r="K366" s="1" t="n"/>
      <c r="L366" s="1" t="n"/>
      <c r="M366" s="1" t="n"/>
      <c r="N366" s="1" t="n"/>
    </row>
    <row hidden="1" r="367">
      <c r="A367" s="38" t="n"/>
      <c r="B367" s="1" t="n"/>
      <c r="I367" s="1" t="n"/>
      <c r="J367" s="1" t="n"/>
      <c r="K367" s="1" t="n"/>
      <c r="L367" s="1" t="n"/>
      <c r="M367" s="1" t="n"/>
      <c r="N367" s="1" t="n"/>
    </row>
    <row hidden="1" r="368">
      <c r="A368" s="38" t="n"/>
      <c r="B368" s="1" t="n"/>
      <c r="I368" s="1" t="n"/>
      <c r="J368" s="1" t="n"/>
      <c r="K368" s="1" t="n"/>
      <c r="L368" s="1" t="n"/>
      <c r="M368" s="1" t="n"/>
      <c r="N368" s="1" t="n"/>
    </row>
    <row hidden="1" r="369">
      <c r="A369" s="38" t="n"/>
      <c r="B369" s="1" t="n"/>
      <c r="I369" s="1" t="n"/>
      <c r="J369" s="1" t="n"/>
      <c r="K369" s="1" t="n"/>
      <c r="L369" s="1" t="n"/>
      <c r="M369" s="1" t="n"/>
      <c r="N369" s="1" t="n"/>
    </row>
    <row hidden="1" r="370">
      <c r="A370" s="38" t="n"/>
      <c r="B370" s="1" t="n"/>
      <c r="I370" s="1" t="n"/>
      <c r="J370" s="1" t="n"/>
      <c r="K370" s="1" t="n"/>
      <c r="L370" s="1" t="n"/>
      <c r="M370" s="1" t="n"/>
      <c r="N370" s="1" t="n"/>
    </row>
    <row hidden="1" r="371">
      <c r="A371" s="38" t="n"/>
      <c r="B371" s="1" t="n"/>
      <c r="I371" s="1" t="n"/>
      <c r="J371" s="1" t="n"/>
      <c r="K371" s="1" t="n"/>
      <c r="L371" s="1" t="n"/>
      <c r="M371" s="1" t="n"/>
      <c r="N371" s="1" t="n"/>
    </row>
    <row hidden="1" r="372">
      <c r="A372" s="38" t="n"/>
      <c r="B372" s="1" t="n"/>
      <c r="I372" s="1" t="n"/>
      <c r="J372" s="1" t="n"/>
      <c r="K372" s="1" t="n"/>
      <c r="L372" s="1" t="n"/>
      <c r="M372" s="1" t="n"/>
      <c r="N372" s="1" t="n"/>
    </row>
    <row hidden="1" r="373">
      <c r="A373" s="38" t="n"/>
      <c r="B373" s="1" t="n"/>
      <c r="I373" s="1" t="n"/>
      <c r="J373" s="1" t="n"/>
      <c r="K373" s="1" t="n"/>
      <c r="L373" s="1" t="n"/>
      <c r="M373" s="1" t="n"/>
      <c r="N373" s="1" t="n"/>
    </row>
    <row hidden="1" r="374">
      <c r="A374" s="38" t="n"/>
      <c r="B374" s="1" t="n"/>
      <c r="I374" s="1" t="n"/>
      <c r="J374" s="1" t="n"/>
      <c r="K374" s="1" t="n"/>
      <c r="L374" s="1" t="n"/>
      <c r="M374" s="1" t="n"/>
      <c r="N374" s="1" t="n"/>
    </row>
    <row hidden="1" r="375">
      <c r="A375" s="38" t="n"/>
      <c r="B375" s="1" t="n"/>
      <c r="I375" s="1" t="n"/>
      <c r="J375" s="1" t="n"/>
      <c r="K375" s="1" t="n"/>
      <c r="L375" s="1" t="n"/>
      <c r="M375" s="1" t="n"/>
      <c r="N375" s="1" t="n"/>
    </row>
    <row hidden="1" r="376">
      <c r="A376" s="38" t="n"/>
      <c r="B376" s="1" t="n"/>
      <c r="I376" s="1" t="n"/>
      <c r="J376" s="1" t="n"/>
      <c r="K376" s="1" t="n"/>
      <c r="L376" s="1" t="n"/>
      <c r="M376" s="1" t="n"/>
      <c r="N376" s="1" t="n"/>
    </row>
    <row hidden="1" r="377">
      <c r="A377" s="38" t="n"/>
      <c r="B377" s="1" t="n"/>
      <c r="I377" s="1" t="n"/>
      <c r="J377" s="1" t="n"/>
      <c r="K377" s="1" t="n"/>
      <c r="L377" s="1" t="n"/>
      <c r="M377" s="1" t="n"/>
      <c r="N377" s="1" t="n"/>
    </row>
    <row hidden="1" r="378">
      <c r="A378" s="38" t="n"/>
      <c r="B378" s="1" t="n"/>
      <c r="I378" s="1" t="n"/>
      <c r="J378" s="1" t="n"/>
      <c r="K378" s="1" t="n"/>
      <c r="L378" s="1" t="n"/>
      <c r="M378" s="1" t="n"/>
      <c r="N378" s="1" t="n"/>
    </row>
    <row hidden="1" r="379">
      <c r="A379" s="38" t="n"/>
      <c r="B379" s="1" t="n"/>
      <c r="I379" s="1" t="n"/>
      <c r="J379" s="1" t="n"/>
      <c r="K379" s="1" t="n"/>
      <c r="L379" s="1" t="n"/>
      <c r="M379" s="1" t="n"/>
      <c r="N379" s="1" t="n"/>
    </row>
    <row hidden="1" r="380">
      <c r="A380" s="38" t="n"/>
      <c r="B380" s="1" t="n"/>
      <c r="I380" s="1" t="n"/>
      <c r="J380" s="1" t="n"/>
      <c r="K380" s="1" t="n"/>
      <c r="L380" s="1" t="n"/>
      <c r="M380" s="1" t="n"/>
      <c r="N380" s="1" t="n"/>
    </row>
    <row hidden="1" r="381">
      <c r="A381" s="38" t="n"/>
      <c r="B381" s="1" t="n"/>
      <c r="I381" s="1" t="n"/>
      <c r="J381" s="1" t="n"/>
      <c r="K381" s="1" t="n"/>
      <c r="L381" s="1" t="n"/>
      <c r="M381" s="1" t="n"/>
      <c r="N381" s="1" t="n"/>
    </row>
    <row hidden="1" r="382">
      <c r="A382" s="38" t="n"/>
      <c r="B382" s="1" t="n"/>
      <c r="I382" s="1" t="n"/>
      <c r="J382" s="1" t="n"/>
      <c r="K382" s="1" t="n"/>
      <c r="L382" s="1" t="n"/>
      <c r="M382" s="1" t="n"/>
      <c r="N382" s="1" t="n"/>
    </row>
    <row hidden="1" r="383">
      <c r="A383" s="38" t="n"/>
      <c r="B383" s="1" t="n"/>
      <c r="I383" s="1" t="n"/>
      <c r="J383" s="1" t="n"/>
      <c r="K383" s="1" t="n"/>
      <c r="L383" s="1" t="n"/>
      <c r="M383" s="1" t="n"/>
      <c r="N383" s="1" t="n"/>
    </row>
    <row hidden="1" r="384">
      <c r="A384" s="38" t="n"/>
      <c r="B384" s="1" t="n"/>
      <c r="I384" s="1" t="n"/>
      <c r="J384" s="1" t="n"/>
      <c r="K384" s="1" t="n"/>
      <c r="L384" s="1" t="n"/>
      <c r="M384" s="1" t="n"/>
      <c r="N384" s="1" t="n"/>
    </row>
    <row hidden="1" r="385">
      <c r="A385" s="38" t="n"/>
      <c r="B385" s="1" t="n"/>
      <c r="I385" s="1" t="n"/>
      <c r="J385" s="1" t="n"/>
      <c r="K385" s="1" t="n"/>
      <c r="L385" s="1" t="n"/>
      <c r="M385" s="1" t="n"/>
      <c r="N385" s="1" t="n"/>
    </row>
    <row hidden="1" r="386">
      <c r="A386" s="38" t="n"/>
      <c r="B386" s="1" t="n"/>
      <c r="I386" s="1" t="n"/>
      <c r="J386" s="1" t="n"/>
      <c r="K386" s="1" t="n"/>
      <c r="L386" s="1" t="n"/>
      <c r="M386" s="1" t="n"/>
      <c r="N386" s="1" t="n"/>
    </row>
    <row hidden="1" r="387">
      <c r="A387" s="38" t="n"/>
      <c r="B387" s="1" t="n"/>
      <c r="I387" s="1" t="n"/>
      <c r="J387" s="1" t="n"/>
      <c r="K387" s="1" t="n"/>
      <c r="L387" s="1" t="n"/>
      <c r="M387" s="1" t="n"/>
      <c r="N387" s="1" t="n"/>
    </row>
    <row hidden="1" r="388">
      <c r="A388" s="38" t="n"/>
      <c r="B388" s="1" t="n"/>
      <c r="I388" s="1" t="n"/>
      <c r="J388" s="1" t="n"/>
      <c r="K388" s="1" t="n"/>
      <c r="L388" s="1" t="n"/>
      <c r="M388" s="1" t="n"/>
      <c r="N388" s="1" t="n"/>
    </row>
    <row hidden="1" r="389">
      <c r="A389" s="38" t="n"/>
      <c r="B389" s="1" t="n"/>
      <c r="I389" s="1" t="n"/>
      <c r="J389" s="1" t="n"/>
      <c r="K389" s="1" t="n"/>
      <c r="L389" s="1" t="n"/>
      <c r="M389" s="1" t="n"/>
      <c r="N389" s="1" t="n"/>
    </row>
    <row hidden="1" r="390">
      <c r="A390" s="38" t="n"/>
      <c r="B390" s="1" t="n"/>
      <c r="I390" s="1" t="n"/>
      <c r="J390" s="1" t="n"/>
      <c r="K390" s="1" t="n"/>
      <c r="L390" s="1" t="n"/>
      <c r="M390" s="1" t="n"/>
      <c r="N390" s="1" t="n"/>
    </row>
    <row hidden="1" r="391">
      <c r="A391" s="38" t="n"/>
      <c r="B391" s="1" t="n"/>
      <c r="I391" s="1" t="n"/>
      <c r="J391" s="1" t="n"/>
      <c r="K391" s="1" t="n"/>
      <c r="L391" s="1" t="n"/>
      <c r="M391" s="1" t="n"/>
      <c r="N391" s="1" t="n"/>
    </row>
    <row hidden="1" r="392">
      <c r="A392" s="38" t="n"/>
      <c r="B392" s="1" t="n"/>
      <c r="I392" s="1" t="n"/>
      <c r="J392" s="1" t="n"/>
      <c r="K392" s="1" t="n"/>
      <c r="L392" s="1" t="n"/>
      <c r="M392" s="1" t="n"/>
      <c r="N392" s="1" t="n"/>
    </row>
    <row hidden="1" r="393">
      <c r="A393" s="38" t="n"/>
      <c r="B393" s="1" t="n"/>
      <c r="I393" s="1" t="n"/>
      <c r="J393" s="1" t="n"/>
      <c r="K393" s="1" t="n"/>
      <c r="L393" s="1" t="n"/>
      <c r="M393" s="1" t="n"/>
      <c r="N393" s="1" t="n"/>
    </row>
    <row hidden="1" r="394">
      <c r="A394" s="38" t="n"/>
      <c r="B394" s="1" t="n"/>
      <c r="I394" s="1" t="n"/>
      <c r="J394" s="1" t="n"/>
      <c r="K394" s="1" t="n"/>
      <c r="L394" s="1" t="n"/>
      <c r="M394" s="1" t="n"/>
      <c r="N394" s="1" t="n"/>
    </row>
    <row hidden="1" r="395">
      <c r="A395" s="38" t="n"/>
      <c r="B395" s="1" t="n"/>
      <c r="I395" s="1" t="n"/>
      <c r="J395" s="1" t="n"/>
      <c r="K395" s="1" t="n"/>
      <c r="L395" s="1" t="n"/>
      <c r="M395" s="1" t="n"/>
      <c r="N395" s="1" t="n"/>
    </row>
    <row hidden="1" r="396">
      <c r="A396" s="38" t="n"/>
      <c r="B396" s="1" t="n"/>
      <c r="I396" s="1" t="n"/>
      <c r="J396" s="1" t="n"/>
      <c r="K396" s="1" t="n"/>
      <c r="L396" s="1" t="n"/>
      <c r="M396" s="1" t="n"/>
      <c r="N396" s="1" t="n"/>
    </row>
    <row hidden="1" r="397">
      <c r="A397" s="38" t="n"/>
      <c r="B397" s="1" t="n"/>
      <c r="I397" s="1" t="n"/>
      <c r="J397" s="1" t="n"/>
      <c r="K397" s="1" t="n"/>
      <c r="L397" s="1" t="n"/>
      <c r="M397" s="1" t="n"/>
      <c r="N397" s="1" t="n"/>
    </row>
    <row hidden="1" r="398">
      <c r="A398" s="38" t="n"/>
      <c r="B398" s="1" t="n"/>
      <c r="I398" s="1" t="n"/>
      <c r="J398" s="1" t="n"/>
      <c r="K398" s="1" t="n"/>
      <c r="L398" s="1" t="n"/>
      <c r="M398" s="1" t="n"/>
      <c r="N398" s="1" t="n"/>
    </row>
    <row hidden="1" r="399">
      <c r="A399" s="38" t="n"/>
      <c r="B399" s="1" t="n"/>
      <c r="I399" s="1" t="n"/>
      <c r="J399" s="1" t="n"/>
      <c r="K399" s="1" t="n"/>
      <c r="L399" s="1" t="n"/>
      <c r="M399" s="1" t="n"/>
      <c r="N399" s="1" t="n"/>
    </row>
    <row hidden="1" r="400">
      <c r="A400" s="38" t="n"/>
      <c r="B400" s="1" t="n"/>
      <c r="I400" s="1" t="n"/>
      <c r="J400" s="1" t="n"/>
      <c r="K400" s="1" t="n"/>
      <c r="L400" s="1" t="n"/>
      <c r="M400" s="1" t="n"/>
      <c r="N400" s="1" t="n"/>
    </row>
    <row hidden="1" r="401">
      <c r="A401" s="38" t="n"/>
      <c r="B401" s="1" t="n"/>
      <c r="I401" s="1" t="n"/>
      <c r="J401" s="1" t="n"/>
      <c r="K401" s="1" t="n"/>
      <c r="L401" s="1" t="n"/>
      <c r="M401" s="1" t="n"/>
      <c r="N401" s="1" t="n"/>
    </row>
    <row hidden="1" r="402">
      <c r="A402" s="38" t="n"/>
      <c r="B402" s="1" t="n"/>
      <c r="I402" s="1" t="n"/>
      <c r="J402" s="1" t="n"/>
      <c r="K402" s="1" t="n"/>
      <c r="L402" s="1" t="n"/>
      <c r="M402" s="1" t="n"/>
      <c r="N402" s="1" t="n"/>
    </row>
    <row hidden="1" r="403">
      <c r="A403" s="38" t="n"/>
      <c r="B403" s="1" t="n"/>
      <c r="I403" s="1" t="n"/>
      <c r="J403" s="1" t="n"/>
      <c r="K403" s="1" t="n"/>
      <c r="L403" s="1" t="n"/>
      <c r="M403" s="1" t="n"/>
      <c r="N403" s="1" t="n"/>
    </row>
    <row hidden="1" r="404">
      <c r="A404" s="38" t="n"/>
      <c r="B404" s="1" t="n"/>
      <c r="I404" s="1" t="n"/>
      <c r="J404" s="1" t="n"/>
      <c r="K404" s="1" t="n"/>
      <c r="L404" s="1" t="n"/>
      <c r="M404" s="1" t="n"/>
      <c r="N404" s="1" t="n"/>
    </row>
    <row hidden="1" r="405">
      <c r="A405" s="38" t="n"/>
      <c r="B405" s="1" t="n"/>
      <c r="I405" s="1" t="n"/>
      <c r="J405" s="1" t="n"/>
      <c r="K405" s="1" t="n"/>
      <c r="L405" s="1" t="n"/>
      <c r="M405" s="1" t="n"/>
      <c r="N405" s="1" t="n"/>
    </row>
    <row hidden="1" r="406">
      <c r="A406" s="38" t="n"/>
      <c r="B406" s="1" t="n"/>
      <c r="I406" s="1" t="n"/>
      <c r="J406" s="1" t="n"/>
      <c r="K406" s="1" t="n"/>
      <c r="L406" s="1" t="n"/>
      <c r="M406" s="1" t="n"/>
      <c r="N406" s="1" t="n"/>
    </row>
    <row hidden="1" r="407">
      <c r="A407" s="38" t="n"/>
      <c r="B407" s="1" t="n"/>
      <c r="I407" s="1" t="n"/>
      <c r="J407" s="1" t="n"/>
      <c r="K407" s="1" t="n"/>
      <c r="L407" s="1" t="n"/>
      <c r="M407" s="1" t="n"/>
      <c r="N407" s="1" t="n"/>
    </row>
    <row hidden="1" r="408">
      <c r="A408" s="38" t="n"/>
      <c r="B408" s="1" t="n"/>
      <c r="I408" s="1" t="n"/>
      <c r="J408" s="1" t="n"/>
      <c r="K408" s="1" t="n"/>
      <c r="L408" s="1" t="n"/>
      <c r="M408" s="1" t="n"/>
      <c r="N408" s="1" t="n"/>
    </row>
    <row hidden="1" r="409">
      <c r="A409" s="38" t="n"/>
      <c r="B409" s="1" t="n"/>
      <c r="I409" s="1" t="n"/>
      <c r="J409" s="1" t="n"/>
      <c r="K409" s="1" t="n"/>
      <c r="L409" s="1" t="n"/>
      <c r="M409" s="1" t="n"/>
      <c r="N409" s="1" t="n"/>
    </row>
    <row hidden="1" r="410">
      <c r="A410" s="38" t="n"/>
      <c r="B410" s="1" t="n"/>
      <c r="I410" s="1" t="n"/>
      <c r="J410" s="1" t="n"/>
      <c r="K410" s="1" t="n"/>
      <c r="L410" s="1" t="n"/>
      <c r="M410" s="1" t="n"/>
      <c r="N410" s="1" t="n"/>
    </row>
    <row hidden="1" r="411">
      <c r="A411" s="38" t="n"/>
      <c r="B411" s="1" t="n"/>
      <c r="I411" s="1" t="n"/>
      <c r="J411" s="1" t="n"/>
      <c r="K411" s="1" t="n"/>
      <c r="L411" s="1" t="n"/>
      <c r="M411" s="1" t="n"/>
      <c r="N411" s="1" t="n"/>
    </row>
    <row hidden="1" r="412">
      <c r="A412" s="38" t="n"/>
      <c r="B412" s="1" t="n"/>
      <c r="I412" s="1" t="n"/>
      <c r="J412" s="1" t="n"/>
      <c r="K412" s="1" t="n"/>
      <c r="L412" s="1" t="n"/>
      <c r="M412" s="1" t="n"/>
      <c r="N412" s="1" t="n"/>
    </row>
    <row hidden="1" r="413">
      <c r="A413" s="38" t="n"/>
      <c r="B413" s="1" t="n"/>
      <c r="I413" s="1" t="n"/>
      <c r="J413" s="1" t="n"/>
      <c r="K413" s="1" t="n"/>
      <c r="L413" s="1" t="n"/>
      <c r="M413" s="1" t="n"/>
      <c r="N413" s="1" t="n"/>
    </row>
    <row hidden="1" r="414">
      <c r="A414" s="38" t="n"/>
      <c r="B414" s="1" t="n"/>
      <c r="I414" s="1" t="n"/>
      <c r="J414" s="1" t="n"/>
      <c r="K414" s="1" t="n"/>
      <c r="L414" s="1" t="n"/>
      <c r="M414" s="1" t="n"/>
      <c r="N414" s="1" t="n"/>
    </row>
    <row hidden="1" r="415">
      <c r="A415" s="38" t="n"/>
      <c r="B415" s="1" t="n"/>
      <c r="I415" s="1" t="n"/>
      <c r="J415" s="1" t="n"/>
      <c r="K415" s="1" t="n"/>
      <c r="L415" s="1" t="n"/>
      <c r="M415" s="1" t="n"/>
      <c r="N415" s="1" t="n"/>
    </row>
    <row hidden="1" r="416">
      <c r="A416" s="38" t="n"/>
      <c r="B416" s="1" t="n"/>
      <c r="I416" s="1" t="n"/>
      <c r="J416" s="1" t="n"/>
      <c r="K416" s="1" t="n"/>
      <c r="L416" s="1" t="n"/>
      <c r="M416" s="1" t="n"/>
      <c r="N416" s="1" t="n"/>
    </row>
    <row hidden="1" r="417">
      <c r="A417" s="38" t="n"/>
      <c r="B417" s="1" t="n"/>
      <c r="I417" s="1" t="n"/>
      <c r="J417" s="1" t="n"/>
      <c r="K417" s="1" t="n"/>
      <c r="L417" s="1" t="n"/>
      <c r="M417" s="1" t="n"/>
      <c r="N417" s="1" t="n"/>
    </row>
    <row hidden="1" r="418">
      <c r="A418" s="38" t="n"/>
      <c r="B418" s="1" t="n"/>
      <c r="I418" s="1" t="n"/>
      <c r="J418" s="1" t="n"/>
      <c r="K418" s="1" t="n"/>
      <c r="L418" s="1" t="n"/>
      <c r="M418" s="1" t="n"/>
      <c r="N418" s="1" t="n"/>
    </row>
    <row hidden="1" r="419">
      <c r="A419" s="38" t="n"/>
      <c r="B419" s="1" t="n"/>
      <c r="I419" s="1" t="n"/>
      <c r="J419" s="1" t="n"/>
      <c r="K419" s="1" t="n"/>
      <c r="L419" s="1" t="n"/>
      <c r="M419" s="1" t="n"/>
      <c r="N419" s="1" t="n"/>
    </row>
    <row hidden="1" r="420">
      <c r="A420" s="38" t="n"/>
      <c r="B420" s="1" t="n"/>
      <c r="I420" s="1" t="n"/>
      <c r="J420" s="1" t="n"/>
      <c r="K420" s="1" t="n"/>
      <c r="L420" s="1" t="n"/>
      <c r="M420" s="1" t="n"/>
      <c r="N420" s="1" t="n"/>
    </row>
    <row hidden="1" r="421">
      <c r="A421" s="38" t="n"/>
      <c r="B421" s="1" t="n"/>
      <c r="I421" s="1" t="n"/>
      <c r="J421" s="1" t="n"/>
      <c r="K421" s="1" t="n"/>
      <c r="L421" s="1" t="n"/>
      <c r="M421" s="1" t="n"/>
      <c r="N421" s="1" t="n"/>
    </row>
    <row hidden="1" r="422">
      <c r="A422" s="38" t="n"/>
      <c r="B422" s="1" t="n"/>
      <c r="I422" s="1" t="n"/>
      <c r="J422" s="1" t="n"/>
      <c r="K422" s="1" t="n"/>
      <c r="L422" s="1" t="n"/>
      <c r="M422" s="1" t="n"/>
      <c r="N422" s="1" t="n"/>
    </row>
    <row hidden="1" r="423">
      <c r="A423" s="38" t="n"/>
      <c r="B423" s="1" t="n"/>
      <c r="I423" s="1" t="n"/>
      <c r="J423" s="1" t="n"/>
      <c r="K423" s="1" t="n"/>
      <c r="L423" s="1" t="n"/>
      <c r="M423" s="1" t="n"/>
      <c r="N423" s="1" t="n"/>
    </row>
    <row hidden="1" r="424">
      <c r="A424" s="38" t="n"/>
      <c r="B424" s="1" t="n"/>
      <c r="I424" s="1" t="n"/>
      <c r="J424" s="1" t="n"/>
      <c r="K424" s="1" t="n"/>
      <c r="L424" s="1" t="n"/>
      <c r="M424" s="1" t="n"/>
      <c r="N424" s="1" t="n"/>
    </row>
    <row hidden="1" r="425">
      <c r="A425" s="38" t="n"/>
      <c r="B425" s="1" t="n"/>
      <c r="I425" s="1" t="n"/>
      <c r="J425" s="1" t="n"/>
      <c r="K425" s="1" t="n"/>
      <c r="L425" s="1" t="n"/>
      <c r="M425" s="1" t="n"/>
      <c r="N425" s="1" t="n"/>
    </row>
    <row hidden="1" r="426">
      <c r="A426" s="38" t="n"/>
      <c r="B426" s="1" t="n"/>
      <c r="I426" s="1" t="n"/>
      <c r="J426" s="1" t="n"/>
      <c r="K426" s="1" t="n"/>
      <c r="L426" s="1" t="n"/>
      <c r="M426" s="1" t="n"/>
      <c r="N426" s="1" t="n"/>
    </row>
    <row hidden="1" r="427">
      <c r="A427" s="38" t="n"/>
      <c r="B427" s="1" t="n"/>
      <c r="I427" s="1" t="n"/>
      <c r="J427" s="1" t="n"/>
      <c r="K427" s="1" t="n"/>
      <c r="L427" s="1" t="n"/>
      <c r="M427" s="1" t="n"/>
      <c r="N427" s="1" t="n"/>
    </row>
    <row hidden="1" r="428">
      <c r="A428" s="38" t="n"/>
      <c r="B428" s="1" t="n"/>
      <c r="I428" s="1" t="n"/>
      <c r="J428" s="1" t="n"/>
      <c r="K428" s="1" t="n"/>
      <c r="L428" s="1" t="n"/>
      <c r="M428" s="1" t="n"/>
      <c r="N428" s="1" t="n"/>
    </row>
    <row hidden="1" r="429">
      <c r="A429" s="38" t="n"/>
      <c r="B429" s="1" t="n"/>
      <c r="I429" s="1" t="n"/>
      <c r="J429" s="1" t="n"/>
      <c r="K429" s="1" t="n"/>
      <c r="L429" s="1" t="n"/>
      <c r="M429" s="1" t="n"/>
      <c r="N429" s="1" t="n"/>
    </row>
    <row hidden="1" r="430">
      <c r="A430" s="38" t="n"/>
      <c r="B430" s="1" t="n"/>
      <c r="I430" s="1" t="n"/>
      <c r="J430" s="1" t="n"/>
      <c r="K430" s="1" t="n"/>
      <c r="L430" s="1" t="n"/>
      <c r="M430" s="1" t="n"/>
      <c r="N430" s="1" t="n"/>
    </row>
    <row hidden="1" r="431">
      <c r="A431" s="38" t="n"/>
      <c r="B431" s="1" t="n"/>
      <c r="I431" s="1" t="n"/>
      <c r="J431" s="1" t="n"/>
      <c r="K431" s="1" t="n"/>
      <c r="L431" s="1" t="n"/>
      <c r="M431" s="1" t="n"/>
      <c r="N431" s="1" t="n"/>
    </row>
    <row hidden="1" r="432">
      <c r="A432" s="38" t="n"/>
      <c r="B432" s="1" t="n"/>
      <c r="I432" s="1" t="n"/>
      <c r="J432" s="1" t="n"/>
      <c r="K432" s="1" t="n"/>
      <c r="L432" s="1" t="n"/>
      <c r="M432" s="1" t="n"/>
      <c r="N432" s="1" t="n"/>
    </row>
    <row hidden="1" r="433">
      <c r="A433" s="38" t="n"/>
      <c r="B433" s="1" t="n"/>
      <c r="I433" s="1" t="n"/>
      <c r="J433" s="1" t="n"/>
      <c r="K433" s="1" t="n"/>
      <c r="L433" s="1" t="n"/>
      <c r="M433" s="1" t="n"/>
      <c r="N433" s="1" t="n"/>
    </row>
    <row hidden="1" r="434">
      <c r="A434" s="38" t="n"/>
      <c r="B434" s="1" t="n"/>
      <c r="I434" s="1" t="n"/>
      <c r="J434" s="1" t="n"/>
      <c r="K434" s="1" t="n"/>
      <c r="L434" s="1" t="n"/>
      <c r="M434" s="1" t="n"/>
      <c r="N434" s="1" t="n"/>
    </row>
    <row hidden="1" r="435">
      <c r="A435" s="38" t="n"/>
      <c r="B435" s="1" t="n"/>
      <c r="I435" s="1" t="n"/>
      <c r="J435" s="1" t="n"/>
      <c r="K435" s="1" t="n"/>
      <c r="L435" s="1" t="n"/>
      <c r="M435" s="1" t="n"/>
      <c r="N435" s="1" t="n"/>
    </row>
    <row hidden="1" r="436">
      <c r="A436" s="38" t="n"/>
      <c r="B436" s="1" t="n"/>
      <c r="I436" s="1" t="n"/>
      <c r="J436" s="1" t="n"/>
      <c r="K436" s="1" t="n"/>
      <c r="L436" s="1" t="n"/>
      <c r="M436" s="1" t="n"/>
      <c r="N436" s="1" t="n"/>
    </row>
    <row hidden="1" r="437">
      <c r="A437" s="38" t="n"/>
      <c r="B437" s="1" t="n"/>
      <c r="I437" s="1" t="n"/>
      <c r="J437" s="1" t="n"/>
      <c r="K437" s="1" t="n"/>
      <c r="L437" s="1" t="n"/>
      <c r="M437" s="1" t="n"/>
      <c r="N437" s="1" t="n"/>
    </row>
    <row hidden="1" r="438">
      <c r="A438" s="38" t="n"/>
      <c r="B438" s="1" t="n"/>
      <c r="I438" s="1" t="n"/>
      <c r="J438" s="1" t="n"/>
      <c r="K438" s="1" t="n"/>
      <c r="L438" s="1" t="n"/>
      <c r="M438" s="1" t="n"/>
      <c r="N438" s="1" t="n"/>
    </row>
    <row hidden="1" r="439">
      <c r="A439" s="38" t="n"/>
      <c r="B439" s="1" t="n"/>
      <c r="I439" s="1" t="n"/>
      <c r="J439" s="1" t="n"/>
      <c r="K439" s="1" t="n"/>
      <c r="L439" s="1" t="n"/>
      <c r="M439" s="1" t="n"/>
      <c r="N439" s="1" t="n"/>
    </row>
    <row hidden="1" r="440">
      <c r="A440" s="38" t="n"/>
      <c r="B440" s="1" t="n"/>
      <c r="I440" s="1" t="n"/>
      <c r="J440" s="1" t="n"/>
      <c r="K440" s="1" t="n"/>
      <c r="L440" s="1" t="n"/>
      <c r="M440" s="1" t="n"/>
      <c r="N440" s="1" t="n"/>
    </row>
    <row hidden="1" r="441">
      <c r="A441" s="38" t="n"/>
      <c r="B441" s="1" t="n"/>
      <c r="I441" s="1" t="n"/>
      <c r="J441" s="1" t="n"/>
      <c r="K441" s="1" t="n"/>
      <c r="L441" s="1" t="n"/>
      <c r="M441" s="1" t="n"/>
      <c r="N441" s="1" t="n"/>
    </row>
    <row hidden="1" r="442">
      <c r="A442" s="38" t="n"/>
      <c r="B442" s="1" t="n"/>
      <c r="I442" s="1" t="n"/>
      <c r="J442" s="1" t="n"/>
      <c r="K442" s="1" t="n"/>
      <c r="L442" s="1" t="n"/>
      <c r="M442" s="1" t="n"/>
      <c r="N442" s="1" t="n"/>
    </row>
    <row hidden="1" r="443">
      <c r="A443" s="38" t="n"/>
      <c r="B443" s="1" t="n"/>
      <c r="I443" s="1" t="n"/>
      <c r="J443" s="1" t="n"/>
      <c r="K443" s="1" t="n"/>
      <c r="L443" s="1" t="n"/>
      <c r="M443" s="1" t="n"/>
      <c r="N443" s="1" t="n"/>
    </row>
    <row hidden="1" r="444">
      <c r="A444" s="38" t="n"/>
      <c r="B444" s="1" t="n"/>
      <c r="I444" s="1" t="n"/>
      <c r="J444" s="1" t="n"/>
      <c r="K444" s="1" t="n"/>
      <c r="L444" s="1" t="n"/>
      <c r="M444" s="1" t="n"/>
      <c r="N444" s="1" t="n"/>
    </row>
    <row hidden="1" r="445">
      <c r="A445" s="38" t="n"/>
      <c r="B445" s="1" t="n"/>
      <c r="I445" s="1" t="n"/>
      <c r="J445" s="1" t="n"/>
      <c r="K445" s="1" t="n"/>
      <c r="L445" s="1" t="n"/>
      <c r="M445" s="1" t="n"/>
      <c r="N445" s="1" t="n"/>
    </row>
    <row hidden="1" r="446">
      <c r="A446" s="38" t="n"/>
      <c r="B446" s="1" t="n"/>
      <c r="I446" s="1" t="n"/>
      <c r="J446" s="1" t="n"/>
      <c r="K446" s="1" t="n"/>
      <c r="L446" s="1" t="n"/>
      <c r="M446" s="1" t="n"/>
      <c r="N446" s="1" t="n"/>
    </row>
    <row hidden="1" r="447">
      <c r="A447" s="38" t="n"/>
      <c r="B447" s="1" t="n"/>
      <c r="I447" s="1" t="n"/>
      <c r="J447" s="1" t="n"/>
      <c r="K447" s="1" t="n"/>
      <c r="L447" s="1" t="n"/>
      <c r="M447" s="1" t="n"/>
      <c r="N447" s="1" t="n"/>
    </row>
    <row hidden="1" r="448">
      <c r="A448" s="38" t="n"/>
      <c r="B448" s="1" t="n"/>
      <c r="I448" s="1" t="n"/>
      <c r="J448" s="1" t="n"/>
      <c r="K448" s="1" t="n"/>
      <c r="L448" s="1" t="n"/>
      <c r="M448" s="1" t="n"/>
      <c r="N448" s="1" t="n"/>
    </row>
    <row hidden="1" r="449">
      <c r="A449" s="38" t="n"/>
      <c r="B449" s="1" t="n"/>
      <c r="I449" s="1" t="n"/>
      <c r="J449" s="1" t="n"/>
      <c r="K449" s="1" t="n"/>
      <c r="L449" s="1" t="n"/>
      <c r="M449" s="1" t="n"/>
      <c r="N449" s="1" t="n"/>
    </row>
    <row hidden="1" r="450">
      <c r="A450" s="38" t="n"/>
      <c r="B450" s="1" t="n"/>
      <c r="I450" s="1" t="n"/>
      <c r="J450" s="1" t="n"/>
      <c r="K450" s="1" t="n"/>
      <c r="L450" s="1" t="n"/>
      <c r="M450" s="1" t="n"/>
      <c r="N450" s="1" t="n"/>
    </row>
    <row hidden="1" r="451">
      <c r="A451" s="38" t="n"/>
      <c r="B451" s="1" t="n"/>
      <c r="I451" s="1" t="n"/>
      <c r="J451" s="1" t="n"/>
      <c r="K451" s="1" t="n"/>
      <c r="L451" s="1" t="n"/>
      <c r="M451" s="1" t="n"/>
      <c r="N451" s="1" t="n"/>
    </row>
    <row hidden="1" r="452">
      <c r="A452" s="38" t="n"/>
      <c r="B452" s="1" t="n"/>
      <c r="I452" s="1" t="n"/>
      <c r="J452" s="1" t="n"/>
      <c r="K452" s="1" t="n"/>
      <c r="L452" s="1" t="n"/>
      <c r="M452" s="1" t="n"/>
      <c r="N452" s="1" t="n"/>
    </row>
    <row hidden="1" r="453">
      <c r="A453" s="38" t="n"/>
      <c r="B453" s="1" t="n"/>
      <c r="I453" s="1" t="n"/>
      <c r="J453" s="1" t="n"/>
      <c r="K453" s="1" t="n"/>
      <c r="L453" s="1" t="n"/>
      <c r="M453" s="1" t="n"/>
      <c r="N453" s="1" t="n"/>
    </row>
    <row hidden="1" r="454">
      <c r="A454" s="38" t="n"/>
      <c r="B454" s="1" t="n"/>
      <c r="I454" s="1" t="n"/>
      <c r="J454" s="1" t="n"/>
      <c r="K454" s="1" t="n"/>
      <c r="L454" s="1" t="n"/>
      <c r="M454" s="1" t="n"/>
      <c r="N454" s="1" t="n"/>
    </row>
    <row hidden="1" r="455">
      <c r="A455" s="38" t="n"/>
      <c r="B455" s="1" t="n"/>
      <c r="I455" s="1" t="n"/>
      <c r="J455" s="1" t="n"/>
      <c r="K455" s="1" t="n"/>
      <c r="L455" s="1" t="n"/>
      <c r="M455" s="1" t="n"/>
      <c r="N455" s="1" t="n"/>
    </row>
    <row hidden="1" r="456">
      <c r="A456" s="38" t="n"/>
      <c r="B456" s="1" t="n"/>
      <c r="I456" s="1" t="n"/>
      <c r="J456" s="1" t="n"/>
      <c r="K456" s="1" t="n"/>
      <c r="L456" s="1" t="n"/>
      <c r="M456" s="1" t="n"/>
      <c r="N456" s="1" t="n"/>
    </row>
    <row hidden="1" r="457">
      <c r="A457" s="38" t="n"/>
      <c r="B457" s="1" t="n"/>
      <c r="I457" s="1" t="n"/>
      <c r="J457" s="1" t="n"/>
      <c r="K457" s="1" t="n"/>
      <c r="L457" s="1" t="n"/>
      <c r="M457" s="1" t="n"/>
      <c r="N457" s="1" t="n"/>
    </row>
    <row hidden="1" r="458">
      <c r="A458" s="38" t="n"/>
      <c r="B458" s="1" t="n"/>
      <c r="I458" s="1" t="n"/>
      <c r="J458" s="1" t="n"/>
      <c r="K458" s="1" t="n"/>
      <c r="L458" s="1" t="n"/>
      <c r="M458" s="1" t="n"/>
      <c r="N458" s="1" t="n"/>
    </row>
    <row hidden="1" r="459">
      <c r="A459" s="38" t="n"/>
      <c r="B459" s="1" t="n"/>
      <c r="I459" s="1" t="n"/>
      <c r="J459" s="1" t="n"/>
      <c r="K459" s="1" t="n"/>
      <c r="L459" s="1" t="n"/>
      <c r="M459" s="1" t="n"/>
      <c r="N459" s="1" t="n"/>
    </row>
    <row hidden="1" r="460">
      <c r="A460" s="38" t="n"/>
      <c r="B460" s="1" t="n"/>
      <c r="I460" s="1" t="n"/>
      <c r="J460" s="1" t="n"/>
      <c r="K460" s="1" t="n"/>
      <c r="L460" s="1" t="n"/>
      <c r="M460" s="1" t="n"/>
      <c r="N460" s="1" t="n"/>
    </row>
    <row hidden="1" r="461">
      <c r="A461" s="38" t="n"/>
      <c r="B461" s="1" t="n"/>
      <c r="I461" s="1" t="n"/>
      <c r="J461" s="1" t="n"/>
      <c r="K461" s="1" t="n"/>
      <c r="L461" s="1" t="n"/>
      <c r="M461" s="1" t="n"/>
      <c r="N461" s="1" t="n"/>
    </row>
    <row hidden="1" r="462">
      <c r="A462" s="38" t="n"/>
      <c r="B462" s="1" t="n"/>
      <c r="I462" s="1" t="n"/>
      <c r="J462" s="1" t="n"/>
      <c r="K462" s="1" t="n"/>
      <c r="L462" s="1" t="n"/>
      <c r="M462" s="1" t="n"/>
      <c r="N462" s="1" t="n"/>
    </row>
    <row hidden="1" r="463">
      <c r="A463" s="38" t="n"/>
      <c r="B463" s="1" t="n"/>
      <c r="I463" s="1" t="n"/>
      <c r="J463" s="1" t="n"/>
      <c r="K463" s="1" t="n"/>
      <c r="L463" s="1" t="n"/>
      <c r="M463" s="1" t="n"/>
      <c r="N463" s="1" t="n"/>
    </row>
    <row hidden="1" r="464">
      <c r="A464" s="38" t="n"/>
      <c r="B464" s="1" t="n"/>
      <c r="I464" s="1" t="n"/>
      <c r="J464" s="1" t="n"/>
      <c r="K464" s="1" t="n"/>
      <c r="L464" s="1" t="n"/>
      <c r="M464" s="1" t="n"/>
      <c r="N464" s="1" t="n"/>
    </row>
    <row hidden="1" r="465">
      <c r="A465" s="38" t="n"/>
      <c r="B465" s="1" t="n"/>
      <c r="I465" s="1" t="n"/>
      <c r="J465" s="1" t="n"/>
      <c r="K465" s="1" t="n"/>
      <c r="L465" s="1" t="n"/>
      <c r="M465" s="1" t="n"/>
      <c r="N465" s="1" t="n"/>
    </row>
    <row hidden="1" r="466">
      <c r="A466" s="38" t="n"/>
      <c r="B466" s="1" t="n"/>
      <c r="I466" s="1" t="n"/>
      <c r="J466" s="1" t="n"/>
      <c r="K466" s="1" t="n"/>
      <c r="L466" s="1" t="n"/>
      <c r="M466" s="1" t="n"/>
      <c r="N466" s="1" t="n"/>
    </row>
    <row hidden="1" r="467">
      <c r="A467" s="38" t="n"/>
      <c r="B467" s="1" t="n"/>
      <c r="I467" s="1" t="n"/>
      <c r="J467" s="1" t="n"/>
      <c r="K467" s="1" t="n"/>
      <c r="L467" s="1" t="n"/>
      <c r="M467" s="1" t="n"/>
      <c r="N467" s="1" t="n"/>
    </row>
    <row hidden="1" r="468">
      <c r="A468" s="38" t="n"/>
      <c r="B468" s="1" t="n"/>
      <c r="I468" s="1" t="n"/>
      <c r="J468" s="1" t="n"/>
      <c r="K468" s="1" t="n"/>
      <c r="L468" s="1" t="n"/>
      <c r="M468" s="1" t="n"/>
      <c r="N468" s="1" t="n"/>
    </row>
    <row hidden="1" r="469">
      <c r="A469" s="38" t="n"/>
      <c r="B469" s="1" t="n"/>
      <c r="I469" s="1" t="n"/>
      <c r="J469" s="1" t="n"/>
      <c r="K469" s="1" t="n"/>
      <c r="L469" s="1" t="n"/>
      <c r="M469" s="1" t="n"/>
      <c r="N469" s="1" t="n"/>
    </row>
    <row hidden="1" r="470">
      <c r="A470" s="38" t="n"/>
      <c r="B470" s="1" t="n"/>
      <c r="I470" s="1" t="n"/>
      <c r="J470" s="1" t="n"/>
      <c r="K470" s="1" t="n"/>
      <c r="L470" s="1" t="n"/>
      <c r="M470" s="1" t="n"/>
      <c r="N470" s="1" t="n"/>
    </row>
    <row hidden="1" r="471">
      <c r="A471" s="38" t="n"/>
      <c r="B471" s="1" t="n"/>
      <c r="I471" s="1" t="n"/>
      <c r="J471" s="1" t="n"/>
      <c r="K471" s="1" t="n"/>
      <c r="L471" s="1" t="n"/>
      <c r="M471" s="1" t="n"/>
      <c r="N471" s="1" t="n"/>
    </row>
    <row hidden="1" r="472">
      <c r="A472" s="38" t="n"/>
      <c r="B472" s="1" t="n"/>
      <c r="I472" s="1" t="n"/>
      <c r="J472" s="1" t="n"/>
      <c r="K472" s="1" t="n"/>
      <c r="L472" s="1" t="n"/>
      <c r="M472" s="1" t="n"/>
      <c r="N472" s="1" t="n"/>
    </row>
    <row hidden="1" r="473">
      <c r="A473" s="38" t="n"/>
      <c r="B473" s="1" t="n"/>
      <c r="I473" s="1" t="n"/>
      <c r="J473" s="1" t="n"/>
      <c r="K473" s="1" t="n"/>
      <c r="L473" s="1" t="n"/>
      <c r="M473" s="1" t="n"/>
      <c r="N473" s="1" t="n"/>
    </row>
    <row hidden="1" r="474">
      <c r="A474" s="38" t="n"/>
      <c r="B474" s="1" t="n"/>
      <c r="I474" s="1" t="n"/>
      <c r="J474" s="1" t="n"/>
      <c r="K474" s="1" t="n"/>
      <c r="L474" s="1" t="n"/>
      <c r="M474" s="1" t="n"/>
      <c r="N474" s="1" t="n"/>
    </row>
    <row hidden="1" r="475">
      <c r="A475" s="38" t="n"/>
      <c r="B475" s="1" t="n"/>
      <c r="I475" s="1" t="n"/>
      <c r="J475" s="1" t="n"/>
      <c r="K475" s="1" t="n"/>
      <c r="L475" s="1" t="n"/>
      <c r="M475" s="1" t="n"/>
      <c r="N475" s="1" t="n"/>
    </row>
    <row hidden="1" r="476">
      <c r="A476" s="38" t="n"/>
      <c r="B476" s="1" t="n"/>
      <c r="I476" s="1" t="n"/>
      <c r="J476" s="1" t="n"/>
      <c r="K476" s="1" t="n"/>
      <c r="L476" s="1" t="n"/>
      <c r="M476" s="1" t="n"/>
      <c r="N476" s="1" t="n"/>
    </row>
    <row hidden="1" r="477">
      <c r="A477" s="38" t="n"/>
      <c r="B477" s="1" t="n"/>
      <c r="I477" s="1" t="n"/>
      <c r="J477" s="1" t="n"/>
      <c r="K477" s="1" t="n"/>
      <c r="L477" s="1" t="n"/>
      <c r="M477" s="1" t="n"/>
      <c r="N477" s="1" t="n"/>
    </row>
    <row hidden="1" r="478">
      <c r="A478" s="38" t="n"/>
      <c r="B478" s="1" t="n"/>
      <c r="I478" s="1" t="n"/>
      <c r="J478" s="1" t="n"/>
      <c r="K478" s="1" t="n"/>
      <c r="L478" s="1" t="n"/>
      <c r="M478" s="1" t="n"/>
      <c r="N478" s="1" t="n"/>
    </row>
    <row hidden="1" r="479">
      <c r="A479" s="38" t="n"/>
      <c r="B479" s="1" t="n"/>
      <c r="I479" s="1" t="n"/>
      <c r="J479" s="1" t="n"/>
      <c r="K479" s="1" t="n"/>
      <c r="L479" s="1" t="n"/>
      <c r="M479" s="1" t="n"/>
      <c r="N479" s="1" t="n"/>
    </row>
    <row hidden="1" r="480">
      <c r="A480" s="38" t="n"/>
      <c r="B480" s="1" t="n"/>
      <c r="I480" s="1" t="n"/>
      <c r="J480" s="1" t="n"/>
      <c r="K480" s="1" t="n"/>
      <c r="L480" s="1" t="n"/>
      <c r="M480" s="1" t="n"/>
      <c r="N480" s="1" t="n"/>
    </row>
    <row hidden="1" r="481">
      <c r="A481" s="38" t="n"/>
      <c r="B481" s="1" t="n"/>
      <c r="I481" s="1" t="n"/>
      <c r="J481" s="1" t="n"/>
      <c r="K481" s="1" t="n"/>
      <c r="L481" s="1" t="n"/>
      <c r="M481" s="1" t="n"/>
      <c r="N481" s="1" t="n"/>
    </row>
    <row hidden="1" r="482">
      <c r="A482" s="38" t="n"/>
      <c r="B482" s="1" t="n"/>
      <c r="I482" s="1" t="n"/>
      <c r="J482" s="1" t="n"/>
      <c r="K482" s="1" t="n"/>
      <c r="L482" s="1" t="n"/>
      <c r="M482" s="1" t="n"/>
      <c r="N482" s="1" t="n"/>
    </row>
    <row hidden="1" r="483">
      <c r="A483" s="38" t="n"/>
      <c r="B483" s="1" t="n"/>
      <c r="I483" s="1" t="n"/>
      <c r="J483" s="1" t="n"/>
      <c r="K483" s="1" t="n"/>
      <c r="L483" s="1" t="n"/>
      <c r="M483" s="1" t="n"/>
      <c r="N483" s="1" t="n"/>
    </row>
    <row hidden="1" r="484">
      <c r="A484" s="38" t="n"/>
      <c r="B484" s="1" t="n"/>
      <c r="I484" s="1" t="n"/>
      <c r="J484" s="1" t="n"/>
      <c r="K484" s="1" t="n"/>
      <c r="L484" s="1" t="n"/>
      <c r="M484" s="1" t="n"/>
      <c r="N484" s="1" t="n"/>
    </row>
    <row hidden="1" r="485">
      <c r="A485" s="38" t="n"/>
      <c r="B485" s="1" t="n"/>
      <c r="I485" s="1" t="n"/>
      <c r="J485" s="1" t="n"/>
      <c r="K485" s="1" t="n"/>
      <c r="L485" s="1" t="n"/>
      <c r="M485" s="1" t="n"/>
      <c r="N485" s="1" t="n"/>
    </row>
    <row hidden="1" r="486">
      <c r="A486" s="38" t="n"/>
      <c r="B486" s="1" t="n"/>
      <c r="I486" s="1" t="n"/>
      <c r="J486" s="1" t="n"/>
      <c r="K486" s="1" t="n"/>
      <c r="L486" s="1" t="n"/>
      <c r="M486" s="1" t="n"/>
      <c r="N486" s="1" t="n"/>
    </row>
    <row hidden="1" r="487">
      <c r="A487" s="38" t="n"/>
      <c r="B487" s="1" t="n"/>
      <c r="I487" s="1" t="n"/>
      <c r="J487" s="1" t="n"/>
      <c r="K487" s="1" t="n"/>
      <c r="L487" s="1" t="n"/>
      <c r="M487" s="1" t="n"/>
      <c r="N487" s="1" t="n"/>
    </row>
    <row hidden="1" r="488">
      <c r="A488" s="38" t="n"/>
      <c r="B488" s="1" t="n"/>
      <c r="I488" s="1" t="n"/>
      <c r="J488" s="1" t="n"/>
      <c r="K488" s="1" t="n"/>
      <c r="L488" s="1" t="n"/>
      <c r="M488" s="1" t="n"/>
      <c r="N488" s="1" t="n"/>
    </row>
    <row hidden="1" r="489">
      <c r="A489" s="38" t="n"/>
      <c r="B489" s="1" t="n"/>
      <c r="I489" s="1" t="n"/>
      <c r="J489" s="1" t="n"/>
      <c r="K489" s="1" t="n"/>
      <c r="L489" s="1" t="n"/>
      <c r="M489" s="1" t="n"/>
      <c r="N489" s="1" t="n"/>
    </row>
    <row hidden="1" r="490">
      <c r="A490" s="38" t="n"/>
      <c r="B490" s="1" t="n"/>
      <c r="I490" s="1" t="n"/>
      <c r="J490" s="1" t="n"/>
      <c r="K490" s="1" t="n"/>
      <c r="L490" s="1" t="n"/>
      <c r="M490" s="1" t="n"/>
      <c r="N490" s="1" t="n"/>
    </row>
    <row hidden="1" r="491">
      <c r="A491" s="38" t="n"/>
      <c r="B491" s="1" t="n"/>
      <c r="I491" s="1" t="n"/>
      <c r="J491" s="1" t="n"/>
      <c r="K491" s="1" t="n"/>
      <c r="L491" s="1" t="n"/>
      <c r="M491" s="1" t="n"/>
      <c r="N491" s="1" t="n"/>
    </row>
    <row hidden="1" r="492">
      <c r="A492" s="38" t="n"/>
      <c r="B492" s="1" t="n"/>
      <c r="I492" s="1" t="n"/>
      <c r="J492" s="1" t="n"/>
      <c r="K492" s="1" t="n"/>
      <c r="L492" s="1" t="n"/>
      <c r="M492" s="1" t="n"/>
      <c r="N492" s="1" t="n"/>
    </row>
    <row hidden="1" r="493">
      <c r="A493" s="38" t="n"/>
      <c r="B493" s="1" t="n"/>
      <c r="I493" s="1" t="n"/>
      <c r="J493" s="1" t="n"/>
      <c r="K493" s="1" t="n"/>
      <c r="L493" s="1" t="n"/>
      <c r="M493" s="1" t="n"/>
      <c r="N493" s="1" t="n"/>
    </row>
    <row hidden="1" r="494">
      <c r="A494" s="38" t="n"/>
      <c r="B494" s="1" t="n"/>
      <c r="I494" s="1" t="n"/>
      <c r="J494" s="1" t="n"/>
      <c r="K494" s="1" t="n"/>
      <c r="L494" s="1" t="n"/>
      <c r="M494" s="1" t="n"/>
      <c r="N494" s="1" t="n"/>
    </row>
    <row hidden="1" r="495">
      <c r="A495" s="38" t="n"/>
      <c r="B495" s="1" t="n"/>
      <c r="I495" s="1" t="n"/>
      <c r="J495" s="1" t="n"/>
      <c r="K495" s="1" t="n"/>
      <c r="L495" s="1" t="n"/>
      <c r="M495" s="1" t="n"/>
      <c r="N495" s="1" t="n"/>
    </row>
    <row hidden="1" r="496">
      <c r="A496" s="38" t="n"/>
      <c r="B496" s="1" t="n"/>
      <c r="I496" s="1" t="n"/>
      <c r="J496" s="1" t="n"/>
      <c r="K496" s="1" t="n"/>
      <c r="L496" s="1" t="n"/>
      <c r="M496" s="1" t="n"/>
      <c r="N496" s="1" t="n"/>
    </row>
    <row hidden="1" r="497">
      <c r="A497" s="38" t="n"/>
      <c r="B497" s="1" t="n"/>
      <c r="I497" s="1" t="n"/>
      <c r="J497" s="1" t="n"/>
      <c r="K497" s="1" t="n"/>
      <c r="L497" s="1" t="n"/>
      <c r="M497" s="1" t="n"/>
      <c r="N497" s="1" t="n"/>
    </row>
    <row hidden="1" r="498">
      <c r="A498" s="38" t="n"/>
      <c r="B498" s="1" t="n"/>
      <c r="I498" s="1" t="n"/>
      <c r="J498" s="1" t="n"/>
      <c r="K498" s="1" t="n"/>
      <c r="L498" s="1" t="n"/>
      <c r="M498" s="1" t="n"/>
      <c r="N498" s="1" t="n"/>
    </row>
    <row hidden="1" r="499">
      <c r="A499" s="38" t="n"/>
      <c r="B499" s="1" t="n"/>
      <c r="I499" s="1" t="n"/>
      <c r="J499" s="1" t="n"/>
      <c r="K499" s="1" t="n"/>
      <c r="L499" s="1" t="n"/>
      <c r="M499" s="1" t="n"/>
      <c r="N499" s="1" t="n"/>
    </row>
    <row hidden="1" r="500">
      <c r="A500" s="38" t="n"/>
      <c r="B500" s="1" t="n"/>
      <c r="I500" s="1" t="n"/>
      <c r="J500" s="1" t="n"/>
      <c r="K500" s="1" t="n"/>
      <c r="L500" s="1" t="n"/>
      <c r="M500" s="1" t="n"/>
      <c r="N500" s="1" t="n"/>
    </row>
    <row r="501">
      <c r="A501" s="39" t="inlineStr">
        <is>
          <t>Time Series</t>
        </is>
      </c>
      <c r="B501" s="7" t="n"/>
      <c r="C501" s="20" t="n"/>
      <c r="D501" s="19" t="n"/>
      <c r="E501" s="46" t="inlineStr">
        <is>
          <t>Long Weights (Import/Export)</t>
        </is>
      </c>
      <c r="F501" s="46" t="n"/>
      <c r="G501" s="46" t="n"/>
      <c r="H501" s="46" t="n"/>
      <c r="I501" s="4" t="n"/>
      <c r="J501" s="5" t="n"/>
      <c r="K501" s="5" t="n"/>
      <c r="L501" s="5" t="n"/>
      <c r="M501" s="5" t="n"/>
      <c r="N501" s="5" t="n"/>
    </row>
    <row r="502">
      <c r="A502" s="25" t="inlineStr">
        <is>
          <t>Level 1</t>
        </is>
      </c>
      <c r="B502" s="21" t="inlineStr">
        <is>
          <t>Level 2</t>
        </is>
      </c>
      <c r="C502" s="18" t="inlineStr">
        <is>
          <t>Level 3</t>
        </is>
      </c>
      <c r="D502" s="17" t="inlineStr">
        <is>
          <t>Level 4</t>
        </is>
      </c>
      <c r="E502" s="10" t="inlineStr">
        <is>
          <t>Invested Amount</t>
        </is>
      </c>
      <c r="F502" s="10" t="n"/>
      <c r="G502" s="10" t="n"/>
      <c r="H502" s="10" t="n"/>
      <c r="I502" s="26" t="n"/>
      <c r="J502" s="26" t="n"/>
      <c r="K502" s="26" t="n"/>
      <c r="L502" s="26" t="n"/>
      <c r="M502" s="26" t="n"/>
      <c r="N502" s="26" t="n"/>
    </row>
    <row r="503">
      <c r="A503" s="40" t="inlineStr">
        <is>
          <t>Strategy Exposure</t>
        </is>
      </c>
      <c r="B503" s="27" t="n"/>
      <c r="C503" s="28" t="n"/>
      <c r="D503" s="29" t="n"/>
      <c r="E503" s="3" t="n"/>
      <c r="F503" s="3" t="n"/>
      <c r="G503" s="3" t="n"/>
      <c r="H503" s="3" t="n"/>
    </row>
    <row r="504">
      <c r="A504" s="41" t="n"/>
      <c r="B504" s="31" t="inlineStr">
        <is>
          <t>Equity Investments</t>
        </is>
      </c>
      <c r="C504" s="32" t="n"/>
      <c r="D504" s="33" t="n"/>
      <c r="E504" s="9" t="n"/>
      <c r="F504" s="9" t="n"/>
      <c r="G504" s="9" t="n"/>
      <c r="H504" s="9" t="n"/>
    </row>
    <row r="505">
      <c r="A505" s="42" t="n"/>
      <c r="B505" s="15" t="n"/>
      <c r="C505" s="13" t="inlineStr">
        <is>
          <t>Long/Short Equity</t>
        </is>
      </c>
      <c r="D505" s="11" t="n"/>
      <c r="E505" s="2" t="n"/>
      <c r="F505" s="48" t="n">
        <v>1.044534955496147</v>
      </c>
      <c r="G505" s="48" t="n">
        <v>1.038131386746437</v>
      </c>
      <c r="H505" s="48" t="n">
        <v>1.1</v>
      </c>
      <c r="I505" s="30" t="n">
        <v>1.076379949332743</v>
      </c>
      <c r="J505" s="30" t="n">
        <v>1.053156957678111</v>
      </c>
      <c r="K505" s="30" t="n">
        <v>1.133733116998435</v>
      </c>
      <c r="L505" s="30" t="n">
        <v>1.064786509084194</v>
      </c>
      <c r="M505" s="30" t="n">
        <v>1.064786509084194</v>
      </c>
      <c r="N505" s="30" t="n">
        <v>0.919745287440689</v>
      </c>
      <c r="O505" t="inlineStr">
        <is>
          <t>96.94%</t>
        </is>
      </c>
    </row>
    <row r="506">
      <c r="A506" s="42" t="n"/>
      <c r="B506" s="15" t="n"/>
      <c r="C506" s="13" t="inlineStr">
        <is>
          <t>Event Driven/Spec. Sit.</t>
        </is>
      </c>
      <c r="D506" s="11" t="n"/>
      <c r="E506" s="2" t="n"/>
      <c r="F506" s="48" t="n"/>
      <c r="G506" s="2" t="n"/>
      <c r="H506" s="48" t="n"/>
    </row>
    <row r="507">
      <c r="A507" s="41" t="n"/>
      <c r="B507" s="31" t="n"/>
      <c r="C507" s="32" t="inlineStr">
        <is>
          <t>Stat. Arbitrage/Quant.</t>
        </is>
      </c>
      <c r="D507" s="33" t="n"/>
      <c r="E507" s="9" t="n"/>
      <c r="F507" s="49" t="n"/>
      <c r="G507" s="9" t="n"/>
      <c r="H507" s="49" t="n"/>
    </row>
    <row r="508">
      <c r="A508" s="42" t="n"/>
      <c r="B508" s="15" t="n"/>
      <c r="C508" s="13" t="inlineStr">
        <is>
          <t>Deep Value</t>
        </is>
      </c>
      <c r="D508" s="11" t="n"/>
      <c r="E508" s="2" t="n"/>
      <c r="F508" s="48" t="n"/>
      <c r="G508" s="2" t="n"/>
      <c r="H508" s="48" t="n"/>
    </row>
    <row r="509">
      <c r="A509" s="42" t="n"/>
      <c r="B509" s="15" t="n"/>
      <c r="C509" s="13" t="inlineStr">
        <is>
          <t>Derivatives</t>
        </is>
      </c>
      <c r="D509" s="11" t="n"/>
      <c r="E509" s="2" t="n"/>
      <c r="F509" s="48" t="n"/>
      <c r="G509" s="2" t="n"/>
      <c r="H509" s="48" t="n"/>
    </row>
    <row r="510">
      <c r="A510" s="42" t="n"/>
      <c r="B510" s="15" t="n"/>
      <c r="C510" s="13" t="inlineStr">
        <is>
          <t>Index Hedging</t>
        </is>
      </c>
      <c r="D510" s="11" t="n"/>
      <c r="E510" s="2" t="n"/>
      <c r="F510" s="48" t="n"/>
      <c r="G510" s="2" t="n"/>
      <c r="H510" s="48" t="n"/>
    </row>
    <row r="511">
      <c r="A511" s="42" t="n"/>
      <c r="B511" s="15" t="inlineStr">
        <is>
          <t>Credit Investments</t>
        </is>
      </c>
      <c r="C511" s="13" t="n"/>
      <c r="D511" s="11" t="n"/>
      <c r="E511" s="2" t="n"/>
      <c r="F511" s="2" t="n"/>
      <c r="G511" s="2" t="n"/>
      <c r="H511" s="48" t="n"/>
    </row>
    <row r="512">
      <c r="A512" s="42" t="n"/>
      <c r="B512" s="15" t="n"/>
      <c r="C512" s="13" t="inlineStr">
        <is>
          <t>Credit</t>
        </is>
      </c>
      <c r="D512" s="11" t="n"/>
      <c r="E512" s="2" t="n"/>
      <c r="F512" s="2" t="n"/>
      <c r="G512" s="2" t="n"/>
      <c r="H512" s="48" t="n"/>
    </row>
    <row r="513">
      <c r="A513" s="43" t="n"/>
      <c r="B513" s="34" t="n"/>
      <c r="C513" s="35" t="n"/>
      <c r="D513" s="36" t="inlineStr">
        <is>
          <t>Bank Debt/Sr. Secured</t>
        </is>
      </c>
      <c r="E513" s="8" t="n"/>
      <c r="F513" s="8" t="n"/>
      <c r="G513" s="8" t="n"/>
      <c r="H513" s="50" t="n"/>
    </row>
    <row r="514">
      <c r="A514" s="43" t="n"/>
      <c r="B514" s="34" t="n"/>
      <c r="C514" s="35" t="n"/>
      <c r="D514" s="36" t="inlineStr">
        <is>
          <t>Subordinated</t>
        </is>
      </c>
      <c r="E514" s="8" t="n"/>
      <c r="F514" s="8" t="n"/>
      <c r="G514" s="8" t="n"/>
      <c r="H514" s="50" t="n"/>
    </row>
    <row r="515">
      <c r="A515" s="43" t="n"/>
      <c r="B515" s="34" t="n"/>
      <c r="C515" s="35" t="n"/>
      <c r="D515" s="36" t="inlineStr">
        <is>
          <t>High Yield/Preferred</t>
        </is>
      </c>
      <c r="E515" s="8" t="n"/>
      <c r="F515" s="8" t="n"/>
      <c r="G515" s="8" t="n"/>
      <c r="H515" s="50" t="n"/>
    </row>
    <row r="516">
      <c r="A516" s="43" t="n"/>
      <c r="B516" s="34" t="n"/>
      <c r="C516" s="35" t="n"/>
      <c r="D516" s="36" t="inlineStr">
        <is>
          <t>Stressed/Distressed</t>
        </is>
      </c>
      <c r="E516" s="8" t="n"/>
      <c r="F516" s="8" t="n"/>
      <c r="G516" s="8" t="n"/>
      <c r="H516" s="50" t="n"/>
    </row>
    <row r="517">
      <c r="A517" s="43" t="n"/>
      <c r="B517" s="34" t="n"/>
      <c r="C517" s="35" t="n"/>
      <c r="D517" s="36" t="inlineStr">
        <is>
          <t>Post-bank/Credit Equity</t>
        </is>
      </c>
      <c r="E517" s="8" t="n"/>
      <c r="F517" s="8" t="n"/>
      <c r="G517" s="8" t="n"/>
      <c r="H517" s="50" t="n"/>
    </row>
    <row r="518">
      <c r="A518" s="41" t="n"/>
      <c r="B518" s="31" t="n"/>
      <c r="C518" s="32" t="n"/>
      <c r="D518" s="33" t="inlineStr">
        <is>
          <t>Trade Claims/Litigation</t>
        </is>
      </c>
      <c r="E518" s="9" t="n"/>
      <c r="F518" s="9" t="n"/>
      <c r="G518" s="9" t="n"/>
      <c r="H518" s="49" t="n"/>
    </row>
    <row r="519">
      <c r="A519" s="42" t="n"/>
      <c r="B519" s="15" t="n"/>
      <c r="C519" s="13" t="n"/>
      <c r="D519" s="11" t="inlineStr">
        <is>
          <t>Lease &amp; Asset Backed</t>
        </is>
      </c>
      <c r="E519" s="2" t="n"/>
      <c r="F519" s="2" t="n"/>
      <c r="G519" s="2" t="n"/>
      <c r="H519" s="48" t="n"/>
    </row>
    <row r="520">
      <c r="A520" s="43" t="n"/>
      <c r="B520" s="34" t="n"/>
      <c r="C520" s="35" t="n"/>
      <c r="D520" s="36" t="inlineStr">
        <is>
          <t>Direct Lending</t>
        </is>
      </c>
      <c r="E520" s="8" t="n"/>
      <c r="F520" s="8" t="n"/>
      <c r="G520" s="8" t="n"/>
      <c r="H520" s="50" t="n"/>
    </row>
    <row r="521">
      <c r="A521" s="43" t="n"/>
      <c r="B521" s="34" t="n"/>
      <c r="C521" s="35" t="n"/>
      <c r="D521" s="36" t="inlineStr">
        <is>
          <t>Small Balance Loans</t>
        </is>
      </c>
      <c r="E521" s="8" t="n"/>
      <c r="F521" s="8" t="n"/>
      <c r="G521" s="8" t="n"/>
      <c r="H521" s="50" t="n"/>
    </row>
    <row r="522">
      <c r="A522" s="43" t="n"/>
      <c r="B522" s="34" t="n"/>
      <c r="C522" s="35" t="n"/>
      <c r="D522" s="36" t="inlineStr">
        <is>
          <t>Real Estate/Mortgage</t>
        </is>
      </c>
      <c r="E522" s="8" t="n"/>
      <c r="F522" s="8" t="n"/>
      <c r="G522" s="8" t="n"/>
      <c r="H522" s="50" t="n"/>
    </row>
    <row r="523">
      <c r="A523" s="43" t="n"/>
      <c r="B523" s="34" t="n"/>
      <c r="C523" s="35" t="n"/>
      <c r="D523" s="36" t="inlineStr">
        <is>
          <t>Emerging Markets</t>
        </is>
      </c>
      <c r="E523" s="8" t="n"/>
      <c r="F523" s="8" t="n"/>
      <c r="G523" s="8" t="n"/>
      <c r="H523" s="50" t="n"/>
    </row>
    <row r="524">
      <c r="A524" s="43" t="n"/>
      <c r="B524" s="34" t="n"/>
      <c r="C524" s="35" t="n"/>
      <c r="D524" s="36" t="inlineStr">
        <is>
          <t>CDS (mortgage)</t>
        </is>
      </c>
      <c r="E524" s="8" t="n"/>
      <c r="F524" s="8" t="n"/>
      <c r="G524" s="8" t="n"/>
      <c r="H524" s="50" t="n"/>
    </row>
    <row r="525">
      <c r="A525" s="43" t="n"/>
      <c r="B525" s="34" t="n"/>
      <c r="C525" s="35" t="n"/>
      <c r="D525" s="36" t="inlineStr">
        <is>
          <t>CDS (invest. grade)</t>
        </is>
      </c>
      <c r="E525" s="8" t="n"/>
      <c r="F525" s="8" t="n"/>
      <c r="G525" s="8" t="n"/>
      <c r="H525" s="50" t="n"/>
    </row>
    <row r="526">
      <c r="A526" s="43" t="n"/>
      <c r="B526" s="34" t="n"/>
      <c r="C526" s="35" t="n"/>
      <c r="D526" s="36" t="inlineStr">
        <is>
          <t>CDS (high yield)</t>
        </is>
      </c>
      <c r="E526" s="8" t="n"/>
      <c r="F526" s="8" t="n"/>
      <c r="G526" s="8" t="n"/>
      <c r="H526" s="50" t="n"/>
    </row>
    <row r="527">
      <c r="A527" s="43" t="n"/>
      <c r="B527" s="35" t="inlineStr">
        <is>
          <t>Merger Arbitrage</t>
        </is>
      </c>
      <c r="C527" s="35" t="n"/>
      <c r="D527" s="36" t="n"/>
      <c r="E527" s="8" t="n"/>
      <c r="F527" s="8" t="n"/>
      <c r="G527" s="8" t="n"/>
      <c r="H527" s="50" t="n"/>
    </row>
    <row r="528">
      <c r="A528" s="43" t="n"/>
      <c r="B528" s="35" t="inlineStr">
        <is>
          <t>Convertible Arbitrage</t>
        </is>
      </c>
      <c r="C528" s="35" t="n"/>
      <c r="D528" s="36" t="n"/>
      <c r="E528" s="8" t="n"/>
      <c r="F528" s="8" t="n"/>
      <c r="G528" s="8" t="n"/>
      <c r="H528" s="50" t="n"/>
    </row>
    <row r="529">
      <c r="A529" s="43" t="n"/>
      <c r="B529" s="35" t="inlineStr">
        <is>
          <t>Digital And Currency</t>
        </is>
      </c>
      <c r="C529" s="35" t="n"/>
      <c r="D529" s="36" t="n"/>
      <c r="E529" s="8" t="n"/>
      <c r="F529" s="8" t="n"/>
      <c r="G529" s="8" t="n"/>
      <c r="H529" s="50" t="n"/>
    </row>
    <row r="530">
      <c r="A530" s="43" t="n"/>
      <c r="B530" s="35" t="inlineStr">
        <is>
          <t>Cap. Struct. Arbitrage</t>
        </is>
      </c>
      <c r="C530" s="35" t="n"/>
      <c r="D530" s="36" t="n"/>
      <c r="E530" s="8" t="n"/>
      <c r="F530" s="8" t="n"/>
      <c r="G530" s="8" t="n"/>
      <c r="H530" s="50" t="n"/>
    </row>
    <row r="531">
      <c r="A531" s="43" t="n"/>
      <c r="B531" s="34" t="n"/>
      <c r="C531" s="36" t="inlineStr">
        <is>
          <t>Equity</t>
        </is>
      </c>
      <c r="D531" s="36" t="n"/>
      <c r="E531" s="8" t="n"/>
      <c r="F531" s="8" t="n"/>
      <c r="G531" s="8" t="n"/>
      <c r="H531" s="50" t="n"/>
    </row>
    <row r="532">
      <c r="A532" s="43" t="n"/>
      <c r="B532" s="34" t="n"/>
      <c r="C532" s="36" t="inlineStr">
        <is>
          <t>Debt</t>
        </is>
      </c>
      <c r="D532" s="36" t="n"/>
      <c r="E532" s="8" t="n"/>
      <c r="F532" s="8" t="n"/>
      <c r="G532" s="8" t="n"/>
      <c r="H532" s="50" t="n"/>
    </row>
    <row r="533">
      <c r="A533" s="43" t="n"/>
      <c r="B533" s="35" t="inlineStr">
        <is>
          <t>Privates</t>
        </is>
      </c>
      <c r="C533" s="35" t="n"/>
      <c r="D533" s="36" t="n"/>
      <c r="E533" s="8" t="n"/>
      <c r="F533" s="8" t="n"/>
      <c r="G533" s="8" t="n"/>
      <c r="H533" s="50" t="n"/>
      <c r="I533" s="47" t="n"/>
      <c r="J533" s="47" t="n"/>
      <c r="K533" s="47" t="n"/>
    </row>
    <row r="534">
      <c r="A534" s="43" t="n"/>
      <c r="B534" s="35" t="inlineStr">
        <is>
          <t>Unadjusted Portfolio</t>
        </is>
      </c>
      <c r="C534" s="35" t="n"/>
      <c r="D534" s="36" t="n"/>
      <c r="E534" s="8" t="n"/>
      <c r="F534" s="50" t="n">
        <v>1.044534955496147</v>
      </c>
      <c r="G534" s="50" t="n">
        <v>1.038131386746437</v>
      </c>
      <c r="H534" s="50" t="n">
        <v>1.1</v>
      </c>
      <c r="I534" s="30" t="n">
        <v>1.076379949332743</v>
      </c>
      <c r="J534" s="30" t="n">
        <v>1.053156957678111</v>
      </c>
      <c r="K534" s="30" t="n">
        <v>1.133733116998435</v>
      </c>
      <c r="L534" s="30" t="n">
        <v>1.064786509084194</v>
      </c>
      <c r="M534" s="30" t="n">
        <v>1.064786509084194</v>
      </c>
      <c r="N534" s="30" t="n">
        <v>0.919745287440689</v>
      </c>
      <c r="O534" t="inlineStr">
        <is>
          <t>96.94%</t>
        </is>
      </c>
    </row>
    <row r="535">
      <c r="A535" s="42" t="n"/>
      <c r="B535" s="13" t="inlineStr">
        <is>
          <t>Sovereign</t>
        </is>
      </c>
      <c r="C535" s="13" t="n"/>
      <c r="D535" s="11" t="n"/>
      <c r="E535" s="2" t="n"/>
      <c r="F535" s="2" t="n"/>
      <c r="G535" s="2" t="n"/>
      <c r="H535" s="48" t="n"/>
      <c r="I535" s="30" t="n">
        <v>0</v>
      </c>
      <c r="J535" s="30" t="n">
        <v>0</v>
      </c>
      <c r="K535" s="30" t="n">
        <v>0</v>
      </c>
    </row>
    <row r="536">
      <c r="A536" s="43" t="inlineStr">
        <is>
          <t>Geographic Exposure</t>
        </is>
      </c>
      <c r="B536" s="34" t="n"/>
      <c r="C536" s="35" t="n"/>
      <c r="D536" s="36" t="n"/>
      <c r="E536" s="8" t="n"/>
      <c r="F536" s="8" t="n"/>
      <c r="G536" s="8" t="n"/>
      <c r="H536" s="50" t="n"/>
    </row>
    <row r="537">
      <c r="A537" s="43" t="n"/>
      <c r="B537" s="34" t="inlineStr">
        <is>
          <t>North America</t>
        </is>
      </c>
      <c r="C537" s="35" t="n"/>
      <c r="D537" s="36" t="n"/>
      <c r="E537" s="8" t="n"/>
      <c r="F537" s="50" t="n">
        <v>0.9307476601498843</v>
      </c>
      <c r="G537" s="50" t="n">
        <v>0.92889229707878</v>
      </c>
      <c r="H537" s="50" t="n">
        <v>1</v>
      </c>
      <c r="I537" s="30" t="n">
        <v>0.9842513838968784</v>
      </c>
      <c r="J537" s="30" t="n">
        <v>0.9640641164135993</v>
      </c>
      <c r="K537" s="30" t="n">
        <v>1.040111673471025</v>
      </c>
      <c r="L537" s="30" t="n">
        <v>0.9942219794877608</v>
      </c>
      <c r="M537" s="30" t="n">
        <v>0.9942219794877608</v>
      </c>
      <c r="N537" s="30" t="n">
        <v>0.8373023415097688</v>
      </c>
      <c r="O537" t="inlineStr">
        <is>
          <t>87.86%</t>
        </is>
      </c>
    </row>
    <row r="538">
      <c r="A538" s="43" t="n"/>
      <c r="B538" s="34" t="inlineStr">
        <is>
          <t>Europe/UK</t>
        </is>
      </c>
      <c r="C538" s="35" t="n"/>
      <c r="D538" s="36" t="n"/>
      <c r="E538" s="8" t="n"/>
      <c r="F538" s="50" t="n">
        <v>0.09704556449666504</v>
      </c>
      <c r="G538" s="50" t="n">
        <v>0.09389686903910141</v>
      </c>
      <c r="H538" s="50" t="n">
        <v>0.09</v>
      </c>
      <c r="I538" s="30" t="n">
        <v>0.08569358774892893</v>
      </c>
      <c r="J538" s="30" t="n">
        <v>0.08382481468023653</v>
      </c>
      <c r="K538" s="30" t="n">
        <v>0.08921332166030808</v>
      </c>
      <c r="L538" s="30" t="n">
        <v>0.07056452959643325</v>
      </c>
      <c r="M538" s="30" t="n">
        <v>0.07056452959643325</v>
      </c>
      <c r="N538" s="30" t="n">
        <v>0.08244294524467877</v>
      </c>
      <c r="O538" t="inlineStr">
        <is>
          <t>9.08%</t>
        </is>
      </c>
    </row>
    <row r="539">
      <c r="A539" s="43" t="n"/>
      <c r="B539" s="34" t="inlineStr">
        <is>
          <t>Asia</t>
        </is>
      </c>
      <c r="C539" s="35" t="n"/>
      <c r="D539" s="36" t="n"/>
      <c r="E539" s="8" t="n"/>
      <c r="F539" s="50" t="n">
        <v>0.01674173084959804</v>
      </c>
      <c r="G539" s="50" t="n">
        <v>0.01534222062855556</v>
      </c>
      <c r="H539" s="50" t="n">
        <v>0</v>
      </c>
      <c r="I539" s="30" t="n">
        <v>0.006434977686935282</v>
      </c>
      <c r="J539" s="30" t="n">
        <v>0.00526802648789844</v>
      </c>
      <c r="K539" s="30" t="n">
        <v>0.004408121867102355</v>
      </c>
      <c r="L539" s="30" t="n">
        <v>0</v>
      </c>
      <c r="M539" s="30" t="n">
        <v>0</v>
      </c>
      <c r="N539" s="30" t="n">
        <v>0</v>
      </c>
      <c r="O539" t="inlineStr">
        <is>
          <t>0.00%</t>
        </is>
      </c>
    </row>
    <row r="540">
      <c r="A540" s="43" t="n"/>
      <c r="B540" s="34" t="inlineStr">
        <is>
          <t>Emer. Mkts.</t>
        </is>
      </c>
      <c r="C540" s="35" t="n"/>
      <c r="D540" s="36" t="n"/>
      <c r="E540" s="8" t="n"/>
      <c r="F540" s="50" t="n">
        <v>0</v>
      </c>
      <c r="G540" s="50" t="n">
        <v>0</v>
      </c>
      <c r="H540" s="50" t="n">
        <v>0.01</v>
      </c>
      <c r="I540" s="30" t="n">
        <v>0</v>
      </c>
      <c r="J540" s="30" t="n">
        <v>0</v>
      </c>
      <c r="K540" s="30" t="n">
        <v>0</v>
      </c>
      <c r="L540" s="30" t="n">
        <v>0</v>
      </c>
      <c r="M540" s="30" t="n">
        <v>0</v>
      </c>
      <c r="N540" s="30" t="n">
        <v>0</v>
      </c>
      <c r="O540" t="inlineStr">
        <is>
          <t>0.00%</t>
        </is>
      </c>
    </row>
    <row r="541">
      <c r="A541" s="43" t="inlineStr">
        <is>
          <t>Industry Sector Exposure</t>
        </is>
      </c>
      <c r="B541" s="34" t="n"/>
      <c r="C541" s="35" t="n"/>
      <c r="D541" s="36" t="n"/>
      <c r="E541" s="8" t="n"/>
      <c r="F541" s="8" t="n"/>
      <c r="G541" s="8" t="n"/>
      <c r="H541" s="50" t="n"/>
    </row>
    <row r="542">
      <c r="A542" s="43" t="n"/>
      <c r="B542" s="34" t="inlineStr">
        <is>
          <t>Energy</t>
        </is>
      </c>
      <c r="C542" s="35" t="n"/>
      <c r="D542" s="36" t="n"/>
      <c r="E542" s="8" t="n"/>
      <c r="F542" s="50" t="n">
        <v>0.1500457524886404</v>
      </c>
      <c r="G542" s="50" t="n">
        <v>0.1436754378918544</v>
      </c>
      <c r="H542" s="50" t="n">
        <v>0.14</v>
      </c>
      <c r="I542" s="30" t="n">
        <v>0.1500368641238917</v>
      </c>
      <c r="J542" s="30" t="n">
        <v>0.156637940028783</v>
      </c>
      <c r="K542" s="30" t="n">
        <v>0.1662702346163782</v>
      </c>
      <c r="L542" s="30" t="n">
        <v>0.1949293575219124</v>
      </c>
      <c r="M542" s="30" t="n">
        <v>0.1949293575219124</v>
      </c>
      <c r="N542" s="30" t="n">
        <v>0.2023436694486395</v>
      </c>
      <c r="O542" t="inlineStr">
        <is>
          <t>22.29%</t>
        </is>
      </c>
    </row>
    <row r="543">
      <c r="A543" s="43" t="n"/>
      <c r="B543" s="34" t="inlineStr">
        <is>
          <t>Materials</t>
        </is>
      </c>
      <c r="C543" s="35" t="n"/>
      <c r="D543" s="36" t="n"/>
      <c r="E543" s="8" t="n"/>
      <c r="F543" s="50" t="n">
        <v>0.1315564169684554</v>
      </c>
      <c r="G543" s="50" t="n">
        <v>0.1346629129774123</v>
      </c>
      <c r="H543" s="50" t="n">
        <v>0.15</v>
      </c>
      <c r="I543" s="30" t="n">
        <v>0.1393298265993897</v>
      </c>
      <c r="J543" s="30" t="n">
        <v>0.1442085402447454</v>
      </c>
      <c r="K543" s="30" t="n">
        <v>0.1506549826968578</v>
      </c>
      <c r="L543" s="30" t="n">
        <v>0.1482927444320516</v>
      </c>
      <c r="M543" s="30" t="n">
        <v>0.1482927444320516</v>
      </c>
      <c r="N543" s="30" t="n">
        <v>0.0837424920707476</v>
      </c>
      <c r="O543" t="inlineStr">
        <is>
          <t>8.96%</t>
        </is>
      </c>
    </row>
    <row r="544">
      <c r="A544" s="42" t="n"/>
      <c r="B544" s="15" t="inlineStr">
        <is>
          <t>Industrials</t>
        </is>
      </c>
      <c r="C544" s="13" t="n"/>
      <c r="D544" s="11" t="n"/>
      <c r="E544" s="2" t="n"/>
      <c r="F544" s="48" t="n">
        <v>0.205005193555443</v>
      </c>
      <c r="G544" s="48" t="n">
        <v>0.2031017744485247</v>
      </c>
      <c r="H544" s="48" t="n">
        <v>0.23</v>
      </c>
      <c r="I544" s="30" t="n">
        <v>0.208079986994424</v>
      </c>
      <c r="J544" s="30" t="n">
        <v>0.2090723959353579</v>
      </c>
      <c r="K544" s="30" t="n">
        <v>0.2530317005057128</v>
      </c>
      <c r="L544" s="30" t="n">
        <v>0.236111031551176</v>
      </c>
      <c r="M544" s="30" t="n">
        <v>0.236111031551176</v>
      </c>
      <c r="N544" s="30" t="n">
        <v>0.2052658848006143</v>
      </c>
      <c r="O544" t="inlineStr">
        <is>
          <t>20.39%</t>
        </is>
      </c>
    </row>
    <row r="545">
      <c r="A545" s="43" t="n"/>
      <c r="B545" s="34" t="inlineStr">
        <is>
          <t>Cons. Disc.</t>
        </is>
      </c>
      <c r="C545" s="35" t="n"/>
      <c r="D545" s="36" t="n"/>
      <c r="E545" s="8" t="n"/>
      <c r="F545" s="50" t="n">
        <v>0.1898347496882444</v>
      </c>
      <c r="G545" s="50" t="n">
        <v>0.1732836841943008</v>
      </c>
      <c r="H545" s="50" t="n">
        <v>0.18</v>
      </c>
      <c r="I545" s="30" t="n">
        <v>0.1574185668460419</v>
      </c>
      <c r="J545" s="30" t="n">
        <v>0.1596782125285526</v>
      </c>
      <c r="K545" s="30" t="n">
        <v>0.1668731388823311</v>
      </c>
      <c r="L545" s="30" t="n">
        <v>0.09858027456288929</v>
      </c>
      <c r="M545" s="30" t="n">
        <v>0.09858027456288929</v>
      </c>
      <c r="N545" s="30" t="n">
        <v>0.09001142690156018</v>
      </c>
      <c r="O545" t="inlineStr">
        <is>
          <t>8.49%</t>
        </is>
      </c>
    </row>
    <row r="546">
      <c r="A546" s="43" t="n"/>
      <c r="B546" s="34" t="inlineStr">
        <is>
          <t>Cons. Staples</t>
        </is>
      </c>
      <c r="C546" s="35" t="n"/>
      <c r="D546" s="36" t="n"/>
      <c r="E546" s="8" t="n"/>
      <c r="F546" s="50" t="n">
        <v>0</v>
      </c>
      <c r="G546" s="50" t="n">
        <v>0</v>
      </c>
      <c r="H546" s="50" t="n">
        <v>0</v>
      </c>
      <c r="I546" s="30" t="n">
        <v>0</v>
      </c>
      <c r="J546" s="30" t="n">
        <v>0</v>
      </c>
      <c r="K546" s="30" t="n">
        <v>0.008867259510082548</v>
      </c>
      <c r="L546" s="30" t="n">
        <v>0.01071037361831858</v>
      </c>
      <c r="M546" s="30" t="n">
        <v>0.01071037361831858</v>
      </c>
      <c r="N546" s="30" t="n">
        <v>0</v>
      </c>
      <c r="O546" t="inlineStr">
        <is>
          <t>0.00%</t>
        </is>
      </c>
    </row>
    <row r="547">
      <c r="A547" s="43" t="n"/>
      <c r="B547" s="34" t="inlineStr">
        <is>
          <t>Health Care</t>
        </is>
      </c>
      <c r="C547" s="35" t="n"/>
      <c r="D547" s="36" t="n"/>
      <c r="E547" s="8" t="n"/>
      <c r="F547" s="50" t="n">
        <v>0.03525825030023007</v>
      </c>
      <c r="G547" s="50" t="n">
        <v>0.03635168799105393</v>
      </c>
      <c r="H547" s="50" t="n">
        <v>0.04</v>
      </c>
      <c r="I547" s="30" t="n">
        <v>0.05224861327051589</v>
      </c>
      <c r="J547" s="30" t="n">
        <v>0.05270110226670554</v>
      </c>
      <c r="K547" s="30" t="n">
        <v>0.05032253698796264</v>
      </c>
      <c r="L547" s="30" t="n">
        <v>0.04567682112068456</v>
      </c>
      <c r="M547" s="30" t="n">
        <v>0.04567682112068456</v>
      </c>
      <c r="N547" s="30" t="n">
        <v>0.0341907223801064</v>
      </c>
      <c r="O547" t="inlineStr">
        <is>
          <t>4.24%</t>
        </is>
      </c>
    </row>
    <row r="548">
      <c r="A548" s="43" t="n"/>
      <c r="B548" s="34" t="inlineStr">
        <is>
          <t>Financials</t>
        </is>
      </c>
      <c r="C548" s="35" t="n"/>
      <c r="D548" s="36" t="n"/>
      <c r="E548" s="8" t="n"/>
      <c r="F548" s="50" t="n">
        <v>0.1013118536027058</v>
      </c>
      <c r="G548" s="50" t="n">
        <v>0.1051818508437914</v>
      </c>
      <c r="H548" s="50" t="n">
        <v>0.11</v>
      </c>
      <c r="I548" s="30" t="n">
        <v>0.1099872489940655</v>
      </c>
      <c r="J548" s="30" t="n">
        <v>0.09224105304186633</v>
      </c>
      <c r="K548" s="30" t="n">
        <v>0.08980737082563588</v>
      </c>
      <c r="L548" s="30" t="n">
        <v>0.08541002774939273</v>
      </c>
      <c r="M548" s="30" t="n">
        <v>0.08541002774939273</v>
      </c>
      <c r="N548" s="30" t="n">
        <v>0.09389107106148915</v>
      </c>
      <c r="O548" t="inlineStr">
        <is>
          <t>11.36%</t>
        </is>
      </c>
    </row>
    <row r="549">
      <c r="A549" s="43" t="n"/>
      <c r="B549" s="34" t="inlineStr">
        <is>
          <t>Real Estate</t>
        </is>
      </c>
      <c r="C549" s="35" t="n"/>
      <c r="D549" s="36" t="n"/>
      <c r="E549" s="8" t="n"/>
      <c r="F549" s="50" t="n">
        <v>0.0285147896260927</v>
      </c>
      <c r="G549" s="50" t="n">
        <v>0.03532809347640695</v>
      </c>
      <c r="H549" s="50" t="n">
        <v>0.03</v>
      </c>
      <c r="I549" s="30" t="n">
        <v>0.02860978965553119</v>
      </c>
      <c r="J549" s="30" t="n">
        <v>0.02568875797943673</v>
      </c>
      <c r="K549" s="30" t="n">
        <v>0.02776628305478758</v>
      </c>
      <c r="L549" s="30" t="n">
        <v>0.02987296761151321</v>
      </c>
      <c r="M549" s="30" t="n">
        <v>0.02987296761151321</v>
      </c>
      <c r="N549" s="30" t="n">
        <v>0</v>
      </c>
      <c r="O549" t="inlineStr">
        <is>
          <t>0.00%</t>
        </is>
      </c>
    </row>
    <row r="550">
      <c r="A550" s="42" t="n"/>
      <c r="B550" s="15" t="inlineStr">
        <is>
          <t>Info. Tech.</t>
        </is>
      </c>
      <c r="C550" s="13" t="n"/>
      <c r="D550" s="11" t="n"/>
      <c r="E550" s="2" t="n"/>
      <c r="F550" s="48" t="n">
        <v>0.1683220034102657</v>
      </c>
      <c r="G550" s="48" t="n">
        <v>0.0350122002220932</v>
      </c>
      <c r="H550" s="48" t="n">
        <v>0.03</v>
      </c>
      <c r="I550" s="30" t="n">
        <v>0.05560562843522338</v>
      </c>
      <c r="J550" s="30" t="n">
        <v>0.05664365525314159</v>
      </c>
      <c r="K550" s="30" t="n">
        <v>0.05642099691938777</v>
      </c>
      <c r="L550" s="30" t="n">
        <v>0.05559467560195662</v>
      </c>
      <c r="M550" s="30" t="n">
        <v>0.05559467560195662</v>
      </c>
      <c r="N550" s="30" t="n">
        <v>0.05886922193039511</v>
      </c>
      <c r="O550" t="inlineStr">
        <is>
          <t>6.14%</t>
        </is>
      </c>
    </row>
    <row r="551">
      <c r="A551" s="43" t="n"/>
      <c r="B551" s="34" t="inlineStr">
        <is>
          <t>Commun. Services</t>
        </is>
      </c>
      <c r="C551" s="35" t="n"/>
      <c r="D551" s="36" t="n"/>
      <c r="E551" s="8" t="n"/>
      <c r="F551" s="50" t="n">
        <v>0</v>
      </c>
      <c r="G551" s="50" t="n">
        <v>0.1715337447009992</v>
      </c>
      <c r="H551" s="50" t="n">
        <v>0.19</v>
      </c>
      <c r="I551" s="30" t="n">
        <v>0.1750634244136592</v>
      </c>
      <c r="J551" s="30" t="n">
        <v>0.156285300303145</v>
      </c>
      <c r="K551" s="30" t="n">
        <v>0.1592849832442576</v>
      </c>
      <c r="L551" s="30" t="n">
        <v>0.1570577561067255</v>
      </c>
      <c r="M551" s="30" t="n">
        <v>0.1570577561067255</v>
      </c>
      <c r="N551" s="30" t="n">
        <v>0.1514307981608952</v>
      </c>
    </row>
    <row r="552">
      <c r="A552" s="43" t="n"/>
      <c r="B552" s="34" t="inlineStr">
        <is>
          <t>Utilities</t>
        </is>
      </c>
      <c r="C552" s="35" t="n"/>
      <c r="D552" s="36" t="n"/>
      <c r="E552" s="8" t="n"/>
      <c r="F552" s="50" t="n">
        <v>0</v>
      </c>
      <c r="G552" s="50" t="n">
        <v>0</v>
      </c>
      <c r="H552" s="50" t="n">
        <v>0</v>
      </c>
      <c r="I552" s="30" t="n">
        <v>0</v>
      </c>
      <c r="J552" s="30" t="n">
        <v>0</v>
      </c>
      <c r="K552" s="30" t="n">
        <v>0</v>
      </c>
      <c r="L552" s="30" t="n">
        <v>0.002550479207573453</v>
      </c>
      <c r="M552" s="30" t="n">
        <v>0.002550479207573453</v>
      </c>
      <c r="N552" s="30" t="n">
        <v>0.002550479207573453</v>
      </c>
      <c r="O552" t="inlineStr">
        <is>
          <t>0.00%</t>
        </is>
      </c>
    </row>
    <row r="553">
      <c r="A553" s="43" t="n"/>
      <c r="B553" s="34" t="inlineStr">
        <is>
          <t>Index</t>
        </is>
      </c>
      <c r="C553" s="35" t="n"/>
      <c r="D553" s="36" t="n"/>
      <c r="E553" s="8" t="n"/>
      <c r="F553" s="50" t="n">
        <v>0.03468594585607002</v>
      </c>
      <c r="G553" s="50" t="n">
        <v>0</v>
      </c>
      <c r="H553" s="50" t="n">
        <v>0</v>
      </c>
      <c r="I553" s="30" t="n">
        <v>0</v>
      </c>
      <c r="J553" s="30" t="n">
        <v>0</v>
      </c>
      <c r="K553" s="30" t="n">
        <v>0</v>
      </c>
      <c r="L553" s="30" t="n">
        <v>0</v>
      </c>
      <c r="M553" s="30" t="n">
        <v>0</v>
      </c>
      <c r="N553" s="30" t="n">
        <v>0</v>
      </c>
      <c r="O553" t="inlineStr">
        <is>
          <t>0.00%</t>
        </is>
      </c>
    </row>
    <row r="554">
      <c r="A554" s="43" t="n"/>
      <c r="B554" s="34" t="inlineStr">
        <is>
          <t>Other</t>
        </is>
      </c>
      <c r="C554" s="35" t="n"/>
      <c r="D554" s="36" t="n"/>
      <c r="E554" s="8" t="n"/>
      <c r="F554" s="50" t="n"/>
      <c r="G554" s="50" t="n"/>
      <c r="H554" s="50" t="n"/>
    </row>
    <row r="555">
      <c r="A555" s="43" t="inlineStr">
        <is>
          <t>Market Exposure</t>
        </is>
      </c>
      <c r="B555" s="34" t="n"/>
      <c r="C555" s="35" t="n"/>
      <c r="D555" s="36" t="n"/>
      <c r="E555" s="8" t="n"/>
      <c r="F555" s="8" t="n"/>
      <c r="G555" s="8" t="n"/>
      <c r="H555" s="50" t="n"/>
    </row>
    <row r="556">
      <c r="A556" s="43" t="n"/>
      <c r="B556" s="34" t="inlineStr">
        <is>
          <t>Large Cap</t>
        </is>
      </c>
      <c r="C556" s="35" t="n"/>
      <c r="D556" s="36" t="n"/>
      <c r="E556" s="8" t="n"/>
      <c r="F556" s="50" t="n">
        <v>0.8536899931468808</v>
      </c>
      <c r="G556" s="50" t="n">
        <v>0.8797848653594701</v>
      </c>
      <c r="H556" s="50" t="n">
        <v>0.9399999999999999</v>
      </c>
      <c r="I556" s="30" t="n">
        <v>0.9164619138563119</v>
      </c>
      <c r="J556" s="30" t="n">
        <v>0.8619469299887036</v>
      </c>
      <c r="K556" s="30" t="n">
        <v>0.9337078951366747</v>
      </c>
      <c r="L556" s="30" t="n">
        <v>0.9154540077358317</v>
      </c>
      <c r="M556" s="30" t="n">
        <v>0.9154540077358317</v>
      </c>
      <c r="N556" s="30" t="n">
        <v>0.7831696922595238</v>
      </c>
      <c r="O556" t="inlineStr">
        <is>
          <t>84.21%</t>
        </is>
      </c>
    </row>
    <row r="557">
      <c r="A557" s="43" t="n"/>
      <c r="B557" s="34" t="inlineStr">
        <is>
          <t>Mid Cap</t>
        </is>
      </c>
      <c r="C557" s="35" t="n"/>
      <c r="D557" s="36" t="n"/>
      <c r="E557" s="8" t="n"/>
      <c r="F557" s="50" t="n">
        <v>0.1158988007289936</v>
      </c>
      <c r="G557" s="50" t="n">
        <v>0.0735859374976621</v>
      </c>
      <c r="H557" s="50" t="n">
        <v>0.08</v>
      </c>
      <c r="I557" s="30" t="n">
        <v>0.08129798961652587</v>
      </c>
      <c r="J557" s="30" t="n">
        <v>0.09831737328360186</v>
      </c>
      <c r="K557" s="30" t="n">
        <v>0.09681326707527955</v>
      </c>
      <c r="L557" s="30" t="n">
        <v>0.07929818970732616</v>
      </c>
      <c r="M557" s="30" t="n">
        <v>0.07929818970732616</v>
      </c>
      <c r="N557" s="30" t="n">
        <v>0.06876957834600947</v>
      </c>
      <c r="O557" t="inlineStr">
        <is>
          <t>4.89%</t>
        </is>
      </c>
    </row>
    <row r="558">
      <c r="A558" s="41" t="n"/>
      <c r="B558" s="31" t="inlineStr">
        <is>
          <t>Small Cap</t>
        </is>
      </c>
      <c r="C558" s="32" t="n"/>
      <c r="D558" s="33" t="n"/>
      <c r="E558" s="9" t="n"/>
      <c r="F558" s="49" t="n">
        <v>0.07494616162027301</v>
      </c>
      <c r="G558" s="49" t="n">
        <v>0.08476058388930471</v>
      </c>
      <c r="H558" s="49" t="n">
        <v>0.08</v>
      </c>
      <c r="I558" s="30" t="n">
        <v>0.07862004585990487</v>
      </c>
      <c r="J558" s="30" t="n">
        <v>0.09289265430942843</v>
      </c>
      <c r="K558" s="30" t="n">
        <v>0.1032119547864808</v>
      </c>
      <c r="L558" s="30" t="n">
        <v>0.07003431164103631</v>
      </c>
      <c r="M558" s="30" t="n">
        <v>0.07003431164103631</v>
      </c>
      <c r="N558" s="30" t="n">
        <v>0.06780601614891424</v>
      </c>
      <c r="O558" t="inlineStr">
        <is>
          <t>7.84%</t>
        </is>
      </c>
    </row>
    <row r="559">
      <c r="A559" s="40" t="n"/>
      <c r="B559" s="27" t="inlineStr">
        <is>
          <t>Private</t>
        </is>
      </c>
      <c r="C559" s="28" t="n"/>
      <c r="D559" s="29" t="n"/>
      <c r="E559" s="3" t="n"/>
      <c r="F559" s="3" t="n"/>
      <c r="G559" s="3" t="n"/>
      <c r="H559" s="51" t="n"/>
    </row>
    <row r="560">
      <c r="A560" s="41" t="inlineStr">
        <is>
          <t>Sovereign Exposure</t>
        </is>
      </c>
      <c r="B560" s="31" t="n"/>
      <c r="C560" s="32" t="n"/>
      <c r="D560" s="33" t="n"/>
      <c r="E560" s="9" t="n"/>
      <c r="F560" s="9" t="n"/>
      <c r="G560" s="9" t="n"/>
      <c r="H560" s="49" t="n"/>
    </row>
    <row r="561">
      <c r="A561" s="41" t="n"/>
      <c r="B561" s="31" t="inlineStr">
        <is>
          <t>North America</t>
        </is>
      </c>
      <c r="C561" s="32" t="n"/>
      <c r="D561" s="33" t="n"/>
      <c r="E561" s="9" t="n"/>
      <c r="F561" s="9" t="n"/>
      <c r="G561" s="9" t="n"/>
      <c r="H561" s="49" t="n"/>
    </row>
    <row r="562">
      <c r="A562" s="41" t="n"/>
      <c r="B562" s="31" t="inlineStr">
        <is>
          <t>Europe</t>
        </is>
      </c>
      <c r="C562" s="32" t="n"/>
      <c r="D562" s="33" t="n"/>
      <c r="E562" s="9" t="n"/>
      <c r="F562" s="9" t="n"/>
      <c r="G562" s="9" t="n"/>
      <c r="H562" s="49" t="n"/>
    </row>
    <row r="563">
      <c r="A563" s="41" t="n"/>
      <c r="B563" s="31" t="inlineStr">
        <is>
          <t>Asia</t>
        </is>
      </c>
      <c r="C563" s="32" t="n"/>
      <c r="D563" s="33" t="n"/>
      <c r="E563" s="9" t="n"/>
      <c r="F563" s="9" t="n"/>
      <c r="G563" s="9" t="n"/>
      <c r="H563" s="49" t="n"/>
    </row>
    <row r="564">
      <c r="A564" s="41" t="n"/>
      <c r="B564" s="31" t="inlineStr">
        <is>
          <t>Other/Unknown</t>
        </is>
      </c>
      <c r="C564" s="32" t="n"/>
      <c r="D564" s="33" t="n"/>
      <c r="E564" s="9" t="n"/>
      <c r="F564" s="9" t="n"/>
      <c r="G564" s="9" t="n"/>
      <c r="H564" s="49" t="n"/>
    </row>
    <row r="565">
      <c r="H565" s="52" t="n"/>
    </row>
    <row r="566">
      <c r="A566" s="39" t="inlineStr">
        <is>
          <t>Time Series</t>
        </is>
      </c>
      <c r="B566" s="7" t="n"/>
      <c r="C566" s="20" t="n"/>
      <c r="D566" s="19" t="n"/>
      <c r="E566" s="46" t="inlineStr">
        <is>
          <t>Short Weights (Import/Export)</t>
        </is>
      </c>
      <c r="F566" s="46" t="n"/>
      <c r="G566" s="46" t="n"/>
      <c r="H566" s="53" t="n"/>
      <c r="I566" s="4" t="n"/>
      <c r="J566" s="5" t="n"/>
      <c r="K566" s="5" t="n"/>
      <c r="L566" s="5" t="n"/>
      <c r="M566" s="5" t="n"/>
      <c r="N566" s="5" t="n"/>
    </row>
    <row r="567">
      <c r="A567" s="25" t="inlineStr">
        <is>
          <t>Level 1</t>
        </is>
      </c>
      <c r="B567" s="21" t="inlineStr">
        <is>
          <t>Level 2</t>
        </is>
      </c>
      <c r="C567" s="18" t="inlineStr">
        <is>
          <t>Level 3</t>
        </is>
      </c>
      <c r="D567" s="17" t="inlineStr">
        <is>
          <t>Level 4</t>
        </is>
      </c>
      <c r="E567" s="10" t="n"/>
      <c r="F567" s="10" t="n"/>
      <c r="G567" s="10" t="n"/>
      <c r="H567" s="54" t="n"/>
      <c r="I567" s="26" t="n"/>
      <c r="J567" s="26" t="n"/>
      <c r="K567" s="26" t="n"/>
      <c r="L567" s="26" t="n"/>
      <c r="M567" s="26" t="n"/>
      <c r="N567" s="26" t="n"/>
    </row>
    <row r="568">
      <c r="A568" s="40" t="inlineStr">
        <is>
          <t>Strategy Exposure</t>
        </is>
      </c>
      <c r="B568" s="27" t="n"/>
      <c r="C568" s="28" t="n"/>
      <c r="D568" s="29" t="n"/>
      <c r="E568" s="3" t="n"/>
      <c r="F568" s="3" t="n"/>
      <c r="G568" s="3" t="n"/>
      <c r="H568" s="51" t="n"/>
    </row>
    <row r="569">
      <c r="A569" s="41" t="n"/>
      <c r="B569" s="31" t="inlineStr">
        <is>
          <t>Equity Investments</t>
        </is>
      </c>
      <c r="C569" s="32" t="n"/>
      <c r="D569" s="33" t="n"/>
      <c r="E569" s="9" t="n"/>
      <c r="F569" s="9" t="n"/>
      <c r="G569" s="9" t="n"/>
      <c r="H569" s="49" t="n"/>
    </row>
    <row r="570">
      <c r="A570" s="42" t="n"/>
      <c r="B570" s="15" t="n"/>
      <c r="C570" s="13" t="inlineStr">
        <is>
          <t>Long/Short Equity</t>
        </is>
      </c>
      <c r="D570" s="11" t="n"/>
      <c r="E570" s="2" t="n"/>
      <c r="F570" s="48" t="n">
        <v>0.4620736683404489</v>
      </c>
      <c r="G570" s="48" t="n">
        <v>0.470628747489672</v>
      </c>
      <c r="H570" s="48" t="n">
        <v>0.52</v>
      </c>
      <c r="I570" s="30" t="n">
        <v>0.4433427795243737</v>
      </c>
      <c r="J570" s="30" t="n">
        <v>0.4475289708890776</v>
      </c>
      <c r="K570" s="30" t="n">
        <v>0.5185609472718782</v>
      </c>
      <c r="L570" s="30" t="n">
        <v>0.5120038984530793</v>
      </c>
      <c r="M570" s="30" t="n">
        <v>0.5120038984530793</v>
      </c>
      <c r="N570" s="30" t="n">
        <v>0.5222255120884063</v>
      </c>
      <c r="O570" t="inlineStr">
        <is>
          <t>52.49%</t>
        </is>
      </c>
    </row>
    <row r="571">
      <c r="A571" s="42" t="n"/>
      <c r="B571" s="15" t="n"/>
      <c r="C571" s="13" t="inlineStr">
        <is>
          <t>Event Driven/Spec. Sit.</t>
        </is>
      </c>
      <c r="D571" s="11" t="n"/>
      <c r="E571" s="2" t="n"/>
      <c r="F571" s="2" t="n"/>
      <c r="G571" s="2" t="n"/>
      <c r="H571" s="48" t="n"/>
    </row>
    <row r="572">
      <c r="A572" s="41" t="n"/>
      <c r="B572" s="31" t="n"/>
      <c r="C572" s="32" t="inlineStr">
        <is>
          <t>Stat. Arbitrage/Quant.</t>
        </is>
      </c>
      <c r="D572" s="33" t="n"/>
      <c r="E572" s="9" t="n"/>
      <c r="F572" s="9" t="n"/>
      <c r="G572" s="9" t="n"/>
      <c r="H572" s="49" t="n"/>
    </row>
    <row r="573">
      <c r="A573" s="42" t="n"/>
      <c r="B573" s="15" t="n"/>
      <c r="C573" s="13" t="inlineStr">
        <is>
          <t>Deep Value</t>
        </is>
      </c>
      <c r="D573" s="11" t="n"/>
      <c r="E573" s="2" t="n"/>
      <c r="F573" s="2" t="n"/>
      <c r="G573" s="2" t="n"/>
      <c r="H573" s="48" t="n"/>
    </row>
    <row r="574">
      <c r="A574" s="42" t="n"/>
      <c r="B574" s="15" t="n"/>
      <c r="C574" s="13" t="inlineStr">
        <is>
          <t>Derivatives</t>
        </is>
      </c>
      <c r="D574" s="11" t="n"/>
      <c r="E574" s="2" t="n"/>
      <c r="F574" s="2" t="n"/>
      <c r="G574" s="2" t="n"/>
      <c r="H574" s="48" t="n"/>
    </row>
    <row r="575">
      <c r="A575" s="42" t="n"/>
      <c r="B575" s="15" t="n"/>
      <c r="C575" s="13" t="inlineStr">
        <is>
          <t>Index Hedging</t>
        </is>
      </c>
      <c r="D575" s="11" t="n"/>
      <c r="E575" s="2" t="n"/>
      <c r="F575" s="2" t="n"/>
      <c r="G575" s="2" t="n"/>
      <c r="H575" s="48" t="n"/>
    </row>
    <row r="576">
      <c r="A576" s="42" t="n"/>
      <c r="B576" s="15" t="inlineStr">
        <is>
          <t>Credit Investments</t>
        </is>
      </c>
      <c r="C576" s="13" t="n"/>
      <c r="D576" s="11" t="n"/>
      <c r="E576" s="2" t="n"/>
      <c r="F576" s="2" t="n"/>
      <c r="G576" s="2" t="n"/>
      <c r="H576" s="48" t="n"/>
    </row>
    <row r="577">
      <c r="A577" s="42" t="n"/>
      <c r="B577" s="15" t="n"/>
      <c r="C577" s="13" t="inlineStr">
        <is>
          <t>Credit</t>
        </is>
      </c>
      <c r="D577" s="11" t="n"/>
      <c r="E577" s="2" t="n"/>
      <c r="F577" s="2" t="n"/>
      <c r="G577" s="2" t="n"/>
      <c r="H577" s="48" t="n"/>
    </row>
    <row r="578">
      <c r="A578" s="42" t="n"/>
      <c r="B578" s="15" t="n"/>
      <c r="C578" s="13" t="n"/>
      <c r="D578" s="11" t="inlineStr">
        <is>
          <t>Bank Debt/Sr. Secured</t>
        </is>
      </c>
      <c r="E578" s="2" t="n"/>
      <c r="F578" s="2" t="n"/>
      <c r="G578" s="2" t="n"/>
      <c r="H578" s="48" t="n"/>
    </row>
    <row r="579">
      <c r="A579" s="42" t="n"/>
      <c r="B579" s="15" t="n"/>
      <c r="C579" s="13" t="n"/>
      <c r="D579" s="11" t="inlineStr">
        <is>
          <t>Subordinated</t>
        </is>
      </c>
      <c r="E579" s="2" t="n"/>
      <c r="F579" s="2" t="n"/>
      <c r="G579" s="2" t="n"/>
      <c r="H579" s="48" t="n"/>
    </row>
    <row r="580">
      <c r="A580" s="42" t="n"/>
      <c r="B580" s="15" t="n"/>
      <c r="C580" s="13" t="n"/>
      <c r="D580" s="11" t="inlineStr">
        <is>
          <t>High Yield/Preferred</t>
        </is>
      </c>
      <c r="E580" s="2" t="n"/>
      <c r="F580" s="2" t="n"/>
      <c r="G580" s="2" t="n"/>
      <c r="H580" s="48" t="n"/>
    </row>
    <row r="581">
      <c r="A581" s="42" t="n"/>
      <c r="B581" s="15" t="n"/>
      <c r="C581" s="13" t="n"/>
      <c r="D581" s="11" t="inlineStr">
        <is>
          <t>Stressed/Distressed</t>
        </is>
      </c>
      <c r="E581" s="2" t="n"/>
      <c r="F581" s="2" t="n"/>
      <c r="G581" s="2" t="n"/>
      <c r="H581" s="48" t="n"/>
    </row>
    <row r="582">
      <c r="A582" s="42" t="n"/>
      <c r="B582" s="15" t="n"/>
      <c r="C582" s="13" t="n"/>
      <c r="D582" s="11" t="inlineStr">
        <is>
          <t>Post-bank/Credit Equity</t>
        </is>
      </c>
      <c r="E582" s="2" t="n"/>
      <c r="F582" s="2" t="n"/>
      <c r="G582" s="2" t="n"/>
      <c r="H582" s="48" t="n"/>
    </row>
    <row r="583">
      <c r="A583" s="42" t="n"/>
      <c r="B583" s="15" t="n"/>
      <c r="C583" s="13" t="n"/>
      <c r="D583" s="11" t="inlineStr">
        <is>
          <t>Trade Claims/Litigation</t>
        </is>
      </c>
      <c r="E583" s="2" t="n"/>
      <c r="F583" s="2" t="n"/>
      <c r="G583" s="2" t="n"/>
      <c r="H583" s="48" t="n"/>
    </row>
    <row r="584">
      <c r="A584" s="42" t="n"/>
      <c r="B584" s="15" t="n"/>
      <c r="C584" s="13" t="n"/>
      <c r="D584" s="11" t="inlineStr">
        <is>
          <t>Lease &amp; Asset Backed</t>
        </is>
      </c>
      <c r="E584" s="2" t="n"/>
      <c r="F584" s="2" t="n"/>
      <c r="G584" s="2" t="n"/>
      <c r="H584" s="48" t="n"/>
    </row>
    <row r="585">
      <c r="A585" s="42" t="n"/>
      <c r="B585" s="15" t="n"/>
      <c r="C585" s="13" t="n"/>
      <c r="D585" s="11" t="inlineStr">
        <is>
          <t>Direct Lending</t>
        </is>
      </c>
      <c r="E585" s="2" t="n"/>
      <c r="F585" s="2" t="n"/>
      <c r="G585" s="2" t="n"/>
      <c r="H585" s="48" t="n"/>
    </row>
    <row r="586">
      <c r="A586" s="42" t="n"/>
      <c r="B586" s="15" t="n"/>
      <c r="C586" s="13" t="n"/>
      <c r="D586" s="11" t="inlineStr">
        <is>
          <t>Small Balance Loans</t>
        </is>
      </c>
      <c r="E586" s="2" t="n"/>
      <c r="F586" s="2" t="n"/>
      <c r="G586" s="2" t="n"/>
      <c r="H586" s="48" t="n"/>
    </row>
    <row r="587">
      <c r="A587" s="42" t="n"/>
      <c r="B587" s="15" t="n"/>
      <c r="C587" s="13" t="n"/>
      <c r="D587" s="11" t="inlineStr">
        <is>
          <t>Real Estate/Mortgage</t>
        </is>
      </c>
      <c r="E587" s="2" t="n"/>
      <c r="F587" s="2" t="n"/>
      <c r="G587" s="2" t="n"/>
      <c r="H587" s="48" t="n"/>
    </row>
    <row r="588">
      <c r="A588" s="42" t="n"/>
      <c r="B588" s="15" t="n"/>
      <c r="C588" s="13" t="n"/>
      <c r="D588" s="11" t="inlineStr">
        <is>
          <t>Emerging Markets</t>
        </is>
      </c>
      <c r="E588" s="2" t="n"/>
      <c r="F588" s="2" t="n"/>
      <c r="G588" s="2" t="n"/>
      <c r="H588" s="48" t="n"/>
    </row>
    <row r="589">
      <c r="A589" s="42" t="n"/>
      <c r="B589" s="15" t="n"/>
      <c r="C589" s="13" t="n"/>
      <c r="D589" s="11" t="inlineStr">
        <is>
          <t>CDS (mortgage)</t>
        </is>
      </c>
      <c r="E589" s="2" t="n"/>
      <c r="F589" s="2" t="n"/>
      <c r="G589" s="2" t="n"/>
      <c r="H589" s="48" t="n"/>
    </row>
    <row r="590">
      <c r="A590" s="41" t="n"/>
      <c r="B590" s="31" t="n"/>
      <c r="C590" s="32" t="n"/>
      <c r="D590" s="33" t="inlineStr">
        <is>
          <t>CDS (invest. grade)</t>
        </is>
      </c>
      <c r="E590" s="9" t="n"/>
      <c r="F590" s="9" t="n"/>
      <c r="G590" s="9" t="n"/>
      <c r="H590" s="49" t="n"/>
    </row>
    <row r="591">
      <c r="A591" s="42" t="n"/>
      <c r="B591" s="15" t="n"/>
      <c r="C591" s="13" t="n"/>
      <c r="D591" s="11" t="inlineStr">
        <is>
          <t>CDS (high yield)</t>
        </is>
      </c>
      <c r="E591" s="2" t="n"/>
      <c r="F591" s="2" t="n"/>
      <c r="G591" s="2" t="n"/>
      <c r="H591" s="48" t="n"/>
    </row>
    <row r="592">
      <c r="A592" s="42" t="n"/>
      <c r="B592" s="13" t="inlineStr">
        <is>
          <t>Merger Arbitrage</t>
        </is>
      </c>
      <c r="C592" s="13" t="n"/>
      <c r="D592" s="11" t="n"/>
      <c r="E592" s="2" t="n"/>
      <c r="F592" s="2" t="n"/>
      <c r="G592" s="2" t="n"/>
      <c r="H592" s="48" t="n"/>
    </row>
    <row r="593">
      <c r="A593" s="43" t="n"/>
      <c r="B593" s="35" t="inlineStr">
        <is>
          <t>Convertible Arbitrage</t>
        </is>
      </c>
      <c r="C593" s="35" t="n"/>
      <c r="D593" s="36" t="n"/>
      <c r="E593" s="8" t="n"/>
      <c r="F593" s="8" t="n"/>
      <c r="G593" s="8" t="n"/>
      <c r="H593" s="50" t="n"/>
    </row>
    <row r="594">
      <c r="A594" s="43" t="n"/>
      <c r="B594" s="35" t="inlineStr">
        <is>
          <t>Digital And Currency</t>
        </is>
      </c>
      <c r="C594" s="35" t="n"/>
      <c r="D594" s="36" t="n"/>
      <c r="E594" s="8" t="n"/>
      <c r="F594" s="8" t="n"/>
      <c r="G594" s="8" t="n"/>
      <c r="H594" s="50" t="n"/>
    </row>
    <row r="595">
      <c r="A595" s="43" t="n"/>
      <c r="B595" s="35" t="inlineStr">
        <is>
          <t>Cap. Struct. Arbitrage</t>
        </is>
      </c>
      <c r="C595" s="35" t="n"/>
      <c r="D595" s="36" t="n"/>
      <c r="E595" s="8" t="n"/>
      <c r="F595" s="8" t="n"/>
      <c r="G595" s="8" t="n"/>
      <c r="H595" s="50" t="n"/>
    </row>
    <row r="596">
      <c r="A596" s="43" t="n"/>
      <c r="B596" s="34" t="n"/>
      <c r="C596" s="36" t="inlineStr">
        <is>
          <t>Equity</t>
        </is>
      </c>
      <c r="D596" s="36" t="n"/>
      <c r="E596" s="8" t="n"/>
      <c r="F596" s="8" t="n"/>
      <c r="G596" s="8" t="n"/>
      <c r="H596" s="50" t="n"/>
    </row>
    <row r="597">
      <c r="A597" s="43" t="n"/>
      <c r="B597" s="34" t="n"/>
      <c r="C597" s="36" t="inlineStr">
        <is>
          <t>Debt</t>
        </is>
      </c>
      <c r="D597" s="36" t="n"/>
      <c r="E597" s="8" t="n"/>
      <c r="F597" s="8" t="n"/>
      <c r="G597" s="8" t="n"/>
      <c r="H597" s="50" t="n"/>
    </row>
    <row r="598">
      <c r="A598" s="41" t="n"/>
      <c r="B598" s="32" t="inlineStr">
        <is>
          <t>Privates</t>
        </is>
      </c>
      <c r="C598" s="32" t="n"/>
      <c r="D598" s="33" t="n"/>
      <c r="E598" s="9" t="n"/>
      <c r="F598" s="9" t="n"/>
      <c r="G598" s="9" t="n"/>
      <c r="H598" s="49" t="n"/>
    </row>
    <row r="599">
      <c r="A599" s="42" t="n"/>
      <c r="B599" s="13" t="inlineStr">
        <is>
          <t>Unadjusted Portfolio</t>
        </is>
      </c>
      <c r="C599" s="13" t="n"/>
      <c r="D599" s="11" t="n"/>
      <c r="E599" s="2" t="n"/>
      <c r="F599" s="48" t="n">
        <v>0.4620736683404489</v>
      </c>
      <c r="G599" s="48" t="n">
        <v>0.470628747489672</v>
      </c>
      <c r="H599" s="48" t="n">
        <v>0.52</v>
      </c>
      <c r="I599" s="30" t="n">
        <v>0.4433427795243737</v>
      </c>
      <c r="J599" s="30" t="n">
        <v>0.4475289708890776</v>
      </c>
      <c r="K599" s="30" t="n">
        <v>0.5185609472718782</v>
      </c>
      <c r="L599" s="30" t="n">
        <v>0.5120038984530793</v>
      </c>
      <c r="M599" s="30" t="n">
        <v>0.5120038984530793</v>
      </c>
      <c r="N599" s="30" t="n">
        <v>0.5222255120884063</v>
      </c>
    </row>
    <row r="600">
      <c r="A600" s="43" t="n"/>
      <c r="B600" s="35" t="inlineStr">
        <is>
          <t>Sovereign</t>
        </is>
      </c>
      <c r="C600" s="35" t="n"/>
      <c r="D600" s="36" t="n"/>
      <c r="E600" s="8" t="n"/>
      <c r="F600" s="8" t="n"/>
      <c r="G600" s="8" t="n"/>
      <c r="H600" s="50" t="n"/>
      <c r="I600" s="30" t="n">
        <v>0</v>
      </c>
      <c r="J600" s="30" t="n">
        <v>0</v>
      </c>
      <c r="K600" s="30" t="n">
        <v>0</v>
      </c>
    </row>
    <row r="601">
      <c r="A601" s="43" t="inlineStr">
        <is>
          <t>Geographic Exposure</t>
        </is>
      </c>
      <c r="B601" s="34" t="n"/>
      <c r="C601" s="35" t="n"/>
      <c r="D601" s="36" t="n"/>
      <c r="E601" s="8" t="n"/>
      <c r="F601" s="8" t="n"/>
      <c r="G601" s="8" t="n"/>
      <c r="H601" s="50" t="n"/>
    </row>
    <row r="602">
      <c r="A602" s="43" t="n"/>
      <c r="B602" s="34" t="inlineStr">
        <is>
          <t>North America</t>
        </is>
      </c>
      <c r="C602" s="35" t="n"/>
      <c r="D602" s="36" t="n"/>
      <c r="E602" s="8" t="n"/>
      <c r="F602" s="50" t="n">
        <v>0.3866194230080637</v>
      </c>
      <c r="G602" s="50" t="n">
        <v>0.3880951262946808</v>
      </c>
      <c r="H602" s="50" t="n">
        <v>0.43</v>
      </c>
      <c r="I602" s="30" t="n">
        <v>0.3705783029078464</v>
      </c>
      <c r="J602" s="30" t="n">
        <v>0.3765568013642617</v>
      </c>
      <c r="K602" s="30" t="n">
        <v>0.4457020191841181</v>
      </c>
      <c r="L602" s="30" t="n">
        <v>0.4256871269376512</v>
      </c>
      <c r="M602" s="30" t="n">
        <v>0.4256871269376512</v>
      </c>
      <c r="N602" s="30" t="n">
        <v>0.4373969189703531</v>
      </c>
      <c r="O602" t="inlineStr">
        <is>
          <t>43.72%</t>
        </is>
      </c>
    </row>
    <row r="603">
      <c r="A603" s="43" t="n"/>
      <c r="B603" s="34" t="inlineStr">
        <is>
          <t>Europe/UK</t>
        </is>
      </c>
      <c r="C603" s="35" t="n"/>
      <c r="D603" s="36" t="n"/>
      <c r="E603" s="8" t="n"/>
      <c r="F603" s="50" t="n">
        <v>0.07039427876409454</v>
      </c>
      <c r="G603" s="50" t="n">
        <v>0.07797597167503348</v>
      </c>
      <c r="H603" s="50" t="n">
        <v>0.08</v>
      </c>
      <c r="I603" s="30" t="n">
        <v>0.0690890615781118</v>
      </c>
      <c r="J603" s="30" t="n">
        <v>0.06746101967401062</v>
      </c>
      <c r="K603" s="30" t="n">
        <v>0.06973704027024953</v>
      </c>
      <c r="L603" s="30" t="n">
        <v>0.08084617357106201</v>
      </c>
      <c r="M603" s="30" t="n">
        <v>0.08084617357106201</v>
      </c>
      <c r="N603" s="30" t="n">
        <v>0.06553906571722438</v>
      </c>
      <c r="O603" t="inlineStr">
        <is>
          <t>6.75%</t>
        </is>
      </c>
    </row>
    <row r="604">
      <c r="A604" s="43" t="n"/>
      <c r="B604" s="34" t="inlineStr">
        <is>
          <t>Asia</t>
        </is>
      </c>
      <c r="C604" s="35" t="n"/>
      <c r="D604" s="36" t="n"/>
      <c r="E604" s="8" t="n"/>
      <c r="F604" s="50" t="n">
        <v>0.005059966568290638</v>
      </c>
      <c r="G604" s="50" t="n">
        <v>0.004557649519957719</v>
      </c>
      <c r="H604" s="50" t="n">
        <v>0</v>
      </c>
      <c r="I604" s="30" t="n">
        <v>0.003675414744495901</v>
      </c>
      <c r="J604" s="30" t="n">
        <v>0.003511149754428075</v>
      </c>
      <c r="K604" s="30" t="n">
        <v>0.003121887817510472</v>
      </c>
      <c r="L604" s="30" t="n">
        <v>0</v>
      </c>
      <c r="M604" s="30" t="n">
        <v>0</v>
      </c>
      <c r="N604" s="30" t="n">
        <v>0.01928952717208207</v>
      </c>
      <c r="O604" t="inlineStr">
        <is>
          <t>2.02%</t>
        </is>
      </c>
    </row>
    <row r="605">
      <c r="A605" s="43" t="n"/>
      <c r="B605" s="34" t="inlineStr">
        <is>
          <t>Emer. Mkts.</t>
        </is>
      </c>
      <c r="C605" s="35" t="n"/>
      <c r="D605" s="36" t="n"/>
      <c r="E605" s="8" t="n"/>
      <c r="F605" s="50" t="n">
        <v>0</v>
      </c>
      <c r="G605" s="50" t="n">
        <v>0</v>
      </c>
      <c r="H605" s="50" t="n">
        <v>0</v>
      </c>
      <c r="I605" s="30" t="n">
        <v>0</v>
      </c>
      <c r="J605" s="30" t="n">
        <v>0</v>
      </c>
      <c r="K605" s="30" t="n">
        <v>0</v>
      </c>
      <c r="L605" s="30" t="n">
        <v>0.00547059794436557</v>
      </c>
      <c r="M605" s="30" t="n">
        <v>0.00547059794436557</v>
      </c>
      <c r="N605" s="30" t="n">
        <v>0</v>
      </c>
      <c r="O605" t="inlineStr">
        <is>
          <t>0.00%</t>
        </is>
      </c>
    </row>
    <row r="606">
      <c r="A606" s="43" t="inlineStr">
        <is>
          <t>Industry Sector Exposure</t>
        </is>
      </c>
      <c r="B606" s="34" t="n"/>
      <c r="C606" s="35" t="n"/>
      <c r="D606" s="36" t="n"/>
      <c r="E606" s="8" t="n"/>
      <c r="F606" s="8" t="n"/>
      <c r="G606" s="8" t="n"/>
      <c r="H606" s="50" t="n"/>
    </row>
    <row r="607">
      <c r="A607" s="43" t="n"/>
      <c r="B607" s="34" t="inlineStr">
        <is>
          <t>Energy</t>
        </is>
      </c>
      <c r="C607" s="35" t="n"/>
      <c r="D607" s="36" t="n"/>
      <c r="E607" s="8" t="n"/>
      <c r="F607" s="50" t="n">
        <v>0</v>
      </c>
      <c r="G607" s="50" t="n">
        <v>0</v>
      </c>
      <c r="H607" s="50" t="n">
        <v>0</v>
      </c>
      <c r="I607" s="30" t="n">
        <v>0</v>
      </c>
      <c r="J607" s="30" t="n">
        <v>0</v>
      </c>
      <c r="K607" s="30" t="n">
        <v>0</v>
      </c>
      <c r="L607" s="30" t="n">
        <v>0</v>
      </c>
      <c r="M607" s="30" t="n">
        <v>0</v>
      </c>
      <c r="N607" s="30" t="n">
        <v>0</v>
      </c>
      <c r="O607" t="inlineStr">
        <is>
          <t>0.00%</t>
        </is>
      </c>
    </row>
    <row r="608">
      <c r="A608" s="43" t="n"/>
      <c r="B608" s="34" t="inlineStr">
        <is>
          <t>Materials</t>
        </is>
      </c>
      <c r="C608" s="35" t="n"/>
      <c r="D608" s="36" t="n"/>
      <c r="E608" s="8" t="n"/>
      <c r="F608" s="50" t="n">
        <v>0.05165776929867656</v>
      </c>
      <c r="G608" s="50" t="n">
        <v>0.04390673498295755</v>
      </c>
      <c r="H608" s="50" t="n">
        <v>0.03</v>
      </c>
      <c r="I608" s="30" t="n">
        <v>0.0506536346425586</v>
      </c>
      <c r="J608" s="30" t="n">
        <v>0.04634003970654451</v>
      </c>
      <c r="K608" s="30" t="n">
        <v>0.04982984546581815</v>
      </c>
      <c r="L608" s="30" t="n">
        <v>0.05134471752495431</v>
      </c>
      <c r="M608" s="30" t="n">
        <v>0.05134471752495431</v>
      </c>
      <c r="N608" s="30" t="n">
        <v>0.04514374627746442</v>
      </c>
      <c r="O608" t="inlineStr">
        <is>
          <t>5.11%</t>
        </is>
      </c>
    </row>
    <row r="609">
      <c r="A609" s="43" t="n"/>
      <c r="B609" s="34" t="inlineStr">
        <is>
          <t>Industrials</t>
        </is>
      </c>
      <c r="C609" s="35" t="n"/>
      <c r="D609" s="36" t="n"/>
      <c r="E609" s="8" t="n"/>
      <c r="F609" s="50" t="n">
        <v>0.03712779089662524</v>
      </c>
      <c r="G609" s="50" t="n">
        <v>0.0417472679358767</v>
      </c>
      <c r="H609" s="50" t="n">
        <v>0.05</v>
      </c>
      <c r="I609" s="30" t="n">
        <v>0.05196445585067371</v>
      </c>
      <c r="J609" s="30" t="n">
        <v>0.06724598607672132</v>
      </c>
      <c r="K609" s="30" t="n">
        <v>0.08648495808912056</v>
      </c>
      <c r="L609" s="30" t="n">
        <v>0.09016568486905105</v>
      </c>
      <c r="M609" s="30" t="n">
        <v>0.09016568486905105</v>
      </c>
      <c r="N609" s="30" t="n">
        <v>0.08583184916939142</v>
      </c>
      <c r="O609" t="inlineStr">
        <is>
          <t>9.08%</t>
        </is>
      </c>
    </row>
    <row r="610">
      <c r="A610" s="42" t="n"/>
      <c r="B610" s="15" t="inlineStr">
        <is>
          <t>Cons. Disc.</t>
        </is>
      </c>
      <c r="C610" s="13" t="n"/>
      <c r="D610" s="11" t="n"/>
      <c r="E610" s="2" t="n"/>
      <c r="F610" s="48" t="n">
        <v>0.1207057225833037</v>
      </c>
      <c r="G610" s="48" t="n">
        <v>0.1266575094754624</v>
      </c>
      <c r="H610" s="48" t="n">
        <v>0.13</v>
      </c>
      <c r="I610" s="30" t="n">
        <v>0.1203838464933463</v>
      </c>
      <c r="J610" s="30" t="n">
        <v>0.1322749749569498</v>
      </c>
      <c r="K610" s="30" t="n">
        <v>0.1194197928496584</v>
      </c>
      <c r="L610" s="30" t="n">
        <v>0.1138490933218892</v>
      </c>
      <c r="M610" s="30" t="n">
        <v>0.1138490933218892</v>
      </c>
      <c r="N610" s="30" t="n">
        <v>0.09861643542999718</v>
      </c>
      <c r="O610" t="inlineStr">
        <is>
          <t>10.29%</t>
        </is>
      </c>
    </row>
    <row r="611">
      <c r="A611" s="43" t="n"/>
      <c r="B611" s="34" t="inlineStr">
        <is>
          <t>Cons. Staples</t>
        </is>
      </c>
      <c r="C611" s="35" t="n"/>
      <c r="D611" s="36" t="n"/>
      <c r="E611" s="8" t="n"/>
      <c r="F611" s="50" t="n">
        <v>0.02976642628936735</v>
      </c>
      <c r="G611" s="50" t="n">
        <v>0.04134204602116158</v>
      </c>
      <c r="H611" s="50" t="n">
        <v>0.03</v>
      </c>
      <c r="I611" s="30" t="n">
        <v>0.04796465585210975</v>
      </c>
      <c r="J611" s="30" t="n">
        <v>0.04855662926623715</v>
      </c>
      <c r="K611" s="30" t="n">
        <v>0.04720429343499421</v>
      </c>
      <c r="L611" s="30" t="n">
        <v>0.04806151068066371</v>
      </c>
      <c r="M611" s="30" t="n">
        <v>0.04806151068066371</v>
      </c>
      <c r="N611" s="30" t="n">
        <v>0.1184052939339368</v>
      </c>
      <c r="O611" t="inlineStr">
        <is>
          <t>10.17%</t>
        </is>
      </c>
    </row>
    <row r="612">
      <c r="A612" s="43" t="n"/>
      <c r="B612" s="34" t="inlineStr">
        <is>
          <t>Health Care</t>
        </is>
      </c>
      <c r="C612" s="35" t="n"/>
      <c r="D612" s="36" t="n"/>
      <c r="E612" s="8" t="n"/>
      <c r="F612" s="50" t="n">
        <v>0.009330036364620414</v>
      </c>
      <c r="G612" s="50" t="n">
        <v>0.006749895632382614</v>
      </c>
      <c r="H612" s="50" t="n">
        <v>0.01</v>
      </c>
      <c r="I612" s="30" t="n">
        <v>0.006187834010104328</v>
      </c>
      <c r="J612" s="30" t="n">
        <v>0.003755957232507135</v>
      </c>
      <c r="K612" s="30" t="n">
        <v>0.002309470181925645</v>
      </c>
      <c r="L612" s="30" t="n">
        <v>0.00215262314659546</v>
      </c>
      <c r="M612" s="30" t="n">
        <v>0.00215262314659546</v>
      </c>
      <c r="N612" s="30" t="n">
        <v>0.00256252164791756</v>
      </c>
      <c r="O612" t="inlineStr">
        <is>
          <t>0.24%</t>
        </is>
      </c>
    </row>
    <row r="613">
      <c r="A613" s="43" t="n"/>
      <c r="B613" s="34" t="inlineStr">
        <is>
          <t>Financials</t>
        </is>
      </c>
      <c r="C613" s="35" t="n"/>
      <c r="D613" s="36" t="n"/>
      <c r="E613" s="8" t="n"/>
      <c r="F613" s="50" t="n">
        <v>0.01180705977735934</v>
      </c>
      <c r="G613" s="50" t="n">
        <v>0.009848646929415021</v>
      </c>
      <c r="H613" s="50" t="n">
        <v>0.01</v>
      </c>
      <c r="I613" s="30" t="n">
        <v>0.009486812351141526</v>
      </c>
      <c r="J613" s="30" t="n">
        <v>0.007877862766141532</v>
      </c>
      <c r="K613" s="30" t="n">
        <v>0.0177288981277051</v>
      </c>
      <c r="L613" s="30" t="n">
        <v>0.0269204971443794</v>
      </c>
      <c r="M613" s="30" t="n">
        <v>0.0269204971443794</v>
      </c>
      <c r="N613" s="30" t="n">
        <v>0.0138337086354812</v>
      </c>
      <c r="O613" t="inlineStr">
        <is>
          <t>1.44%</t>
        </is>
      </c>
    </row>
    <row r="614">
      <c r="A614" s="43" t="n"/>
      <c r="B614" s="34" t="inlineStr">
        <is>
          <t>Real Estate</t>
        </is>
      </c>
      <c r="C614" s="35" t="n"/>
      <c r="D614" s="36" t="n"/>
      <c r="E614" s="8" t="n"/>
      <c r="F614" s="50" t="n">
        <v>0.09579921548794132</v>
      </c>
      <c r="G614" s="50" t="n">
        <v>0</v>
      </c>
      <c r="H614" s="50" t="n">
        <v>0</v>
      </c>
      <c r="I614" s="30" t="n">
        <v>0</v>
      </c>
      <c r="J614" s="30" t="n">
        <v>0</v>
      </c>
      <c r="K614" s="30" t="n">
        <v>0</v>
      </c>
      <c r="L614" s="30" t="n">
        <v>0</v>
      </c>
      <c r="M614" s="30" t="n">
        <v>0</v>
      </c>
      <c r="N614" s="30" t="n">
        <v>0</v>
      </c>
      <c r="O614" t="inlineStr">
        <is>
          <t>0.00%</t>
        </is>
      </c>
    </row>
    <row r="615">
      <c r="A615" s="43" t="n"/>
      <c r="B615" s="34" t="inlineStr">
        <is>
          <t>Info. Tech.</t>
        </is>
      </c>
      <c r="C615" s="35" t="n"/>
      <c r="D615" s="36" t="n"/>
      <c r="E615" s="8" t="n"/>
      <c r="F615" s="50" t="n">
        <v>0</v>
      </c>
      <c r="G615" s="50" t="n">
        <v>0.08787036948631133</v>
      </c>
      <c r="H615" s="50" t="n">
        <v>0.1</v>
      </c>
      <c r="I615" s="30" t="n">
        <v>0.05940895102007734</v>
      </c>
      <c r="J615" s="30" t="n">
        <v>0.05139150428723228</v>
      </c>
      <c r="K615" s="30" t="n">
        <v>0.06808154916466384</v>
      </c>
      <c r="L615" s="30" t="n">
        <v>0.0789990443735112</v>
      </c>
      <c r="M615" s="30" t="n">
        <v>0.0789990443735112</v>
      </c>
      <c r="N615" s="30" t="n">
        <v>0.1101350161111769</v>
      </c>
      <c r="O615" t="inlineStr">
        <is>
          <t>11.47%</t>
        </is>
      </c>
    </row>
    <row r="616">
      <c r="A616" s="43" t="n"/>
      <c r="B616" s="34" t="inlineStr">
        <is>
          <t>Commun. Services</t>
        </is>
      </c>
      <c r="C616" s="35" t="n"/>
      <c r="D616" s="36" t="n"/>
      <c r="E616" s="8" t="n"/>
      <c r="F616" s="50" t="n">
        <v>0</v>
      </c>
      <c r="G616" s="50" t="n">
        <v>0.003368583935511011</v>
      </c>
      <c r="H616" s="50" t="n">
        <v>0.01</v>
      </c>
      <c r="I616" s="30" t="n">
        <v>0</v>
      </c>
      <c r="J616" s="30" t="n">
        <v>0</v>
      </c>
      <c r="K616" s="30" t="n">
        <v>0</v>
      </c>
      <c r="L616" s="30" t="n">
        <v>0</v>
      </c>
      <c r="M616" s="30" t="n">
        <v>0</v>
      </c>
      <c r="N616" s="30" t="n">
        <v>0</v>
      </c>
    </row>
    <row r="617">
      <c r="A617" s="43" t="n"/>
      <c r="B617" s="34" t="inlineStr">
        <is>
          <t>Utilities</t>
        </is>
      </c>
      <c r="C617" s="35" t="n"/>
      <c r="D617" s="36" t="n"/>
      <c r="E617" s="8" t="n"/>
      <c r="F617" s="50" t="n">
        <v>0.105879647642555</v>
      </c>
      <c r="G617" s="50" t="n">
        <v>0</v>
      </c>
      <c r="H617" s="50" t="n">
        <v>0</v>
      </c>
      <c r="I617" s="30" t="n">
        <v>0</v>
      </c>
      <c r="J617" s="30" t="n">
        <v>0</v>
      </c>
      <c r="K617" s="30" t="n">
        <v>0</v>
      </c>
      <c r="L617" s="30" t="n">
        <v>0</v>
      </c>
      <c r="M617" s="30" t="n">
        <v>0</v>
      </c>
      <c r="N617" s="30" t="n">
        <v>0</v>
      </c>
      <c r="O617" t="inlineStr">
        <is>
          <t>0.00%</t>
        </is>
      </c>
    </row>
    <row r="618">
      <c r="A618" s="43" t="n"/>
      <c r="B618" s="34" t="inlineStr">
        <is>
          <t>Index</t>
        </is>
      </c>
      <c r="C618" s="35" t="n"/>
      <c r="D618" s="36" t="n"/>
      <c r="E618" s="8" t="n"/>
      <c r="F618" s="50" t="n">
        <v>0</v>
      </c>
      <c r="G618" s="50" t="n">
        <v>0.1091376930905938</v>
      </c>
      <c r="H618" s="50" t="n">
        <v>0.14</v>
      </c>
      <c r="I618" s="30" t="n">
        <v>0.09729258901044263</v>
      </c>
      <c r="J618" s="30" t="n">
        <v>0.09008601659674376</v>
      </c>
      <c r="K618" s="30" t="n">
        <v>0.1275021399579922</v>
      </c>
      <c r="L618" s="30" t="n">
        <v>0.100510727392035</v>
      </c>
      <c r="M618" s="30" t="n">
        <v>0.100510727392035</v>
      </c>
      <c r="N618" s="30" t="n">
        <v>0.04769694065429408</v>
      </c>
      <c r="O618" t="inlineStr">
        <is>
          <t>4.69%</t>
        </is>
      </c>
    </row>
    <row r="619">
      <c r="A619" s="42" t="n"/>
      <c r="B619" s="15" t="inlineStr">
        <is>
          <t>Other</t>
        </is>
      </c>
      <c r="C619" s="13" t="n"/>
      <c r="D619" s="11" t="n"/>
      <c r="E619" s="2" t="n"/>
      <c r="F619" s="48" t="n">
        <v>0</v>
      </c>
      <c r="G619" s="48" t="n">
        <v>0</v>
      </c>
      <c r="H619" s="48" t="n">
        <v>0</v>
      </c>
    </row>
    <row r="620">
      <c r="A620" s="43" t="inlineStr">
        <is>
          <t>Market Exposure</t>
        </is>
      </c>
      <c r="B620" s="34" t="n"/>
      <c r="C620" s="35" t="n"/>
      <c r="D620" s="36" t="n"/>
      <c r="E620" s="8" t="n"/>
      <c r="F620" s="8" t="n"/>
      <c r="G620" s="8" t="n"/>
      <c r="H620" s="50" t="n"/>
    </row>
    <row r="621">
      <c r="A621" s="43" t="n"/>
      <c r="B621" s="34" t="inlineStr">
        <is>
          <t>Large Cap</t>
        </is>
      </c>
      <c r="C621" s="35" t="n"/>
      <c r="D621" s="36" t="n"/>
      <c r="E621" s="8" t="n"/>
      <c r="F621" s="50" t="n">
        <v>0.3221047895201489</v>
      </c>
      <c r="G621" s="50" t="n">
        <v>0.3548640244768055</v>
      </c>
      <c r="H621" s="50" t="n">
        <v>0.4</v>
      </c>
      <c r="I621" s="30" t="n">
        <v>0.330086021585352</v>
      </c>
      <c r="J621" s="30" t="n">
        <v>0.3176093251132651</v>
      </c>
      <c r="K621" s="30" t="n">
        <v>0.4088426849670423</v>
      </c>
      <c r="L621" s="30" t="n">
        <v>0.3965039213872165</v>
      </c>
      <c r="M621" s="30" t="n">
        <v>0.3965039213872165</v>
      </c>
      <c r="N621" s="30" t="n">
        <v>0.3801837959586545</v>
      </c>
      <c r="O621" t="inlineStr">
        <is>
          <t>37.20%</t>
        </is>
      </c>
    </row>
    <row r="622">
      <c r="A622" s="43" t="n"/>
      <c r="B622" s="34" t="inlineStr">
        <is>
          <t>Mid Cap</t>
        </is>
      </c>
      <c r="C622" s="35" t="n"/>
      <c r="D622" s="36" t="n"/>
      <c r="E622" s="8" t="n"/>
      <c r="F622" s="50" t="n">
        <v>0.1328000489974541</v>
      </c>
      <c r="G622" s="50" t="n">
        <v>0.1053220001421485</v>
      </c>
      <c r="H622" s="50" t="n">
        <v>0.1</v>
      </c>
      <c r="I622" s="30" t="n">
        <v>0.09321448995319645</v>
      </c>
      <c r="J622" s="30" t="n">
        <v>0.107282603029717</v>
      </c>
      <c r="K622" s="30" t="n">
        <v>0.09571791464889894</v>
      </c>
      <c r="L622" s="30" t="n">
        <v>0.1022963158074272</v>
      </c>
      <c r="M622" s="30" t="n">
        <v>0.1022963158074272</v>
      </c>
      <c r="N622" s="30" t="n">
        <v>0.1349405008627307</v>
      </c>
      <c r="O622" t="inlineStr">
        <is>
          <t>14.56%</t>
        </is>
      </c>
    </row>
    <row r="623">
      <c r="A623" s="43" t="n"/>
      <c r="B623" s="34" t="inlineStr">
        <is>
          <t>Small Cap</t>
        </is>
      </c>
      <c r="C623" s="35" t="n"/>
      <c r="D623" s="36" t="n"/>
      <c r="E623" s="8" t="n"/>
      <c r="F623" s="50" t="n">
        <v>0.007168829822846019</v>
      </c>
      <c r="G623" s="50" t="n">
        <v>0.01044272287071803</v>
      </c>
      <c r="H623" s="50" t="n">
        <v>0.01</v>
      </c>
      <c r="I623" s="30" t="n">
        <v>0.02004226769190571</v>
      </c>
      <c r="J623" s="30" t="n">
        <v>0.02263704264971822</v>
      </c>
      <c r="K623" s="30" t="n">
        <v>0.01400034765593699</v>
      </c>
      <c r="L623" s="30" t="n">
        <v>0.01320366125843502</v>
      </c>
      <c r="M623" s="30" t="n">
        <v>0.01320366125843502</v>
      </c>
      <c r="N623" s="30" t="n">
        <v>0.007101215038274345</v>
      </c>
      <c r="O623" t="inlineStr">
        <is>
          <t>0.72%</t>
        </is>
      </c>
    </row>
    <row r="624">
      <c r="A624" s="43" t="n"/>
      <c r="B624" s="34" t="inlineStr">
        <is>
          <t>Private</t>
        </is>
      </c>
      <c r="C624" s="35" t="n"/>
      <c r="D624" s="36" t="n"/>
      <c r="E624" s="8" t="n"/>
      <c r="F624" s="8" t="n"/>
      <c r="G624" s="8" t="n"/>
      <c r="H624" s="50" t="n"/>
    </row>
    <row r="625">
      <c r="A625" s="42" t="inlineStr">
        <is>
          <t>Sovereign Exposure</t>
        </is>
      </c>
      <c r="B625" s="15" t="n"/>
      <c r="C625" s="13" t="n"/>
      <c r="D625" s="11" t="n"/>
      <c r="E625" s="2" t="n"/>
      <c r="F625" s="2" t="n"/>
      <c r="G625" s="2" t="n"/>
      <c r="H625" s="48" t="n"/>
    </row>
    <row r="626">
      <c r="A626" s="43" t="n"/>
      <c r="B626" s="34" t="inlineStr">
        <is>
          <t>North America</t>
        </is>
      </c>
      <c r="C626" s="35" t="n"/>
      <c r="D626" s="36" t="n"/>
      <c r="E626" s="8" t="n"/>
      <c r="F626" s="8" t="n"/>
      <c r="G626" s="8" t="n"/>
      <c r="H626" s="50" t="n"/>
    </row>
    <row r="627">
      <c r="A627" s="43" t="n"/>
      <c r="B627" s="34" t="inlineStr">
        <is>
          <t>Europe</t>
        </is>
      </c>
      <c r="C627" s="35" t="n"/>
      <c r="D627" s="36" t="n"/>
      <c r="E627" s="8" t="n"/>
      <c r="F627" s="8" t="n"/>
      <c r="G627" s="8" t="n"/>
      <c r="H627" s="50" t="n"/>
    </row>
    <row r="628">
      <c r="A628" s="43" t="n"/>
      <c r="B628" s="34" t="inlineStr">
        <is>
          <t>Asia</t>
        </is>
      </c>
      <c r="C628" s="35" t="n"/>
      <c r="D628" s="36" t="n"/>
      <c r="E628" s="8" t="n"/>
      <c r="F628" s="8" t="n"/>
      <c r="G628" s="8" t="n"/>
      <c r="H628" s="50" t="n"/>
    </row>
    <row r="629">
      <c r="A629" s="43" t="n"/>
      <c r="B629" s="34" t="inlineStr">
        <is>
          <t>Other/Unknown</t>
        </is>
      </c>
      <c r="C629" s="35" t="n"/>
      <c r="D629" s="36" t="n"/>
      <c r="E629" s="8" t="n"/>
      <c r="F629" s="8" t="n"/>
      <c r="G629" s="8" t="n"/>
      <c r="H629" s="50" t="n"/>
    </row>
    <row r="633">
      <c r="A633" s="39" t="n"/>
      <c r="B633" s="7" t="n"/>
      <c r="C633" s="20" t="n"/>
      <c r="D633" s="19" t="n"/>
      <c r="E633" s="46" t="n"/>
      <c r="F633" s="46" t="n"/>
      <c r="G633" s="46" t="n"/>
      <c r="H633" s="46" t="n"/>
      <c r="I633" s="4" t="n"/>
      <c r="J633" s="5" t="n"/>
      <c r="K633" s="5" t="n"/>
      <c r="L633" s="5" t="n"/>
      <c r="M633" s="5" t="n"/>
      <c r="N633" s="5" t="n"/>
    </row>
    <row r="634">
      <c r="A634" s="40" t="inlineStr">
        <is>
          <t>Level 1</t>
        </is>
      </c>
      <c r="B634" s="31" t="inlineStr">
        <is>
          <t>Level 2</t>
        </is>
      </c>
      <c r="C634" s="13" t="inlineStr">
        <is>
          <t>Level 3</t>
        </is>
      </c>
      <c r="D634" s="36" t="inlineStr">
        <is>
          <t>Level 4</t>
        </is>
      </c>
      <c r="E634" s="6" t="n"/>
      <c r="F634" s="6" t="n"/>
      <c r="G634" s="6" t="n"/>
      <c r="H634" s="6" t="n"/>
    </row>
    <row r="635">
      <c r="A635" s="40" t="n"/>
      <c r="B635" s="27" t="n"/>
      <c r="C635" s="28" t="n"/>
      <c r="D635" s="29" t="n"/>
      <c r="E635" s="3" t="n"/>
      <c r="F635" s="3" t="n"/>
      <c r="G635" s="3" t="n"/>
      <c r="H635" s="3" t="n"/>
    </row>
    <row r="636">
      <c r="A636" s="41" t="n"/>
      <c r="B636" s="31" t="n"/>
      <c r="C636" s="32" t="n"/>
      <c r="D636" s="33" t="n"/>
      <c r="E636" s="9" t="n"/>
      <c r="F636" s="9" t="n"/>
      <c r="G636" s="9" t="n"/>
      <c r="H636" s="9" t="n"/>
    </row>
    <row r="637">
      <c r="A637" s="42" t="n"/>
      <c r="B637" s="15" t="n"/>
      <c r="C637" s="13" t="n"/>
      <c r="D637" s="11" t="n"/>
      <c r="E637" s="2" t="n"/>
      <c r="F637" s="2" t="n"/>
      <c r="G637" s="2" t="n"/>
      <c r="H637" s="2" t="n"/>
    </row>
    <row r="638">
      <c r="A638" s="42" t="n"/>
      <c r="B638" s="15" t="n"/>
      <c r="C638" s="13" t="n"/>
      <c r="D638" s="11" t="n"/>
      <c r="E638" s="2" t="n"/>
      <c r="F638" s="2" t="n"/>
      <c r="G638" s="2" t="n"/>
      <c r="H638" s="2" t="n"/>
    </row>
    <row r="639">
      <c r="A639" s="41" t="n"/>
      <c r="B639" s="31" t="n"/>
      <c r="C639" s="32" t="n"/>
      <c r="D639" s="33" t="n"/>
      <c r="E639" s="9" t="n"/>
      <c r="F639" s="9" t="n"/>
      <c r="G639" s="9" t="n"/>
      <c r="H639" s="9" t="n"/>
    </row>
    <row r="640">
      <c r="A640" s="42" t="n"/>
      <c r="B640" s="15" t="n"/>
      <c r="C640" s="13" t="n"/>
      <c r="D640" s="11" t="n"/>
      <c r="E640" s="2" t="n"/>
      <c r="F640" s="2" t="n"/>
      <c r="G640" s="2" t="n"/>
      <c r="H640" s="2" t="n"/>
    </row>
    <row r="641">
      <c r="A641" s="42" t="n"/>
      <c r="B641" s="15" t="n"/>
      <c r="C641" s="13" t="n"/>
      <c r="D641" s="11" t="n"/>
      <c r="E641" s="2" t="n"/>
      <c r="F641" s="2" t="n"/>
      <c r="G641" s="2" t="n"/>
      <c r="H641" s="2" t="n"/>
    </row>
    <row r="642">
      <c r="A642" s="42" t="n"/>
      <c r="B642" s="15" t="n"/>
      <c r="C642" s="13" t="n"/>
      <c r="D642" s="11" t="n"/>
      <c r="E642" s="2" t="n"/>
      <c r="F642" s="2" t="n"/>
      <c r="G642" s="2" t="n"/>
      <c r="H642" s="2" t="n"/>
    </row>
    <row r="643">
      <c r="A643" s="42" t="n"/>
      <c r="B643" s="15" t="n"/>
      <c r="C643" s="13" t="n"/>
      <c r="D643" s="11" t="n"/>
      <c r="E643" s="2" t="n"/>
      <c r="F643" s="2" t="n"/>
      <c r="G643" s="2" t="n"/>
      <c r="H643" s="2" t="n"/>
    </row>
    <row r="644">
      <c r="A644" s="42" t="n"/>
      <c r="B644" s="15" t="n"/>
      <c r="C644" s="13" t="n"/>
      <c r="D644" s="11" t="n"/>
      <c r="E644" s="2" t="n"/>
      <c r="F644" s="2" t="n"/>
      <c r="G644" s="2" t="n"/>
      <c r="H644" s="2" t="n"/>
    </row>
    <row r="645">
      <c r="A645" s="42" t="n"/>
      <c r="B645" s="15" t="n"/>
      <c r="C645" s="13" t="n"/>
      <c r="D645" s="11" t="n"/>
      <c r="E645" s="2" t="n"/>
      <c r="F645" s="2" t="n"/>
      <c r="G645" s="2" t="n"/>
      <c r="H645" s="2" t="n"/>
    </row>
    <row r="646">
      <c r="A646" s="42" t="n"/>
      <c r="B646" s="15" t="n"/>
      <c r="C646" s="13" t="n"/>
      <c r="D646" s="11" t="n"/>
      <c r="E646" s="2" t="n"/>
      <c r="F646" s="2" t="n"/>
      <c r="G646" s="2" t="n"/>
      <c r="H646" s="2" t="n"/>
    </row>
    <row r="647">
      <c r="A647" s="42" t="n"/>
      <c r="B647" s="15" t="n"/>
      <c r="C647" s="13" t="n"/>
      <c r="D647" s="11" t="n"/>
      <c r="E647" s="2" t="n"/>
      <c r="F647" s="2" t="n"/>
      <c r="G647" s="2" t="n"/>
      <c r="H647" s="2" t="n"/>
    </row>
    <row r="648">
      <c r="A648" s="42" t="n"/>
      <c r="B648" s="15" t="n"/>
      <c r="C648" s="13" t="n"/>
      <c r="D648" s="11" t="n"/>
      <c r="E648" s="2" t="n"/>
      <c r="F648" s="2" t="n"/>
      <c r="G648" s="2" t="n"/>
      <c r="H648" s="2" t="n"/>
    </row>
    <row r="649">
      <c r="A649" s="42" t="n"/>
      <c r="B649" s="15" t="n"/>
      <c r="C649" s="13" t="n"/>
      <c r="D649" s="11" t="n"/>
      <c r="E649" s="2" t="n"/>
      <c r="F649" s="2" t="n"/>
      <c r="G649" s="2" t="n"/>
      <c r="H649" s="2" t="n"/>
    </row>
    <row r="650">
      <c r="A650" s="42" t="n"/>
      <c r="B650" s="15" t="n"/>
      <c r="C650" s="13" t="n"/>
      <c r="D650" s="11" t="n"/>
      <c r="E650" s="2" t="n"/>
      <c r="F650" s="2" t="n"/>
      <c r="G650" s="2" t="n"/>
      <c r="H650" s="2" t="n"/>
    </row>
    <row r="651">
      <c r="A651" s="42" t="n"/>
      <c r="B651" s="15" t="n"/>
      <c r="C651" s="13" t="n"/>
      <c r="D651" s="11" t="n"/>
      <c r="E651" s="2" t="n"/>
      <c r="F651" s="2" t="n"/>
      <c r="G651" s="2" t="n"/>
      <c r="H651" s="2" t="n"/>
    </row>
    <row r="652">
      <c r="A652" s="42" t="n"/>
      <c r="B652" s="15" t="n"/>
      <c r="C652" s="13" t="n"/>
      <c r="D652" s="11" t="n"/>
      <c r="E652" s="2" t="n"/>
      <c r="F652" s="2" t="n"/>
      <c r="G652" s="2" t="n"/>
      <c r="H652" s="2" t="n"/>
    </row>
    <row r="653">
      <c r="A653" s="42" t="n"/>
      <c r="B653" s="15" t="n"/>
      <c r="C653" s="13" t="n"/>
      <c r="D653" s="11" t="n"/>
      <c r="E653" s="2" t="n"/>
      <c r="F653" s="2" t="n"/>
      <c r="G653" s="2" t="n"/>
      <c r="H653" s="2" t="n"/>
    </row>
    <row r="654">
      <c r="A654" s="42" t="n"/>
      <c r="B654" s="15" t="n"/>
      <c r="C654" s="13" t="n"/>
      <c r="D654" s="11" t="n"/>
      <c r="E654" s="2" t="n"/>
      <c r="F654" s="2" t="n"/>
      <c r="G654" s="2" t="n"/>
      <c r="H654" s="2" t="n"/>
    </row>
    <row r="655">
      <c r="A655" s="42" t="n"/>
      <c r="B655" s="15" t="n"/>
      <c r="C655" s="13" t="n"/>
      <c r="D655" s="11" t="n"/>
      <c r="E655" s="2" t="n"/>
      <c r="F655" s="2" t="n"/>
      <c r="G655" s="2" t="n"/>
      <c r="H655" s="2" t="n"/>
    </row>
    <row r="656">
      <c r="A656" s="42" t="n"/>
      <c r="B656" s="15" t="n"/>
      <c r="C656" s="13" t="n"/>
      <c r="D656" s="11" t="n"/>
      <c r="E656" s="2" t="n"/>
      <c r="F656" s="2" t="n"/>
      <c r="G656" s="2" t="n"/>
      <c r="H656" s="2" t="n"/>
    </row>
    <row r="657">
      <c r="A657" s="41" t="n"/>
      <c r="B657" s="31" t="n"/>
      <c r="C657" s="32" t="n"/>
      <c r="D657" s="33" t="n"/>
      <c r="E657" s="9" t="n"/>
      <c r="F657" s="9" t="n"/>
      <c r="G657" s="9" t="n"/>
      <c r="H657" s="9" t="n"/>
    </row>
    <row r="658">
      <c r="A658" s="42" t="n"/>
      <c r="B658" s="15" t="n"/>
      <c r="C658" s="13" t="n"/>
      <c r="D658" s="11" t="n"/>
      <c r="E658" s="2" t="n"/>
      <c r="F658" s="2" t="n"/>
      <c r="G658" s="2" t="n"/>
      <c r="H658" s="2" t="n"/>
    </row>
    <row r="659">
      <c r="A659" s="42" t="n"/>
      <c r="B659" s="15" t="n"/>
      <c r="C659" s="13" t="n"/>
      <c r="D659" s="11" t="n"/>
      <c r="E659" s="2" t="n"/>
      <c r="F659" s="2" t="n"/>
      <c r="G659" s="2" t="n"/>
      <c r="H659" s="2" t="n"/>
    </row>
    <row r="660">
      <c r="A660" s="43" t="n"/>
      <c r="B660" s="34" t="n"/>
      <c r="C660" s="35" t="n"/>
      <c r="D660" s="36" t="n"/>
      <c r="E660" s="8" t="n"/>
      <c r="F660" s="8" t="n"/>
      <c r="G660" s="8" t="n"/>
      <c r="H660" s="8" t="n"/>
    </row>
    <row r="661">
      <c r="A661" s="43" t="n"/>
      <c r="B661" s="34" t="n"/>
      <c r="C661" s="35" t="n"/>
      <c r="D661" s="36" t="n"/>
      <c r="E661" s="8" t="n"/>
      <c r="F661" s="8" t="n"/>
      <c r="G661" s="8" t="n"/>
      <c r="H661" s="8" t="n"/>
    </row>
    <row r="662">
      <c r="A662" s="43" t="n"/>
      <c r="B662" s="34" t="n"/>
      <c r="C662" s="35" t="n"/>
      <c r="D662" s="36" t="n"/>
      <c r="E662" s="8" t="n"/>
      <c r="F662" s="8" t="n"/>
      <c r="G662" s="8" t="n"/>
      <c r="H662" s="8" t="n"/>
    </row>
    <row r="663">
      <c r="A663" s="43" t="n"/>
      <c r="B663" s="34" t="n"/>
      <c r="C663" s="35" t="n"/>
      <c r="D663" s="36" t="n"/>
      <c r="E663" s="8" t="n"/>
      <c r="F663" s="8" t="n"/>
      <c r="G663" s="8" t="n"/>
      <c r="H663" s="8" t="n"/>
    </row>
    <row r="664">
      <c r="A664" s="43" t="n"/>
      <c r="B664" s="34" t="n"/>
      <c r="C664" s="35" t="n"/>
      <c r="D664" s="36" t="n"/>
      <c r="E664" s="8" t="n"/>
      <c r="F664" s="8" t="n"/>
      <c r="G664" s="8" t="n"/>
      <c r="H664" s="8" t="n"/>
    </row>
    <row r="665">
      <c r="A665" s="41" t="n"/>
      <c r="B665" s="31" t="n"/>
      <c r="C665" s="32" t="n"/>
      <c r="D665" s="33" t="n"/>
      <c r="E665" s="9" t="n"/>
      <c r="F665" s="9" t="n"/>
      <c r="G665" s="9" t="n"/>
      <c r="H665" s="9" t="n"/>
    </row>
    <row r="666">
      <c r="A666" s="42" t="n"/>
      <c r="B666" s="15" t="n"/>
      <c r="C666" s="13" t="n"/>
      <c r="D666" s="11" t="n"/>
      <c r="E666" s="2" t="n"/>
      <c r="F666" s="2" t="n"/>
      <c r="G666" s="2" t="n"/>
      <c r="H666" s="2" t="n"/>
    </row>
    <row r="667">
      <c r="A667" s="43" t="n"/>
      <c r="B667" s="34" t="n"/>
      <c r="C667" s="35" t="n"/>
      <c r="D667" s="36" t="n"/>
      <c r="E667" s="8" t="n"/>
      <c r="F667" s="8" t="n"/>
      <c r="G667" s="8" t="n"/>
      <c r="H667" s="8" t="n"/>
    </row>
    <row r="668">
      <c r="A668" s="43" t="n"/>
      <c r="B668" s="34" t="n"/>
      <c r="C668" s="35" t="n"/>
      <c r="D668" s="36" t="n"/>
      <c r="E668" s="8" t="n"/>
      <c r="F668" s="8" t="n"/>
      <c r="G668" s="8" t="n"/>
      <c r="H668" s="8" t="n"/>
    </row>
    <row r="669">
      <c r="A669" s="43" t="n"/>
      <c r="B669" s="34" t="n"/>
      <c r="C669" s="35" t="n"/>
      <c r="D669" s="36" t="n"/>
      <c r="E669" s="8" t="n"/>
      <c r="F669" s="8" t="n"/>
      <c r="G669" s="8" t="n"/>
      <c r="H669" s="8" t="n"/>
    </row>
    <row r="670">
      <c r="A670" s="43" t="n"/>
      <c r="B670" s="34" t="n"/>
      <c r="C670" s="35" t="n"/>
      <c r="D670" s="36" t="n"/>
      <c r="E670" s="8" t="n"/>
      <c r="F670" s="8" t="n"/>
      <c r="G670" s="8" t="n"/>
      <c r="H670" s="8" t="n"/>
    </row>
    <row r="671">
      <c r="A671" s="43" t="n"/>
      <c r="B671" s="34" t="n"/>
      <c r="C671" s="35" t="n"/>
      <c r="D671" s="36" t="n"/>
      <c r="E671" s="8" t="n"/>
      <c r="F671" s="8" t="n"/>
      <c r="G671" s="8" t="n"/>
      <c r="H671" s="8" t="n"/>
    </row>
    <row r="672">
      <c r="A672" s="43" t="n"/>
      <c r="B672" s="34" t="n"/>
      <c r="C672" s="35" t="n"/>
      <c r="D672" s="36" t="n"/>
      <c r="E672" s="8" t="n"/>
      <c r="F672" s="8" t="n"/>
      <c r="G672" s="8" t="n"/>
      <c r="H672" s="8" t="n"/>
    </row>
    <row r="673">
      <c r="A673" s="43" t="n"/>
      <c r="B673" s="34" t="n"/>
      <c r="C673" s="35" t="n"/>
      <c r="D673" s="36" t="n"/>
      <c r="E673" s="8" t="n"/>
      <c r="F673" s="8" t="n"/>
      <c r="G673" s="8" t="n"/>
      <c r="H673" s="8" t="n"/>
    </row>
    <row r="674">
      <c r="A674" s="43" t="n"/>
      <c r="B674" s="34" t="n"/>
      <c r="C674" s="35" t="n"/>
      <c r="D674" s="36" t="n"/>
      <c r="E674" s="8" t="n"/>
      <c r="F674" s="8" t="n"/>
      <c r="G674" s="8" t="n"/>
      <c r="H674" s="8" t="n"/>
    </row>
    <row r="675">
      <c r="A675" s="43" t="n"/>
      <c r="B675" s="34" t="n"/>
      <c r="C675" s="35" t="n"/>
      <c r="D675" s="36" t="n"/>
      <c r="E675" s="8" t="n"/>
      <c r="F675" s="8" t="n"/>
      <c r="G675" s="8" t="n"/>
      <c r="H675" s="8" t="n"/>
    </row>
    <row r="676">
      <c r="A676" s="43" t="n"/>
      <c r="B676" s="34" t="n"/>
      <c r="C676" s="35" t="n"/>
      <c r="D676" s="36" t="n"/>
      <c r="E676" s="8" t="n"/>
      <c r="F676" s="8" t="n"/>
      <c r="G676" s="8" t="n"/>
      <c r="H676" s="8" t="n"/>
    </row>
    <row r="677">
      <c r="A677" s="42" t="n"/>
      <c r="B677" s="15" t="n"/>
      <c r="C677" s="13" t="n"/>
      <c r="D677" s="11" t="n"/>
      <c r="E677" s="2" t="n"/>
      <c r="F677" s="2" t="n"/>
      <c r="G677" s="2" t="n"/>
      <c r="H677" s="2" t="n"/>
    </row>
    <row r="678">
      <c r="A678" s="43" t="n"/>
      <c r="B678" s="34" t="n"/>
      <c r="C678" s="35" t="n"/>
      <c r="D678" s="36" t="n"/>
      <c r="E678" s="8" t="n"/>
      <c r="F678" s="8" t="n"/>
      <c r="G678" s="8" t="n"/>
      <c r="H678" s="8" t="n"/>
    </row>
    <row r="679">
      <c r="A679" s="43" t="n"/>
      <c r="B679" s="34" t="n"/>
      <c r="C679" s="35" t="n"/>
      <c r="D679" s="36" t="n"/>
      <c r="E679" s="8" t="n"/>
      <c r="F679" s="8" t="n"/>
      <c r="G679" s="8" t="n"/>
      <c r="H679" s="8" t="n"/>
    </row>
    <row r="680">
      <c r="A680" s="43" t="n"/>
      <c r="B680" s="34" t="n"/>
      <c r="C680" s="35" t="n"/>
      <c r="D680" s="36" t="n"/>
      <c r="E680" s="8" t="n"/>
      <c r="F680" s="8" t="n"/>
      <c r="G680" s="8" t="n"/>
      <c r="H680" s="8" t="n"/>
    </row>
    <row r="681">
      <c r="A681" s="43" t="n"/>
      <c r="B681" s="34" t="n"/>
      <c r="C681" s="35" t="n"/>
      <c r="D681" s="36" t="n"/>
      <c r="E681" s="8" t="n"/>
      <c r="F681" s="8" t="n"/>
      <c r="G681" s="8" t="n"/>
      <c r="H681" s="8" t="n"/>
    </row>
    <row r="682">
      <c r="A682" s="43" t="n"/>
      <c r="B682" s="34" t="n"/>
      <c r="C682" s="35" t="n"/>
      <c r="D682" s="36" t="n"/>
      <c r="E682" s="8" t="n"/>
      <c r="F682" s="8" t="n"/>
      <c r="G682" s="8" t="n"/>
      <c r="H682" s="8" t="n"/>
    </row>
    <row r="683">
      <c r="A683" s="43" t="n"/>
      <c r="B683" s="34" t="n"/>
      <c r="C683" s="35" t="n"/>
      <c r="D683" s="36" t="n"/>
      <c r="E683" s="8" t="n"/>
      <c r="F683" s="8" t="n"/>
      <c r="G683" s="8" t="n"/>
      <c r="H683" s="8" t="n"/>
    </row>
    <row r="684">
      <c r="A684" s="43" t="n"/>
      <c r="B684" s="34" t="n"/>
      <c r="C684" s="35" t="n"/>
      <c r="D684" s="36" t="n"/>
      <c r="E684" s="8" t="n"/>
      <c r="F684" s="8" t="n"/>
      <c r="G684" s="8" t="n"/>
      <c r="H684" s="8" t="n"/>
    </row>
    <row r="685">
      <c r="A685" s="43" t="n"/>
      <c r="B685" s="34" t="n"/>
      <c r="C685" s="35" t="n"/>
      <c r="D685" s="36" t="n"/>
      <c r="E685" s="8" t="n"/>
      <c r="F685" s="8" t="n"/>
      <c r="G685" s="8" t="n"/>
      <c r="H685" s="8" t="n"/>
    </row>
    <row r="686">
      <c r="A686" s="42" t="n"/>
      <c r="B686" s="15" t="n"/>
      <c r="C686" s="13" t="n"/>
      <c r="D686" s="11" t="n"/>
      <c r="E686" s="2" t="n"/>
      <c r="F686" s="2" t="n"/>
      <c r="G686" s="2" t="n"/>
      <c r="H686" s="2" t="n"/>
    </row>
    <row r="687">
      <c r="A687" s="43" t="n"/>
      <c r="B687" s="34" t="n"/>
      <c r="C687" s="35" t="n"/>
      <c r="D687" s="36" t="n"/>
      <c r="E687" s="8" t="n"/>
      <c r="F687" s="8" t="n"/>
      <c r="G687" s="8" t="n"/>
      <c r="H687" s="8" t="n"/>
    </row>
    <row r="688">
      <c r="A688" s="43" t="n"/>
      <c r="B688" s="34" t="n"/>
      <c r="C688" s="35" t="n"/>
      <c r="D688" s="36" t="n"/>
      <c r="E688" s="8" t="n"/>
      <c r="F688" s="8" t="n"/>
      <c r="G688" s="8" t="n"/>
      <c r="H688" s="8" t="n"/>
    </row>
    <row r="689">
      <c r="A689" s="43" t="n"/>
      <c r="B689" s="34" t="n"/>
      <c r="C689" s="35" t="n"/>
      <c r="D689" s="36" t="n"/>
      <c r="E689" s="8" t="n"/>
      <c r="F689" s="8" t="n"/>
      <c r="G689" s="8" t="n"/>
      <c r="H689" s="8" t="n"/>
    </row>
    <row r="690">
      <c r="A690" s="43" t="n"/>
      <c r="B690" s="34" t="n"/>
      <c r="C690" s="35" t="n"/>
      <c r="D690" s="36" t="n"/>
      <c r="E690" s="8" t="n"/>
      <c r="F690" s="8" t="n"/>
      <c r="G690" s="8" t="n"/>
      <c r="H690" s="8" t="n"/>
    </row>
    <row r="691">
      <c r="A691" s="43" t="n"/>
      <c r="B691" s="34" t="n"/>
      <c r="C691" s="35" t="n"/>
      <c r="D691" s="36" t="n"/>
      <c r="E691" s="8" t="n"/>
      <c r="F691" s="8" t="n"/>
      <c r="G691" s="8" t="n"/>
      <c r="H691" s="8" t="n"/>
    </row>
    <row r="692">
      <c r="A692" s="42" t="n"/>
      <c r="B692" s="15" t="n"/>
      <c r="C692" s="13" t="n"/>
      <c r="D692" s="11" t="n"/>
      <c r="E692" s="2" t="n"/>
      <c r="F692" s="2" t="n"/>
      <c r="G692" s="2" t="n"/>
      <c r="H692" s="2" t="n"/>
    </row>
    <row r="693">
      <c r="A693" s="43" t="n"/>
      <c r="B693" s="34" t="n"/>
      <c r="C693" s="35" t="n"/>
      <c r="D693" s="36" t="n"/>
      <c r="E693" s="8" t="n"/>
      <c r="F693" s="8" t="n"/>
      <c r="G693" s="8" t="n"/>
      <c r="H693" s="8" t="n"/>
    </row>
    <row r="694">
      <c r="A694" s="43" t="n"/>
      <c r="B694" s="34" t="n"/>
      <c r="C694" s="35" t="n"/>
      <c r="D694" s="36" t="n"/>
      <c r="E694" s="8" t="n"/>
      <c r="F694" s="8" t="n"/>
      <c r="G694" s="8" t="n"/>
      <c r="H694" s="8" t="n"/>
    </row>
    <row r="695">
      <c r="A695" s="43" t="n"/>
      <c r="B695" s="34" t="n"/>
      <c r="C695" s="35" t="n"/>
      <c r="D695" s="36" t="n"/>
      <c r="E695" s="8" t="n"/>
      <c r="F695" s="8" t="n"/>
      <c r="G695" s="8" t="n"/>
      <c r="H695" s="8" t="n"/>
    </row>
    <row r="696">
      <c r="A696" s="43" t="n"/>
      <c r="B696" s="34" t="n"/>
      <c r="C696" s="35" t="n"/>
      <c r="D696" s="36" t="n"/>
      <c r="E696" s="8" t="n"/>
      <c r="F696" s="8" t="n"/>
      <c r="G696" s="8" t="n"/>
      <c r="H696" s="8" t="n"/>
    </row>
    <row r="697">
      <c r="A697" s="43" t="n"/>
      <c r="B697" s="34" t="n"/>
      <c r="C697" s="35" t="n"/>
      <c r="D697" s="36" t="n"/>
      <c r="E697" s="8" t="n"/>
      <c r="F697" s="8" t="n"/>
      <c r="G697" s="8" t="n"/>
      <c r="H697" s="8" t="n"/>
    </row>
    <row r="698">
      <c r="A698" s="43" t="n"/>
      <c r="B698" s="34" t="n"/>
      <c r="C698" s="35" t="n"/>
      <c r="D698" s="36" t="n"/>
      <c r="E698" s="8" t="n"/>
      <c r="F698" s="8" t="n"/>
      <c r="G698" s="8" t="n"/>
      <c r="H698" s="8" t="n"/>
    </row>
    <row r="699">
      <c r="A699" s="43" t="n"/>
      <c r="B699" s="34" t="n"/>
      <c r="C699" s="35" t="n"/>
      <c r="D699" s="36" t="n"/>
      <c r="E699" s="8" t="n"/>
      <c r="F699" s="8" t="n"/>
      <c r="G699" s="8" t="n"/>
      <c r="H699" s="8" t="n"/>
    </row>
    <row r="700">
      <c r="A700" s="41" t="n"/>
      <c r="B700" s="31" t="n"/>
      <c r="C700" s="32" t="n"/>
      <c r="D700" s="33" t="n"/>
      <c r="E700" s="9" t="n"/>
      <c r="F700" s="9" t="n"/>
      <c r="G700" s="9" t="n"/>
      <c r="H700" s="9" t="n"/>
    </row>
    <row r="701">
      <c r="A701" s="40" t="n"/>
      <c r="B701" s="27" t="n"/>
      <c r="C701" s="28" t="n"/>
      <c r="D701" s="29" t="n"/>
      <c r="E701" s="3" t="n"/>
      <c r="F701" s="3" t="n"/>
      <c r="G701" s="3" t="n"/>
      <c r="H701" s="3" t="n"/>
    </row>
    <row r="702">
      <c r="A702" s="41" t="n"/>
      <c r="B702" s="31" t="n"/>
      <c r="C702" s="32" t="n"/>
      <c r="D702" s="33" t="n"/>
      <c r="E702" s="9" t="n"/>
      <c r="F702" s="9" t="n"/>
      <c r="G702" s="9" t="n"/>
      <c r="H702" s="9" t="n"/>
    </row>
    <row r="703">
      <c r="A703" s="41" t="n"/>
      <c r="B703" s="31" t="n"/>
      <c r="C703" s="32" t="n"/>
      <c r="D703" s="33" t="n"/>
      <c r="E703" s="9" t="n"/>
      <c r="F703" s="9" t="n"/>
      <c r="G703" s="9" t="n"/>
      <c r="H703" s="9" t="n"/>
    </row>
    <row r="704">
      <c r="A704" s="41" t="n"/>
      <c r="B704" s="31" t="n"/>
      <c r="C704" s="32" t="n"/>
      <c r="D704" s="33" t="n"/>
      <c r="E704" s="9" t="n"/>
      <c r="F704" s="9" t="n"/>
      <c r="G704" s="9" t="n"/>
      <c r="H704" s="9" t="n"/>
    </row>
    <row r="705">
      <c r="A705" s="41" t="n"/>
      <c r="B705" s="31" t="n"/>
      <c r="C705" s="32" t="n"/>
      <c r="D705" s="33" t="n"/>
      <c r="E705" s="9" t="n"/>
      <c r="F705" s="9" t="n"/>
      <c r="G705" s="9" t="n"/>
      <c r="H705" s="9" t="n"/>
    </row>
    <row r="706">
      <c r="A706" s="41" t="n"/>
      <c r="B706" s="31" t="n"/>
      <c r="C706" s="32" t="n"/>
      <c r="D706" s="33" t="n"/>
      <c r="E706" s="9" t="n"/>
      <c r="F706" s="9" t="n"/>
      <c r="G706" s="9" t="n"/>
      <c r="H706" s="9" t="n"/>
    </row>
    <row r="707">
      <c r="A707" s="41" t="n"/>
      <c r="B707" s="31" t="n"/>
      <c r="C707" s="32" t="n"/>
      <c r="D707" s="33" t="n"/>
      <c r="E707" s="9" t="n"/>
      <c r="F707" s="9" t="n"/>
      <c r="G707" s="9" t="n"/>
      <c r="H707" s="9" t="n"/>
    </row>
    <row r="708">
      <c r="A708" s="41" t="n"/>
      <c r="B708" s="31" t="n"/>
      <c r="C708" s="32" t="n"/>
      <c r="D708" s="33" t="n"/>
      <c r="E708" s="9" t="n"/>
      <c r="F708" s="9" t="n"/>
      <c r="G708" s="9" t="n"/>
      <c r="H708" s="9" t="n"/>
    </row>
    <row r="709">
      <c r="A709" s="41" t="n"/>
      <c r="B709" s="31" t="n"/>
      <c r="C709" s="32" t="n"/>
      <c r="D709" s="33" t="n"/>
      <c r="E709" s="9" t="n"/>
      <c r="F709" s="9" t="n"/>
      <c r="G709" s="9" t="n"/>
      <c r="H709" s="9" t="n"/>
    </row>
    <row r="710">
      <c r="A710" s="41" t="n"/>
      <c r="B710" s="31" t="n"/>
      <c r="C710" s="32" t="n"/>
      <c r="D710" s="33" t="n"/>
      <c r="E710" s="9" t="n"/>
      <c r="F710" s="9" t="n"/>
      <c r="G710" s="9" t="n"/>
      <c r="H710" s="9" t="n"/>
    </row>
    <row r="711">
      <c r="A711" s="41" t="n"/>
      <c r="B711" s="31" t="n"/>
      <c r="C711" s="32" t="n"/>
      <c r="D711" s="33" t="n"/>
      <c r="E711" s="9" t="n"/>
      <c r="F711" s="9" t="n"/>
      <c r="G711" s="9" t="n"/>
      <c r="H711" s="9" t="n"/>
    </row>
    <row r="712">
      <c r="A712" s="41" t="n"/>
      <c r="B712" s="31" t="n"/>
      <c r="C712" s="32" t="n"/>
      <c r="D712" s="33" t="n"/>
      <c r="E712" s="9" t="n"/>
      <c r="F712" s="9" t="n"/>
      <c r="G712" s="9" t="n"/>
      <c r="H712" s="9" t="n"/>
    </row>
    <row r="713">
      <c r="A713" s="41" t="n"/>
      <c r="B713" s="31" t="n"/>
      <c r="C713" s="32" t="n"/>
      <c r="D713" s="33" t="n"/>
      <c r="E713" s="9" t="n"/>
      <c r="F713" s="9" t="n"/>
      <c r="G713" s="9" t="n"/>
      <c r="H713" s="9" t="n"/>
    </row>
    <row r="714">
      <c r="A714" s="40" t="n"/>
      <c r="B714" s="27" t="n"/>
      <c r="C714" s="28" t="n"/>
      <c r="D714" s="29" t="n"/>
      <c r="E714" s="3" t="n"/>
      <c r="F714" s="3" t="n"/>
      <c r="G714" s="3" t="n"/>
      <c r="H714" s="3" t="n"/>
    </row>
    <row r="715">
      <c r="A715" s="41" t="n"/>
      <c r="B715" s="31" t="n"/>
      <c r="C715" s="32" t="n"/>
      <c r="D715" s="33" t="n"/>
      <c r="E715" s="9" t="n"/>
      <c r="F715" s="9" t="n"/>
      <c r="G715" s="9" t="n"/>
      <c r="H715" s="9" t="n"/>
    </row>
    <row r="716">
      <c r="A716" s="41" t="n"/>
      <c r="B716" s="31" t="n"/>
      <c r="C716" s="32" t="n"/>
      <c r="D716" s="33" t="n"/>
      <c r="E716" s="9" t="n"/>
      <c r="F716" s="9" t="n"/>
      <c r="G716" s="9" t="n"/>
      <c r="H716" s="9" t="n"/>
    </row>
    <row r="717">
      <c r="A717" s="41" t="n"/>
      <c r="B717" s="31" t="n"/>
      <c r="C717" s="32" t="n"/>
      <c r="D717" s="33" t="n"/>
      <c r="E717" s="9" t="n"/>
      <c r="F717" s="9" t="n"/>
      <c r="G717" s="9" t="n"/>
      <c r="H717" s="9" t="n"/>
    </row>
    <row r="718">
      <c r="A718" s="41" t="n"/>
      <c r="B718" s="31" t="n"/>
      <c r="C718" s="32" t="n"/>
      <c r="D718" s="33" t="n"/>
      <c r="E718" s="9" t="n"/>
      <c r="F718" s="9" t="n"/>
      <c r="G718" s="9" t="n"/>
      <c r="H718" s="9" t="n"/>
    </row>
    <row r="719">
      <c r="A719" s="41" t="n"/>
      <c r="B719" s="31" t="n"/>
      <c r="C719" s="32" t="n"/>
      <c r="D719" s="33" t="n"/>
      <c r="E719" s="9" t="n"/>
      <c r="F719" s="9" t="n"/>
      <c r="G719" s="9" t="n"/>
      <c r="H719" s="9" t="n"/>
    </row>
    <row r="720">
      <c r="A720" s="41" t="n"/>
      <c r="B720" s="31" t="n"/>
      <c r="C720" s="32" t="n"/>
      <c r="D720" s="33" t="n"/>
      <c r="E720" s="9" t="n"/>
      <c r="F720" s="9" t="n"/>
      <c r="G720" s="9" t="n"/>
      <c r="H720" s="9" t="n"/>
    </row>
    <row r="721">
      <c r="A721" s="41" t="n"/>
      <c r="B721" s="31" t="n"/>
      <c r="C721" s="32" t="n"/>
      <c r="D721" s="33" t="n"/>
      <c r="E721" s="9" t="n"/>
      <c r="F721" s="9" t="n"/>
      <c r="G721" s="9" t="n"/>
      <c r="H721" s="9" t="n"/>
    </row>
    <row r="722">
      <c r="A722" s="41" t="n"/>
      <c r="B722" s="31" t="n"/>
      <c r="C722" s="32" t="n"/>
      <c r="D722" s="33" t="n"/>
      <c r="E722" s="9" t="n"/>
      <c r="F722" s="9" t="n"/>
      <c r="G722" s="9" t="n"/>
      <c r="H722" s="9" t="n"/>
    </row>
    <row r="723">
      <c r="A723" s="41" t="n"/>
      <c r="B723" s="31" t="n"/>
      <c r="C723" s="32" t="n"/>
      <c r="D723" s="33" t="n"/>
      <c r="E723" s="9" t="n"/>
      <c r="F723" s="9" t="n"/>
      <c r="G723" s="9" t="n"/>
      <c r="H723" s="9" t="n"/>
    </row>
    <row r="724">
      <c r="A724" s="41" t="n"/>
      <c r="B724" s="31" t="n"/>
      <c r="C724" s="32" t="n"/>
      <c r="D724" s="33" t="n"/>
      <c r="E724" s="9" t="n"/>
      <c r="F724" s="9" t="n"/>
      <c r="G724" s="9" t="n"/>
      <c r="H724" s="9" t="n"/>
    </row>
    <row r="725">
      <c r="A725" s="41" t="n"/>
      <c r="B725" s="31" t="n"/>
      <c r="C725" s="32" t="n"/>
      <c r="D725" s="33" t="n"/>
      <c r="E725" s="9" t="n"/>
      <c r="F725" s="9" t="n"/>
      <c r="G725" s="9" t="n"/>
      <c r="H725" s="9" t="n"/>
    </row>
    <row r="726">
      <c r="A726" s="41" t="n"/>
      <c r="B726" s="31" t="n"/>
      <c r="C726" s="32" t="n"/>
      <c r="D726" s="33" t="n"/>
      <c r="E726" s="9" t="n"/>
      <c r="F726" s="9" t="n"/>
      <c r="G726" s="9" t="n"/>
      <c r="H726" s="9" t="n"/>
    </row>
    <row r="727">
      <c r="A727" s="41" t="n"/>
      <c r="B727" s="31" t="n"/>
      <c r="C727" s="32" t="n"/>
      <c r="D727" s="33" t="n"/>
      <c r="E727" s="9" t="n"/>
      <c r="F727" s="9" t="n"/>
      <c r="G727" s="9" t="n"/>
      <c r="H727" s="9" t="n"/>
    </row>
    <row r="728">
      <c r="A728" s="41" t="n"/>
      <c r="B728" s="31" t="n"/>
      <c r="C728" s="32" t="n"/>
      <c r="D728" s="33" t="n"/>
      <c r="E728" s="9" t="n"/>
      <c r="F728" s="9" t="n"/>
      <c r="G728" s="9" t="n"/>
      <c r="H728" s="9" t="n"/>
    </row>
    <row r="729">
      <c r="A729" s="41" t="n"/>
      <c r="B729" s="31" t="n"/>
      <c r="C729" s="32" t="n"/>
      <c r="D729" s="33" t="n"/>
      <c r="E729" s="9" t="n"/>
      <c r="F729" s="9" t="n"/>
      <c r="G729" s="9" t="n"/>
      <c r="H729" s="9" t="n"/>
    </row>
    <row r="730">
      <c r="A730" s="41" t="n"/>
      <c r="B730" s="31" t="n"/>
      <c r="C730" s="32" t="n"/>
      <c r="D730" s="33" t="n"/>
      <c r="E730" s="9" t="n"/>
      <c r="F730" s="9" t="n"/>
      <c r="G730" s="9" t="n"/>
      <c r="H730" s="9" t="n"/>
    </row>
    <row r="731">
      <c r="A731" s="41" t="n"/>
      <c r="B731" s="31" t="n"/>
      <c r="C731" s="32" t="n"/>
      <c r="D731" s="33" t="n"/>
      <c r="E731" s="9" t="n"/>
      <c r="F731" s="9" t="n"/>
      <c r="G731" s="9" t="n"/>
      <c r="H731" s="9" t="n"/>
    </row>
    <row r="732">
      <c r="A732" s="41" t="n"/>
      <c r="B732" s="31" t="n"/>
      <c r="C732" s="32" t="n"/>
      <c r="D732" s="33" t="n"/>
      <c r="E732" s="9" t="n"/>
      <c r="F732" s="9" t="n"/>
      <c r="G732" s="9" t="n"/>
      <c r="H732" s="9" t="n"/>
    </row>
    <row r="733">
      <c r="A733" s="40" t="n"/>
      <c r="B733" s="27" t="n"/>
      <c r="C733" s="28" t="n"/>
      <c r="D733" s="29" t="n"/>
      <c r="E733" s="3" t="n"/>
      <c r="F733" s="3" t="n"/>
      <c r="G733" s="3" t="n"/>
      <c r="H733" s="3" t="n"/>
    </row>
    <row r="734">
      <c r="A734" s="41" t="n"/>
      <c r="B734" s="31" t="n"/>
      <c r="C734" s="32" t="n"/>
      <c r="D734" s="33" t="n"/>
      <c r="E734" s="9" t="n"/>
      <c r="F734" s="9" t="n"/>
      <c r="G734" s="9" t="n"/>
      <c r="H734" s="9" t="n"/>
    </row>
    <row r="735">
      <c r="A735" s="41" t="n"/>
      <c r="B735" s="31" t="n"/>
      <c r="C735" s="32" t="n"/>
      <c r="D735" s="33" t="n"/>
      <c r="E735" s="9" t="n"/>
      <c r="F735" s="9" t="n"/>
      <c r="G735" s="9" t="n"/>
      <c r="H735" s="9" t="n"/>
    </row>
    <row r="736">
      <c r="A736" s="41" t="n"/>
      <c r="B736" s="31" t="n"/>
      <c r="C736" s="32" t="n"/>
      <c r="D736" s="33" t="n"/>
      <c r="E736" s="9" t="n"/>
      <c r="F736" s="9" t="n"/>
      <c r="G736" s="9" t="n"/>
      <c r="H736" s="9" t="n"/>
    </row>
    <row r="737">
      <c r="A737" s="40" t="n"/>
      <c r="B737" s="27" t="n"/>
      <c r="C737" s="28" t="n"/>
      <c r="D737" s="29" t="n"/>
      <c r="E737" s="3" t="n"/>
      <c r="F737" s="3" t="n"/>
      <c r="G737" s="3" t="n"/>
      <c r="H737" s="3" t="n"/>
    </row>
    <row r="738">
      <c r="A738" s="41" t="n"/>
      <c r="B738" s="31" t="n"/>
      <c r="C738" s="32" t="n"/>
      <c r="D738" s="33" t="n"/>
      <c r="E738" s="9" t="n"/>
      <c r="F738" s="9" t="n"/>
      <c r="G738" s="9" t="n"/>
      <c r="H738" s="9" t="n"/>
    </row>
    <row r="739">
      <c r="A739" s="41" t="n"/>
      <c r="B739" s="31" t="n"/>
      <c r="C739" s="32" t="n"/>
      <c r="D739" s="33" t="n"/>
      <c r="E739" s="9" t="n"/>
      <c r="F739" s="9" t="n"/>
      <c r="G739" s="9" t="n"/>
      <c r="H739" s="9" t="n"/>
    </row>
    <row r="740">
      <c r="A740" s="42" t="n"/>
      <c r="B740" s="15" t="n"/>
      <c r="C740" s="13" t="n"/>
      <c r="D740" s="11" t="n"/>
      <c r="E740" s="2" t="n"/>
      <c r="F740" s="2" t="n"/>
      <c r="G740" s="2" t="n"/>
      <c r="H740" s="2" t="n"/>
    </row>
    <row r="741">
      <c r="A741" s="42" t="n"/>
      <c r="B741" s="15" t="n"/>
      <c r="C741" s="13" t="n"/>
      <c r="D741" s="11" t="n"/>
      <c r="E741" s="2" t="n"/>
      <c r="F741" s="2" t="n"/>
      <c r="G741" s="2" t="n"/>
      <c r="H741" s="2" t="n"/>
    </row>
    <row r="742">
      <c r="A742" s="42" t="n"/>
      <c r="B742" s="15" t="n"/>
      <c r="C742" s="13" t="n"/>
      <c r="D742" s="11" t="n"/>
      <c r="E742" s="2" t="n"/>
      <c r="F742" s="2" t="n"/>
      <c r="G742" s="2" t="n"/>
      <c r="H742" s="2" t="n"/>
    </row>
    <row r="743">
      <c r="A743" s="41" t="n"/>
      <c r="B743" s="31" t="n"/>
      <c r="C743" s="32" t="n"/>
      <c r="D743" s="33" t="n"/>
      <c r="E743" s="9" t="n"/>
      <c r="F743" s="9" t="n"/>
      <c r="G743" s="9" t="n"/>
      <c r="H743" s="9" t="n"/>
    </row>
    <row r="744">
      <c r="A744" s="42" t="n"/>
      <c r="B744" s="15" t="n"/>
      <c r="C744" s="13" t="n"/>
      <c r="D744" s="11" t="n"/>
      <c r="E744" s="2" t="n"/>
      <c r="F744" s="2" t="n"/>
      <c r="G744" s="2" t="n"/>
      <c r="H744" s="2" t="n"/>
    </row>
    <row r="745">
      <c r="A745" s="42" t="n"/>
      <c r="B745" s="15" t="n"/>
      <c r="C745" s="13" t="n"/>
      <c r="D745" s="11" t="n"/>
      <c r="E745" s="2" t="n"/>
      <c r="F745" s="2" t="n"/>
      <c r="G745" s="2" t="n"/>
      <c r="H745" s="2" t="n"/>
    </row>
    <row r="746">
      <c r="A746" s="42" t="n"/>
      <c r="B746" s="15" t="n"/>
      <c r="C746" s="13" t="n"/>
      <c r="D746" s="11" t="n"/>
      <c r="E746" s="2" t="n"/>
      <c r="F746" s="2" t="n"/>
      <c r="G746" s="2" t="n"/>
      <c r="H746" s="2" t="n"/>
    </row>
    <row r="747">
      <c r="A747" s="41" t="n"/>
      <c r="B747" s="31" t="n"/>
      <c r="C747" s="32" t="n"/>
      <c r="D747" s="33" t="n"/>
      <c r="E747" s="9" t="n"/>
      <c r="F747" s="9" t="n"/>
      <c r="G747" s="9" t="n"/>
      <c r="H747" s="9" t="n"/>
    </row>
    <row r="748">
      <c r="A748" s="42" t="n"/>
      <c r="B748" s="15" t="n"/>
      <c r="C748" s="13" t="n"/>
      <c r="D748" s="11" t="n"/>
      <c r="E748" s="2" t="n"/>
      <c r="F748" s="2" t="n"/>
      <c r="G748" s="2" t="n"/>
      <c r="H748" s="2" t="n"/>
    </row>
    <row r="749">
      <c r="A749" s="42" t="n"/>
      <c r="B749" s="15" t="n"/>
      <c r="C749" s="13" t="n"/>
      <c r="D749" s="11" t="n"/>
      <c r="E749" s="2" t="n"/>
      <c r="F749" s="2" t="n"/>
      <c r="G749" s="2" t="n"/>
      <c r="H749" s="2" t="n"/>
    </row>
    <row r="750">
      <c r="A750" s="42" t="n"/>
      <c r="B750" s="15" t="n"/>
      <c r="C750" s="13" t="n"/>
      <c r="D750" s="11" t="n"/>
      <c r="E750" s="2" t="n"/>
      <c r="F750" s="2" t="n"/>
      <c r="G750" s="2" t="n"/>
      <c r="H750" s="2" t="n"/>
    </row>
    <row r="751">
      <c r="A751" s="41" t="n"/>
      <c r="B751" s="31" t="n"/>
      <c r="C751" s="32" t="n"/>
      <c r="D751" s="33" t="n"/>
      <c r="E751" s="9" t="n"/>
      <c r="F751" s="9" t="n"/>
      <c r="G751" s="9" t="n"/>
      <c r="H751" s="9" t="n"/>
    </row>
    <row r="752">
      <c r="A752" s="42" t="n"/>
      <c r="B752" s="15" t="n"/>
      <c r="C752" s="13" t="n"/>
      <c r="D752" s="11" t="n"/>
      <c r="E752" s="2" t="n"/>
      <c r="F752" s="2" t="n"/>
      <c r="G752" s="2" t="n"/>
      <c r="H752" s="2" t="n"/>
    </row>
    <row r="753">
      <c r="A753" s="42" t="n"/>
      <c r="B753" s="15" t="n"/>
      <c r="C753" s="13" t="n"/>
      <c r="D753" s="11" t="n"/>
      <c r="E753" s="2" t="n"/>
      <c r="F753" s="2" t="n"/>
      <c r="G753" s="2" t="n"/>
      <c r="H753" s="2" t="n"/>
    </row>
    <row r="754">
      <c r="A754" s="42" t="n"/>
      <c r="B754" s="15" t="n"/>
      <c r="C754" s="13" t="n"/>
      <c r="D754" s="11" t="n"/>
      <c r="E754" s="2" t="n"/>
      <c r="F754" s="2" t="n"/>
      <c r="G754" s="2" t="n"/>
      <c r="H754" s="2" t="n"/>
    </row>
    <row r="755">
      <c r="A755" s="42" t="n"/>
      <c r="B755" s="15" t="n"/>
      <c r="C755" s="13" t="n"/>
      <c r="D755" s="11" t="n"/>
      <c r="E755" s="2" t="n"/>
      <c r="F755" s="2" t="n"/>
      <c r="G755" s="2" t="n"/>
      <c r="H755" s="2" t="n"/>
    </row>
    <row r="756">
      <c r="A756" s="41" t="n"/>
      <c r="B756" s="31" t="n"/>
      <c r="C756" s="32" t="n"/>
      <c r="D756" s="33" t="n"/>
      <c r="E756" s="9" t="n"/>
      <c r="F756" s="9" t="n"/>
      <c r="G756" s="9" t="n"/>
      <c r="H756" s="9" t="n"/>
    </row>
    <row r="757">
      <c r="A757" s="40" t="n"/>
      <c r="B757" s="27" t="n"/>
      <c r="C757" s="28" t="n"/>
      <c r="D757" s="29" t="n"/>
      <c r="E757" s="3" t="n"/>
      <c r="F757" s="3" t="n"/>
      <c r="G757" s="3" t="n"/>
      <c r="H757" s="3" t="n"/>
    </row>
    <row r="758">
      <c r="A758" s="41" t="n"/>
      <c r="B758" s="31" t="n"/>
      <c r="C758" s="32" t="n"/>
      <c r="D758" s="33" t="n"/>
      <c r="E758" s="9" t="n"/>
      <c r="F758" s="9" t="n"/>
      <c r="G758" s="9" t="n"/>
      <c r="H758" s="9" t="n"/>
    </row>
    <row r="759">
      <c r="A759" s="41" t="n"/>
      <c r="B759" s="31" t="n"/>
      <c r="C759" s="32" t="n"/>
      <c r="D759" s="33" t="n"/>
      <c r="E759" s="9" t="n"/>
      <c r="F759" s="9" t="n"/>
      <c r="G759" s="9" t="n"/>
      <c r="H759" s="9" t="n"/>
    </row>
    <row r="760">
      <c r="A760" s="41" t="n"/>
      <c r="B760" s="31" t="n"/>
      <c r="C760" s="32" t="n"/>
      <c r="D760" s="33" t="n"/>
      <c r="E760" s="9" t="n"/>
      <c r="F760" s="9" t="n"/>
      <c r="G760" s="9" t="n"/>
      <c r="H760" s="9" t="n"/>
    </row>
    <row r="761">
      <c r="A761" s="40" t="n"/>
      <c r="B761" s="27" t="n"/>
      <c r="C761" s="28" t="n"/>
      <c r="D761" s="29" t="n"/>
      <c r="E761" s="3" t="n"/>
      <c r="F761" s="3" t="n"/>
      <c r="G761" s="3" t="n"/>
      <c r="H761" s="3" t="n"/>
    </row>
    <row r="763">
      <c r="A763" s="39" t="n"/>
      <c r="B763" s="7" t="n"/>
      <c r="C763" s="20" t="n"/>
      <c r="D763" s="19" t="n"/>
      <c r="E763" s="46" t="inlineStr">
        <is>
          <t>Short Attributions (Import/Export)</t>
        </is>
      </c>
      <c r="F763" s="46" t="n"/>
      <c r="G763" s="46" t="n"/>
      <c r="H763" s="46" t="n"/>
      <c r="I763" s="4" t="n"/>
      <c r="J763" s="5" t="n"/>
      <c r="K763" s="5" t="n"/>
      <c r="L763" s="5" t="n"/>
      <c r="M763" s="5" t="n"/>
      <c r="N763" s="5" t="n"/>
    </row>
    <row r="764">
      <c r="A764" s="40" t="inlineStr">
        <is>
          <t>Level 1</t>
        </is>
      </c>
      <c r="B764" s="31" t="inlineStr">
        <is>
          <t>Level 2</t>
        </is>
      </c>
      <c r="C764" s="13" t="inlineStr">
        <is>
          <t>Level 3</t>
        </is>
      </c>
      <c r="D764" s="36" t="inlineStr">
        <is>
          <t>Level 4</t>
        </is>
      </c>
      <c r="E764" s="6" t="inlineStr">
        <is>
          <t>Invested Amount</t>
        </is>
      </c>
      <c r="F764" s="6" t="n"/>
      <c r="G764" s="6" t="n"/>
      <c r="H764" s="6" t="n"/>
    </row>
    <row r="765">
      <c r="A765" s="40" t="n"/>
      <c r="B765" s="27" t="n"/>
      <c r="C765" s="28" t="n"/>
      <c r="D765" s="29" t="n"/>
      <c r="E765" s="3" t="n"/>
      <c r="F765" s="3" t="n"/>
      <c r="G765" s="3" t="n"/>
      <c r="H765" s="3" t="n"/>
    </row>
    <row r="766">
      <c r="A766" s="41" t="n"/>
      <c r="B766" s="31" t="n"/>
      <c r="C766" s="32" t="n"/>
      <c r="D766" s="33" t="n"/>
      <c r="E766" s="9" t="n"/>
      <c r="F766" s="9" t="n"/>
      <c r="G766" s="9" t="n"/>
      <c r="H766" s="9" t="n"/>
    </row>
    <row r="767">
      <c r="A767" s="42" t="n"/>
      <c r="B767" s="15" t="n"/>
      <c r="C767" s="13" t="n"/>
      <c r="D767" s="11" t="n"/>
      <c r="E767" s="2" t="n"/>
      <c r="F767" s="2" t="n"/>
      <c r="G767" s="2" t="n"/>
      <c r="H767" s="2" t="n"/>
    </row>
    <row r="768">
      <c r="A768" s="42" t="n"/>
      <c r="B768" s="15" t="n"/>
      <c r="C768" s="13" t="n"/>
      <c r="D768" s="11" t="n"/>
      <c r="E768" s="2" t="n"/>
      <c r="F768" s="2" t="n"/>
      <c r="G768" s="2" t="n"/>
      <c r="H768" s="2" t="n"/>
    </row>
    <row r="769">
      <c r="A769" s="41" t="n"/>
      <c r="B769" s="31" t="n"/>
      <c r="C769" s="32" t="n"/>
      <c r="D769" s="33" t="n"/>
      <c r="E769" s="9" t="n"/>
      <c r="F769" s="9" t="n"/>
      <c r="G769" s="9" t="n"/>
      <c r="H769" s="9" t="n"/>
    </row>
    <row r="770">
      <c r="A770" s="42" t="n"/>
      <c r="B770" s="15" t="n"/>
      <c r="C770" s="13" t="n"/>
      <c r="D770" s="11" t="n"/>
      <c r="E770" s="2" t="n"/>
      <c r="F770" s="2" t="n"/>
      <c r="G770" s="2" t="n"/>
      <c r="H770" s="2" t="n"/>
    </row>
    <row r="771">
      <c r="A771" s="42" t="n"/>
      <c r="B771" s="15" t="n"/>
      <c r="C771" s="13" t="n"/>
      <c r="D771" s="11" t="n"/>
      <c r="E771" s="2" t="n"/>
      <c r="F771" s="2" t="n"/>
      <c r="G771" s="2" t="n"/>
      <c r="H771" s="2" t="n"/>
    </row>
    <row r="772">
      <c r="A772" s="42" t="n"/>
      <c r="B772" s="15" t="n"/>
      <c r="C772" s="13" t="n"/>
      <c r="D772" s="11" t="n"/>
      <c r="E772" s="2" t="n"/>
      <c r="F772" s="2" t="n"/>
      <c r="G772" s="2" t="n"/>
      <c r="H772" s="2" t="n"/>
    </row>
    <row r="773">
      <c r="A773" s="42" t="n"/>
      <c r="B773" s="15" t="n"/>
      <c r="C773" s="13" t="n"/>
      <c r="D773" s="11" t="n"/>
      <c r="E773" s="2" t="n"/>
      <c r="F773" s="2" t="n"/>
      <c r="G773" s="2" t="n"/>
      <c r="H773" s="2" t="n"/>
    </row>
    <row r="774">
      <c r="A774" s="42" t="n"/>
      <c r="B774" s="15" t="n"/>
      <c r="C774" s="13" t="n"/>
      <c r="D774" s="11" t="n"/>
      <c r="E774" s="2" t="n"/>
      <c r="F774" s="2" t="n"/>
      <c r="G774" s="2" t="n"/>
      <c r="H774" s="2" t="n"/>
    </row>
    <row r="775">
      <c r="A775" s="42" t="n"/>
      <c r="B775" s="15" t="n"/>
      <c r="C775" s="13" t="n"/>
      <c r="D775" s="11" t="n"/>
      <c r="E775" s="2" t="n"/>
      <c r="F775" s="2" t="n"/>
      <c r="G775" s="2" t="n"/>
      <c r="H775" s="2" t="n"/>
    </row>
    <row r="776">
      <c r="A776" s="42" t="n"/>
      <c r="B776" s="15" t="n"/>
      <c r="C776" s="13" t="n"/>
      <c r="D776" s="11" t="n"/>
      <c r="E776" s="2" t="n"/>
      <c r="F776" s="2" t="n"/>
      <c r="G776" s="2" t="n"/>
      <c r="H776" s="2" t="n"/>
    </row>
    <row r="777">
      <c r="A777" s="42" t="n"/>
      <c r="B777" s="15" t="n"/>
      <c r="C777" s="13" t="n"/>
      <c r="D777" s="11" t="n"/>
      <c r="E777" s="2" t="n"/>
      <c r="F777" s="2" t="n"/>
      <c r="G777" s="2" t="n"/>
      <c r="H777" s="2" t="n"/>
    </row>
    <row r="778">
      <c r="A778" s="42" t="n"/>
      <c r="B778" s="15" t="n"/>
      <c r="C778" s="13" t="n"/>
      <c r="D778" s="11" t="n"/>
      <c r="E778" s="2" t="n"/>
      <c r="F778" s="2" t="n"/>
      <c r="G778" s="2" t="n"/>
      <c r="H778" s="2" t="n"/>
    </row>
    <row r="779">
      <c r="A779" s="42" t="n"/>
      <c r="B779" s="15" t="n"/>
      <c r="C779" s="13" t="n"/>
      <c r="D779" s="11" t="n"/>
      <c r="E779" s="2" t="n"/>
      <c r="F779" s="2" t="n"/>
      <c r="G779" s="2" t="n"/>
      <c r="H779" s="2" t="n"/>
    </row>
    <row r="780">
      <c r="A780" s="42" t="n"/>
      <c r="B780" s="15" t="n"/>
      <c r="C780" s="13" t="n"/>
      <c r="D780" s="11" t="n"/>
      <c r="E780" s="2" t="n"/>
      <c r="F780" s="2" t="n"/>
      <c r="G780" s="2" t="n"/>
      <c r="H780" s="2" t="n"/>
    </row>
    <row r="781">
      <c r="A781" s="42" t="n"/>
      <c r="B781" s="15" t="n"/>
      <c r="C781" s="13" t="n"/>
      <c r="D781" s="11" t="n"/>
      <c r="E781" s="2" t="n"/>
      <c r="F781" s="2" t="n"/>
      <c r="G781" s="2" t="n"/>
      <c r="H781" s="2" t="n"/>
    </row>
    <row r="782">
      <c r="A782" s="42" t="n"/>
      <c r="B782" s="15" t="n"/>
      <c r="C782" s="13" t="n"/>
      <c r="D782" s="11" t="n"/>
      <c r="E782" s="2" t="n"/>
      <c r="F782" s="2" t="n"/>
      <c r="G782" s="2" t="n"/>
      <c r="H782" s="2" t="n"/>
    </row>
    <row r="783">
      <c r="A783" s="42" t="n"/>
      <c r="B783" s="15" t="n"/>
      <c r="C783" s="13" t="n"/>
      <c r="D783" s="11" t="n"/>
      <c r="E783" s="2" t="n"/>
      <c r="F783" s="2" t="n"/>
      <c r="G783" s="2" t="n"/>
      <c r="H783" s="2" t="n"/>
    </row>
    <row r="784">
      <c r="A784" s="42" t="n"/>
      <c r="B784" s="15" t="n"/>
      <c r="C784" s="13" t="n"/>
      <c r="D784" s="11" t="n"/>
      <c r="E784" s="2" t="n"/>
      <c r="F784" s="2" t="n"/>
      <c r="G784" s="2" t="n"/>
      <c r="H784" s="2" t="n"/>
    </row>
    <row r="785">
      <c r="A785" s="42" t="n"/>
      <c r="B785" s="15" t="n"/>
      <c r="C785" s="13" t="n"/>
      <c r="D785" s="11" t="n"/>
      <c r="E785" s="2" t="n"/>
      <c r="F785" s="2" t="n"/>
      <c r="G785" s="2" t="n"/>
      <c r="H785" s="2" t="n"/>
    </row>
    <row r="786">
      <c r="A786" s="42" t="n"/>
      <c r="B786" s="15" t="n"/>
      <c r="C786" s="13" t="n"/>
      <c r="D786" s="11" t="n"/>
      <c r="E786" s="2" t="n"/>
      <c r="F786" s="2" t="n"/>
      <c r="G786" s="2" t="n"/>
      <c r="H786" s="2" t="n"/>
    </row>
    <row r="787">
      <c r="A787" s="41" t="n"/>
      <c r="B787" s="31" t="n"/>
      <c r="C787" s="32" t="n"/>
      <c r="D787" s="33" t="n"/>
      <c r="E787" s="9" t="n"/>
      <c r="F787" s="9" t="n"/>
      <c r="G787" s="9" t="n"/>
      <c r="H787" s="9" t="n"/>
    </row>
    <row r="788">
      <c r="A788" s="42" t="n"/>
      <c r="B788" s="15" t="n"/>
      <c r="C788" s="13" t="n"/>
      <c r="D788" s="11" t="n"/>
      <c r="E788" s="2" t="n"/>
      <c r="F788" s="2" t="n"/>
      <c r="G788" s="2" t="n"/>
      <c r="H788" s="2" t="n"/>
    </row>
    <row r="789">
      <c r="A789" s="42" t="n"/>
      <c r="B789" s="15" t="n"/>
      <c r="C789" s="13" t="n"/>
      <c r="D789" s="11" t="n"/>
      <c r="E789" s="2" t="n"/>
      <c r="F789" s="2" t="n"/>
      <c r="G789" s="2" t="n"/>
      <c r="H789" s="2" t="n"/>
    </row>
    <row r="790">
      <c r="A790" s="43" t="n"/>
      <c r="B790" s="34" t="n"/>
      <c r="C790" s="35" t="n"/>
      <c r="D790" s="36" t="n"/>
      <c r="E790" s="8" t="n"/>
      <c r="F790" s="8" t="n"/>
      <c r="G790" s="8" t="n"/>
      <c r="H790" s="8" t="n"/>
    </row>
    <row r="791">
      <c r="A791" s="43" t="n"/>
      <c r="B791" s="34" t="n"/>
      <c r="C791" s="35" t="n"/>
      <c r="D791" s="36" t="n"/>
      <c r="E791" s="8" t="n"/>
      <c r="F791" s="8" t="n"/>
      <c r="G791" s="8" t="n"/>
      <c r="H791" s="8" t="n"/>
    </row>
    <row r="792">
      <c r="A792" s="43" t="n"/>
      <c r="B792" s="34" t="n"/>
      <c r="C792" s="35" t="n"/>
      <c r="D792" s="36" t="n"/>
      <c r="E792" s="8" t="n"/>
      <c r="F792" s="8" t="n"/>
      <c r="G792" s="8" t="n"/>
      <c r="H792" s="8" t="n"/>
    </row>
    <row r="793">
      <c r="A793" s="43" t="n"/>
      <c r="B793" s="34" t="n"/>
      <c r="C793" s="35" t="n"/>
      <c r="D793" s="36" t="n"/>
      <c r="E793" s="8" t="n"/>
      <c r="F793" s="8" t="n"/>
      <c r="G793" s="8" t="n"/>
      <c r="H793" s="8" t="n"/>
    </row>
    <row r="794">
      <c r="A794" s="43" t="n"/>
      <c r="B794" s="34" t="n"/>
      <c r="C794" s="35" t="n"/>
      <c r="D794" s="36" t="n"/>
      <c r="E794" s="8" t="n"/>
      <c r="F794" s="8" t="n"/>
      <c r="G794" s="8" t="n"/>
      <c r="H794" s="8" t="n"/>
    </row>
    <row r="795">
      <c r="A795" s="41" t="n"/>
      <c r="B795" s="31" t="n"/>
      <c r="C795" s="32" t="n"/>
      <c r="D795" s="33" t="n"/>
      <c r="E795" s="9" t="n"/>
      <c r="F795" s="9" t="n"/>
      <c r="G795" s="9" t="n"/>
      <c r="H795" s="9" t="n"/>
    </row>
    <row r="796">
      <c r="A796" s="42" t="n"/>
      <c r="B796" s="15" t="n"/>
      <c r="C796" s="13" t="n"/>
      <c r="D796" s="11" t="n"/>
      <c r="E796" s="2" t="n"/>
      <c r="F796" s="2" t="n"/>
      <c r="G796" s="2" t="n"/>
      <c r="H796" s="2" t="n"/>
    </row>
    <row r="797">
      <c r="A797" s="43" t="n"/>
      <c r="B797" s="34" t="n"/>
      <c r="C797" s="35" t="n"/>
      <c r="D797" s="36" t="n"/>
      <c r="E797" s="8" t="n"/>
      <c r="F797" s="8" t="n"/>
      <c r="G797" s="8" t="n"/>
      <c r="H797" s="8" t="n"/>
    </row>
    <row r="798">
      <c r="A798" s="43" t="n"/>
      <c r="B798" s="34" t="n"/>
      <c r="C798" s="35" t="n"/>
      <c r="D798" s="36" t="n"/>
      <c r="E798" s="8" t="n"/>
      <c r="F798" s="8" t="n"/>
      <c r="G798" s="8" t="n"/>
      <c r="H798" s="8" t="n"/>
    </row>
    <row r="799">
      <c r="A799" s="43" t="n"/>
      <c r="B799" s="34" t="n"/>
      <c r="C799" s="35" t="n"/>
      <c r="D799" s="36" t="n"/>
      <c r="E799" s="8" t="n"/>
      <c r="F799" s="8" t="n"/>
      <c r="G799" s="8" t="n"/>
      <c r="H799" s="8" t="n"/>
    </row>
    <row r="800">
      <c r="A800" s="43" t="n"/>
      <c r="B800" s="34" t="n"/>
      <c r="C800" s="35" t="n"/>
      <c r="D800" s="36" t="n"/>
      <c r="E800" s="8" t="n"/>
      <c r="F800" s="8" t="n"/>
      <c r="G800" s="8" t="n"/>
      <c r="H800" s="8" t="n"/>
    </row>
    <row r="801">
      <c r="A801" s="43" t="n"/>
      <c r="B801" s="34" t="n"/>
      <c r="C801" s="35" t="n"/>
      <c r="D801" s="36" t="n"/>
      <c r="E801" s="8" t="n"/>
      <c r="F801" s="8" t="n"/>
      <c r="G801" s="8" t="n"/>
      <c r="H801" s="8" t="n"/>
    </row>
    <row r="802">
      <c r="A802" s="43" t="n"/>
      <c r="B802" s="34" t="n"/>
      <c r="C802" s="35" t="n"/>
      <c r="D802" s="36" t="n"/>
      <c r="E802" s="8" t="n"/>
      <c r="F802" s="8" t="n"/>
      <c r="G802" s="8" t="n"/>
      <c r="H802" s="8" t="n"/>
    </row>
    <row r="803">
      <c r="A803" s="43" t="n"/>
      <c r="B803" s="34" t="n"/>
      <c r="C803" s="35" t="n"/>
      <c r="D803" s="36" t="n"/>
      <c r="E803" s="8" t="n"/>
      <c r="F803" s="8" t="n"/>
      <c r="G803" s="8" t="n"/>
      <c r="H803" s="8" t="n"/>
    </row>
    <row r="804">
      <c r="A804" s="43" t="n"/>
      <c r="B804" s="34" t="n"/>
      <c r="C804" s="35" t="n"/>
      <c r="D804" s="36" t="n"/>
      <c r="E804" s="8" t="n"/>
      <c r="F804" s="8" t="n"/>
      <c r="G804" s="8" t="n"/>
      <c r="H804" s="8" t="n"/>
    </row>
    <row r="805">
      <c r="A805" s="43" t="n"/>
      <c r="B805" s="34" t="n"/>
      <c r="C805" s="35" t="n"/>
      <c r="D805" s="36" t="n"/>
      <c r="E805" s="8" t="n"/>
      <c r="F805" s="8" t="n"/>
      <c r="G805" s="8" t="n"/>
      <c r="H805" s="8" t="n"/>
    </row>
    <row r="806">
      <c r="A806" s="43" t="n"/>
      <c r="B806" s="34" t="n"/>
      <c r="C806" s="35" t="n"/>
      <c r="D806" s="36" t="n"/>
      <c r="E806" s="8" t="n"/>
      <c r="F806" s="8" t="n"/>
      <c r="G806" s="8" t="n"/>
      <c r="H806" s="8" t="n"/>
    </row>
    <row r="807">
      <c r="A807" s="42" t="n"/>
      <c r="B807" s="15" t="n"/>
      <c r="C807" s="13" t="n"/>
      <c r="D807" s="11" t="n"/>
      <c r="E807" s="2" t="n"/>
      <c r="F807" s="2" t="n"/>
      <c r="G807" s="2" t="n"/>
      <c r="H807" s="2" t="n"/>
    </row>
    <row r="808">
      <c r="A808" s="43" t="n"/>
      <c r="B808" s="34" t="n"/>
      <c r="C808" s="35" t="n"/>
      <c r="D808" s="36" t="n"/>
      <c r="E808" s="8" t="n"/>
      <c r="F808" s="8" t="n"/>
      <c r="G808" s="8" t="n"/>
      <c r="H808" s="8" t="n"/>
    </row>
    <row r="809">
      <c r="A809" s="43" t="n"/>
      <c r="B809" s="34" t="n"/>
      <c r="C809" s="35" t="n"/>
      <c r="D809" s="36" t="n"/>
      <c r="E809" s="8" t="n"/>
      <c r="F809" s="8" t="n"/>
      <c r="G809" s="8" t="n"/>
      <c r="H809" s="8" t="n"/>
    </row>
    <row r="810">
      <c r="A810" s="43" t="n"/>
      <c r="B810" s="34" t="n"/>
      <c r="C810" s="35" t="n"/>
      <c r="D810" s="36" t="n"/>
      <c r="E810" s="8" t="n"/>
      <c r="F810" s="8" t="n"/>
      <c r="G810" s="8" t="n"/>
      <c r="H810" s="8" t="n"/>
    </row>
    <row r="811">
      <c r="A811" s="43" t="n"/>
      <c r="B811" s="34" t="n"/>
      <c r="C811" s="35" t="n"/>
      <c r="D811" s="36" t="n"/>
      <c r="E811" s="8" t="n"/>
      <c r="F811" s="8" t="n"/>
      <c r="G811" s="8" t="n"/>
      <c r="H811" s="8" t="n"/>
    </row>
    <row r="812">
      <c r="A812" s="43" t="n"/>
      <c r="B812" s="34" t="n"/>
      <c r="C812" s="35" t="n"/>
      <c r="D812" s="36" t="n"/>
      <c r="E812" s="8" t="n"/>
      <c r="F812" s="8" t="n"/>
      <c r="G812" s="8" t="n"/>
      <c r="H812" s="8" t="n"/>
    </row>
    <row r="813">
      <c r="A813" s="43" t="n"/>
      <c r="B813" s="34" t="n"/>
      <c r="C813" s="35" t="n"/>
      <c r="D813" s="36" t="n"/>
      <c r="E813" s="8" t="n"/>
      <c r="F813" s="8" t="n"/>
      <c r="G813" s="8" t="n"/>
      <c r="H813" s="8" t="n"/>
    </row>
    <row r="814">
      <c r="A814" s="43" t="n"/>
      <c r="B814" s="34" t="n"/>
      <c r="C814" s="35" t="n"/>
      <c r="D814" s="36" t="n"/>
      <c r="E814" s="8" t="n"/>
      <c r="F814" s="8" t="n"/>
      <c r="G814" s="8" t="n"/>
      <c r="H814" s="8" t="n"/>
    </row>
    <row r="815">
      <c r="A815" s="43" t="n"/>
      <c r="B815" s="34" t="n"/>
      <c r="C815" s="35" t="n"/>
      <c r="D815" s="36" t="n"/>
      <c r="E815" s="8" t="n"/>
      <c r="F815" s="8" t="n"/>
      <c r="G815" s="8" t="n"/>
      <c r="H815" s="8" t="n"/>
    </row>
    <row r="816">
      <c r="A816" s="42" t="n"/>
      <c r="B816" s="15" t="n"/>
      <c r="C816" s="13" t="n"/>
      <c r="D816" s="11" t="n"/>
      <c r="E816" s="2" t="n"/>
      <c r="F816" s="2" t="n"/>
      <c r="G816" s="2" t="n"/>
      <c r="H816" s="2" t="n"/>
    </row>
    <row r="817">
      <c r="A817" s="43" t="n"/>
      <c r="B817" s="34" t="n"/>
      <c r="C817" s="35" t="n"/>
      <c r="D817" s="36" t="n"/>
      <c r="E817" s="8" t="n"/>
      <c r="F817" s="8" t="n"/>
      <c r="G817" s="8" t="n"/>
      <c r="H817" s="8" t="n"/>
    </row>
    <row r="818">
      <c r="A818" s="43" t="n"/>
      <c r="B818" s="34" t="n"/>
      <c r="C818" s="35" t="n"/>
      <c r="D818" s="36" t="n"/>
      <c r="E818" s="8" t="n"/>
      <c r="F818" s="8" t="n"/>
      <c r="G818" s="8" t="n"/>
      <c r="H818" s="8" t="n"/>
    </row>
    <row r="819">
      <c r="A819" s="43" t="n"/>
      <c r="B819" s="34" t="n"/>
      <c r="C819" s="35" t="n"/>
      <c r="D819" s="36" t="n"/>
      <c r="E819" s="8" t="n"/>
      <c r="F819" s="8" t="n"/>
      <c r="G819" s="8" t="n"/>
      <c r="H819" s="8" t="n"/>
    </row>
    <row r="820">
      <c r="A820" s="43" t="n"/>
      <c r="B820" s="34" t="n"/>
      <c r="C820" s="35" t="n"/>
      <c r="D820" s="36" t="n"/>
      <c r="E820" s="8" t="n"/>
      <c r="F820" s="8" t="n"/>
      <c r="G820" s="8" t="n"/>
      <c r="H820" s="8" t="n"/>
    </row>
    <row r="821">
      <c r="A821" s="43" t="n"/>
      <c r="B821" s="34" t="n"/>
      <c r="C821" s="35" t="n"/>
      <c r="D821" s="36" t="n"/>
      <c r="E821" s="8" t="n"/>
      <c r="F821" s="8" t="n"/>
      <c r="G821" s="8" t="n"/>
      <c r="H821" s="8" t="n"/>
    </row>
    <row r="822">
      <c r="A822" s="42" t="n"/>
      <c r="B822" s="15" t="n"/>
      <c r="C822" s="13" t="n"/>
      <c r="D822" s="11" t="n"/>
      <c r="E822" s="2" t="n"/>
      <c r="F822" s="2" t="n"/>
      <c r="G822" s="2" t="n"/>
      <c r="H822" s="2" t="n"/>
    </row>
    <row r="823">
      <c r="A823" s="43" t="n"/>
      <c r="B823" s="34" t="n"/>
      <c r="C823" s="35" t="n"/>
      <c r="D823" s="36" t="n"/>
      <c r="E823" s="8" t="n"/>
      <c r="F823" s="8" t="n"/>
      <c r="G823" s="8" t="n"/>
      <c r="H823" s="8" t="n"/>
    </row>
    <row r="824">
      <c r="A824" s="43" t="n"/>
      <c r="B824" s="34" t="n"/>
      <c r="C824" s="35" t="n"/>
      <c r="D824" s="36" t="n"/>
      <c r="E824" s="8" t="n"/>
      <c r="F824" s="8" t="n"/>
      <c r="G824" s="8" t="n"/>
      <c r="H824" s="8" t="n"/>
    </row>
    <row r="825">
      <c r="A825" s="43" t="n"/>
      <c r="B825" s="34" t="n"/>
      <c r="C825" s="35" t="n"/>
      <c r="D825" s="36" t="n"/>
      <c r="E825" s="8" t="n"/>
      <c r="F825" s="8" t="n"/>
      <c r="G825" s="8" t="n"/>
      <c r="H825" s="8" t="n"/>
    </row>
    <row r="826">
      <c r="A826" s="43" t="n"/>
      <c r="B826" s="34" t="n"/>
      <c r="C826" s="35" t="n"/>
      <c r="D826" s="36" t="n"/>
      <c r="E826" s="8" t="n"/>
      <c r="F826" s="8" t="n"/>
      <c r="G826" s="8" t="n"/>
      <c r="H826" s="8" t="n"/>
    </row>
    <row r="827">
      <c r="A827" s="43" t="n"/>
      <c r="B827" s="34" t="n"/>
      <c r="C827" s="35" t="n"/>
      <c r="D827" s="36" t="n"/>
      <c r="E827" s="8" t="n"/>
      <c r="F827" s="8" t="n"/>
      <c r="G827" s="8" t="n"/>
      <c r="H827" s="8" t="n"/>
    </row>
    <row r="828">
      <c r="A828" s="43" t="n"/>
      <c r="B828" s="34" t="n"/>
      <c r="C828" s="35" t="n"/>
      <c r="D828" s="36" t="n"/>
      <c r="E828" s="8" t="n"/>
      <c r="F828" s="8" t="n"/>
      <c r="G828" s="8" t="n"/>
      <c r="H828" s="8" t="n"/>
    </row>
    <row r="829">
      <c r="A829" s="43" t="n"/>
      <c r="B829" s="34" t="n"/>
      <c r="C829" s="35" t="n"/>
      <c r="D829" s="36" t="n"/>
      <c r="E829" s="8" t="n"/>
      <c r="F829" s="8" t="n"/>
      <c r="G829" s="8" t="n"/>
      <c r="H829" s="8" t="n"/>
    </row>
    <row r="830">
      <c r="A830" s="41" t="n"/>
      <c r="B830" s="31" t="n"/>
      <c r="C830" s="32" t="n"/>
      <c r="D830" s="33" t="n"/>
      <c r="E830" s="9" t="n"/>
      <c r="F830" s="9" t="n"/>
      <c r="G830" s="9" t="n"/>
      <c r="H830" s="9" t="n"/>
    </row>
    <row r="831">
      <c r="A831" s="40" t="n"/>
      <c r="B831" s="27" t="n"/>
      <c r="C831" s="28" t="n"/>
      <c r="D831" s="29" t="n"/>
      <c r="E831" s="3" t="n"/>
      <c r="F831" s="3" t="n"/>
      <c r="G831" s="3" t="n"/>
      <c r="H831" s="3" t="n"/>
    </row>
    <row r="832">
      <c r="A832" s="41" t="n"/>
      <c r="B832" s="31" t="n"/>
      <c r="C832" s="32" t="n"/>
      <c r="D832" s="33" t="n"/>
      <c r="E832" s="9" t="n"/>
      <c r="F832" s="9" t="n"/>
      <c r="G832" s="9" t="n"/>
      <c r="H832" s="9" t="n"/>
    </row>
    <row r="833">
      <c r="A833" s="41" t="n"/>
      <c r="B833" s="31" t="n"/>
      <c r="C833" s="32" t="n"/>
      <c r="D833" s="33" t="n"/>
      <c r="E833" s="9" t="n"/>
      <c r="F833" s="9" t="n"/>
      <c r="G833" s="9" t="n"/>
      <c r="H833" s="9" t="n"/>
    </row>
    <row r="834">
      <c r="A834" s="41" t="n"/>
      <c r="B834" s="31" t="n"/>
      <c r="C834" s="32" t="n"/>
      <c r="D834" s="33" t="n"/>
      <c r="E834" s="9" t="n"/>
      <c r="F834" s="9" t="n"/>
      <c r="G834" s="9" t="n"/>
      <c r="H834" s="9" t="n"/>
    </row>
    <row r="835">
      <c r="A835" s="41" t="n"/>
      <c r="B835" s="31" t="n"/>
      <c r="C835" s="32" t="n"/>
      <c r="D835" s="33" t="n"/>
      <c r="E835" s="9" t="n"/>
      <c r="F835" s="9" t="n"/>
      <c r="G835" s="9" t="n"/>
      <c r="H835" s="9" t="n"/>
    </row>
    <row r="836">
      <c r="A836" s="41" t="n"/>
      <c r="B836" s="31" t="n"/>
      <c r="C836" s="32" t="n"/>
      <c r="D836" s="33" t="n"/>
      <c r="E836" s="9" t="n"/>
      <c r="F836" s="9" t="n"/>
      <c r="G836" s="9" t="n"/>
      <c r="H836" s="9" t="n"/>
    </row>
    <row r="837">
      <c r="A837" s="41" t="n"/>
      <c r="B837" s="31" t="n"/>
      <c r="C837" s="32" t="n"/>
      <c r="D837" s="33" t="n"/>
      <c r="E837" s="9" t="n"/>
      <c r="F837" s="9" t="n"/>
      <c r="G837" s="9" t="n"/>
      <c r="H837" s="9" t="n"/>
    </row>
    <row r="838">
      <c r="A838" s="41" t="n"/>
      <c r="B838" s="31" t="n"/>
      <c r="C838" s="32" t="n"/>
      <c r="D838" s="33" t="n"/>
      <c r="E838" s="9" t="n"/>
      <c r="F838" s="9" t="n"/>
      <c r="G838" s="9" t="n"/>
      <c r="H838" s="9" t="n"/>
    </row>
    <row r="839">
      <c r="A839" s="41" t="n"/>
      <c r="B839" s="31" t="n"/>
      <c r="C839" s="32" t="n"/>
      <c r="D839" s="33" t="n"/>
      <c r="E839" s="9" t="n"/>
      <c r="F839" s="9" t="n"/>
      <c r="G839" s="9" t="n"/>
      <c r="H839" s="9" t="n"/>
    </row>
    <row r="840">
      <c r="A840" s="41" t="n"/>
      <c r="B840" s="31" t="n"/>
      <c r="C840" s="32" t="n"/>
      <c r="D840" s="33" t="n"/>
      <c r="E840" s="9" t="n"/>
      <c r="F840" s="9" t="n"/>
      <c r="G840" s="9" t="n"/>
      <c r="H840" s="9" t="n"/>
    </row>
    <row r="841">
      <c r="A841" s="41" t="n"/>
      <c r="B841" s="31" t="n"/>
      <c r="C841" s="32" t="n"/>
      <c r="D841" s="33" t="n"/>
      <c r="E841" s="9" t="n"/>
      <c r="F841" s="9" t="n"/>
      <c r="G841" s="9" t="n"/>
      <c r="H841" s="9" t="n"/>
    </row>
    <row r="842">
      <c r="A842" s="41" t="n"/>
      <c r="B842" s="31" t="n"/>
      <c r="C842" s="32" t="n"/>
      <c r="D842" s="33" t="n"/>
      <c r="E842" s="9" t="n"/>
      <c r="F842" s="9" t="n"/>
      <c r="G842" s="9" t="n"/>
      <c r="H842" s="9" t="n"/>
    </row>
    <row r="843">
      <c r="A843" s="41" t="n"/>
      <c r="B843" s="31" t="n"/>
      <c r="C843" s="32" t="n"/>
      <c r="D843" s="33" t="n"/>
      <c r="E843" s="9" t="n"/>
      <c r="F843" s="9" t="n"/>
      <c r="G843" s="9" t="n"/>
      <c r="H843" s="9" t="n"/>
    </row>
    <row r="844">
      <c r="A844" s="40" t="n"/>
      <c r="B844" s="27" t="n"/>
      <c r="C844" s="28" t="n"/>
      <c r="D844" s="29" t="n"/>
      <c r="E844" s="3" t="n"/>
      <c r="F844" s="3" t="n"/>
      <c r="G844" s="3" t="n"/>
      <c r="H844" s="3" t="n"/>
    </row>
    <row r="845">
      <c r="A845" s="41" t="n"/>
      <c r="B845" s="31" t="n"/>
      <c r="C845" s="32" t="n"/>
      <c r="D845" s="33" t="n"/>
      <c r="E845" s="9" t="n"/>
      <c r="F845" s="9" t="n"/>
      <c r="G845" s="9" t="n"/>
      <c r="H845" s="9" t="n"/>
    </row>
    <row r="846">
      <c r="A846" s="41" t="n"/>
      <c r="B846" s="31" t="n"/>
      <c r="C846" s="32" t="n"/>
      <c r="D846" s="33" t="n"/>
      <c r="E846" s="9" t="n"/>
      <c r="F846" s="9" t="n"/>
      <c r="G846" s="9" t="n"/>
      <c r="H846" s="9" t="n"/>
    </row>
    <row r="847">
      <c r="A847" s="41" t="n"/>
      <c r="B847" s="31" t="n"/>
      <c r="C847" s="32" t="n"/>
      <c r="D847" s="33" t="n"/>
      <c r="E847" s="9" t="n"/>
      <c r="F847" s="9" t="n"/>
      <c r="G847" s="9" t="n"/>
      <c r="H847" s="9" t="n"/>
    </row>
    <row r="848">
      <c r="A848" s="41" t="n"/>
      <c r="B848" s="31" t="n"/>
      <c r="C848" s="32" t="n"/>
      <c r="D848" s="33" t="n"/>
      <c r="E848" s="9" t="n"/>
      <c r="F848" s="9" t="n"/>
      <c r="G848" s="9" t="n"/>
      <c r="H848" s="9" t="n"/>
    </row>
    <row r="849">
      <c r="A849" s="41" t="n"/>
      <c r="B849" s="31" t="n"/>
      <c r="C849" s="32" t="n"/>
      <c r="D849" s="33" t="n"/>
      <c r="E849" s="9" t="n"/>
      <c r="F849" s="9" t="n"/>
      <c r="G849" s="9" t="n"/>
      <c r="H849" s="9" t="n"/>
    </row>
    <row r="850">
      <c r="A850" s="41" t="n"/>
      <c r="B850" s="31" t="n"/>
      <c r="C850" s="32" t="n"/>
      <c r="D850" s="33" t="n"/>
      <c r="E850" s="9" t="n"/>
      <c r="F850" s="9" t="n"/>
      <c r="G850" s="9" t="n"/>
      <c r="H850" s="9" t="n"/>
    </row>
    <row r="851">
      <c r="A851" s="41" t="n"/>
      <c r="B851" s="31" t="n"/>
      <c r="C851" s="32" t="n"/>
      <c r="D851" s="33" t="n"/>
      <c r="E851" s="9" t="n"/>
      <c r="F851" s="9" t="n"/>
      <c r="G851" s="9" t="n"/>
      <c r="H851" s="9" t="n"/>
    </row>
    <row r="852">
      <c r="A852" s="41" t="n"/>
      <c r="B852" s="31" t="n"/>
      <c r="C852" s="32" t="n"/>
      <c r="D852" s="33" t="n"/>
      <c r="E852" s="9" t="n"/>
      <c r="F852" s="9" t="n"/>
      <c r="G852" s="9" t="n"/>
      <c r="H852" s="9" t="n"/>
    </row>
    <row r="853">
      <c r="A853" s="41" t="n"/>
      <c r="B853" s="31" t="n"/>
      <c r="C853" s="32" t="n"/>
      <c r="D853" s="33" t="n"/>
      <c r="E853" s="9" t="n"/>
      <c r="F853" s="9" t="n"/>
      <c r="G853" s="9" t="n"/>
      <c r="H853" s="9" t="n"/>
    </row>
    <row r="854">
      <c r="A854" s="41" t="n"/>
      <c r="B854" s="31" t="n"/>
      <c r="C854" s="32" t="n"/>
      <c r="D854" s="33" t="n"/>
      <c r="E854" s="9" t="n"/>
      <c r="F854" s="9" t="n"/>
      <c r="G854" s="9" t="n"/>
      <c r="H854" s="9" t="n"/>
    </row>
    <row r="855">
      <c r="A855" s="41" t="n"/>
      <c r="B855" s="31" t="n"/>
      <c r="C855" s="32" t="n"/>
      <c r="D855" s="33" t="n"/>
      <c r="E855" s="9" t="n"/>
      <c r="F855" s="9" t="n"/>
      <c r="G855" s="9" t="n"/>
      <c r="H855" s="9" t="n"/>
    </row>
    <row r="856">
      <c r="A856" s="41" t="n"/>
      <c r="B856" s="31" t="n"/>
      <c r="C856" s="32" t="n"/>
      <c r="D856" s="33" t="n"/>
      <c r="E856" s="9" t="n"/>
      <c r="F856" s="9" t="n"/>
      <c r="G856" s="9" t="n"/>
      <c r="H856" s="9" t="n"/>
    </row>
    <row r="857">
      <c r="A857" s="41" t="n"/>
      <c r="B857" s="31" t="n"/>
      <c r="C857" s="32" t="n"/>
      <c r="D857" s="33" t="n"/>
      <c r="E857" s="9" t="n"/>
      <c r="F857" s="9" t="n"/>
      <c r="G857" s="9" t="n"/>
      <c r="H857" s="9" t="n"/>
    </row>
    <row r="858">
      <c r="A858" s="41" t="n"/>
      <c r="B858" s="31" t="n"/>
      <c r="C858" s="32" t="n"/>
      <c r="D858" s="33" t="n"/>
      <c r="E858" s="9" t="n"/>
      <c r="F858" s="9" t="n"/>
      <c r="G858" s="9" t="n"/>
      <c r="H858" s="9" t="n"/>
    </row>
    <row r="859">
      <c r="A859" s="41" t="n"/>
      <c r="B859" s="31" t="n"/>
      <c r="C859" s="32" t="n"/>
      <c r="D859" s="33" t="n"/>
      <c r="E859" s="9" t="n"/>
      <c r="F859" s="9" t="n"/>
      <c r="G859" s="9" t="n"/>
      <c r="H859" s="9" t="n"/>
    </row>
    <row r="860">
      <c r="A860" s="41" t="n"/>
      <c r="B860" s="31" t="n"/>
      <c r="C860" s="32" t="n"/>
      <c r="D860" s="33" t="n"/>
      <c r="E860" s="9" t="n"/>
      <c r="F860" s="9" t="n"/>
      <c r="G860" s="9" t="n"/>
      <c r="H860" s="9" t="n"/>
    </row>
    <row r="861">
      <c r="A861" s="41" t="n"/>
      <c r="B861" s="31" t="n"/>
      <c r="C861" s="32" t="n"/>
      <c r="D861" s="33" t="n"/>
      <c r="E861" s="9" t="n"/>
      <c r="F861" s="9" t="n"/>
      <c r="G861" s="9" t="n"/>
      <c r="H861" s="9" t="n"/>
    </row>
    <row r="862">
      <c r="A862" s="41" t="n"/>
      <c r="B862" s="31" t="n"/>
      <c r="C862" s="32" t="n"/>
      <c r="D862" s="33" t="n"/>
      <c r="E862" s="9" t="n"/>
      <c r="F862" s="9" t="n"/>
      <c r="G862" s="9" t="n"/>
      <c r="H862" s="9" t="n"/>
    </row>
    <row r="863">
      <c r="A863" s="40" t="n"/>
      <c r="B863" s="27" t="n"/>
      <c r="C863" s="28" t="n"/>
      <c r="D863" s="29" t="n"/>
      <c r="E863" s="3" t="n"/>
      <c r="F863" s="3" t="n"/>
      <c r="G863" s="3" t="n"/>
      <c r="H863" s="3" t="n"/>
    </row>
    <row r="864">
      <c r="A864" s="41" t="n"/>
      <c r="B864" s="31" t="n"/>
      <c r="C864" s="32" t="n"/>
      <c r="D864" s="33" t="n"/>
      <c r="E864" s="9" t="n"/>
      <c r="F864" s="9" t="n"/>
      <c r="G864" s="9" t="n"/>
      <c r="H864" s="9" t="n"/>
    </row>
    <row r="865">
      <c r="A865" s="41" t="n"/>
      <c r="B865" s="31" t="n"/>
      <c r="C865" s="32" t="n"/>
      <c r="D865" s="33" t="n"/>
      <c r="E865" s="9" t="n"/>
      <c r="F865" s="9" t="n"/>
      <c r="G865" s="9" t="n"/>
      <c r="H865" s="9" t="n"/>
    </row>
    <row r="866">
      <c r="A866" s="41" t="n"/>
      <c r="B866" s="31" t="n"/>
      <c r="C866" s="32" t="n"/>
      <c r="D866" s="33" t="n"/>
      <c r="E866" s="9" t="n"/>
      <c r="F866" s="9" t="n"/>
      <c r="G866" s="9" t="n"/>
      <c r="H866" s="9" t="n"/>
    </row>
    <row r="867">
      <c r="A867" s="40" t="n"/>
      <c r="B867" s="27" t="n"/>
      <c r="C867" s="28" t="n"/>
      <c r="D867" s="29" t="n"/>
      <c r="E867" s="3" t="n"/>
      <c r="F867" s="3" t="n"/>
      <c r="G867" s="3" t="n"/>
      <c r="H867" s="3" t="n"/>
    </row>
    <row r="868">
      <c r="A868" s="41" t="n"/>
      <c r="B868" s="31" t="n"/>
      <c r="C868" s="32" t="n"/>
      <c r="D868" s="33" t="n"/>
      <c r="E868" s="9" t="n"/>
      <c r="F868" s="9" t="n"/>
      <c r="G868" s="9" t="n"/>
      <c r="H868" s="9" t="n"/>
    </row>
    <row r="869">
      <c r="A869" s="41" t="n"/>
      <c r="B869" s="31" t="n"/>
      <c r="C869" s="32" t="n"/>
      <c r="D869" s="33" t="n"/>
      <c r="E869" s="9" t="n"/>
      <c r="F869" s="9" t="n"/>
      <c r="G869" s="9" t="n"/>
      <c r="H869" s="9" t="n"/>
    </row>
    <row r="870">
      <c r="A870" s="42" t="n"/>
      <c r="B870" s="15" t="n"/>
      <c r="C870" s="13" t="n"/>
      <c r="D870" s="11" t="n"/>
      <c r="E870" s="2" t="n"/>
      <c r="F870" s="2" t="n"/>
      <c r="G870" s="2" t="n"/>
      <c r="H870" s="2" t="n"/>
    </row>
    <row r="871">
      <c r="A871" s="42" t="n"/>
      <c r="B871" s="15" t="n"/>
      <c r="C871" s="13" t="n"/>
      <c r="D871" s="11" t="n"/>
      <c r="E871" s="2" t="n"/>
      <c r="F871" s="2" t="n"/>
      <c r="G871" s="2" t="n"/>
      <c r="H871" s="2" t="n"/>
    </row>
    <row r="872">
      <c r="A872" s="42" t="n"/>
      <c r="B872" s="15" t="n"/>
      <c r="C872" s="13" t="n"/>
      <c r="D872" s="11" t="n"/>
      <c r="E872" s="2" t="n"/>
      <c r="F872" s="2" t="n"/>
      <c r="G872" s="2" t="n"/>
      <c r="H872" s="2" t="n"/>
    </row>
    <row r="873">
      <c r="A873" s="41" t="n"/>
      <c r="B873" s="31" t="n"/>
      <c r="C873" s="32" t="n"/>
      <c r="D873" s="33" t="n"/>
      <c r="E873" s="9" t="n"/>
      <c r="F873" s="9" t="n"/>
      <c r="G873" s="9" t="n"/>
      <c r="H873" s="9" t="n"/>
    </row>
    <row r="874">
      <c r="A874" s="42" t="n"/>
      <c r="B874" s="15" t="n"/>
      <c r="C874" s="13" t="n"/>
      <c r="D874" s="11" t="n"/>
      <c r="E874" s="2" t="n"/>
      <c r="F874" s="2" t="n"/>
      <c r="G874" s="2" t="n"/>
      <c r="H874" s="2" t="n"/>
    </row>
    <row r="875">
      <c r="A875" s="42" t="n"/>
      <c r="B875" s="15" t="n"/>
      <c r="C875" s="13" t="n"/>
      <c r="D875" s="11" t="n"/>
      <c r="E875" s="2" t="n"/>
      <c r="F875" s="2" t="n"/>
      <c r="G875" s="2" t="n"/>
      <c r="H875" s="2" t="n"/>
    </row>
    <row r="876">
      <c r="A876" s="42" t="n"/>
      <c r="B876" s="15" t="n"/>
      <c r="C876" s="13" t="n"/>
      <c r="D876" s="11" t="n"/>
      <c r="E876" s="2" t="n"/>
      <c r="F876" s="2" t="n"/>
      <c r="G876" s="2" t="n"/>
      <c r="H876" s="2" t="n"/>
    </row>
    <row r="877">
      <c r="A877" s="41" t="n"/>
      <c r="B877" s="31" t="n"/>
      <c r="C877" s="32" t="n"/>
      <c r="D877" s="33" t="n"/>
      <c r="E877" s="9" t="n"/>
      <c r="F877" s="9" t="n"/>
      <c r="G877" s="9" t="n"/>
      <c r="H877" s="9" t="n"/>
    </row>
    <row r="878">
      <c r="A878" s="42" t="n"/>
      <c r="B878" s="15" t="n"/>
      <c r="C878" s="13" t="n"/>
      <c r="D878" s="11" t="n"/>
      <c r="E878" s="2" t="n"/>
      <c r="F878" s="2" t="n"/>
      <c r="G878" s="2" t="n"/>
      <c r="H878" s="2" t="n"/>
    </row>
    <row r="879">
      <c r="A879" s="42" t="n"/>
      <c r="B879" s="15" t="n"/>
      <c r="C879" s="13" t="n"/>
      <c r="D879" s="11" t="n"/>
      <c r="E879" s="2" t="n"/>
      <c r="F879" s="2" t="n"/>
      <c r="G879" s="2" t="n"/>
      <c r="H879" s="2" t="n"/>
    </row>
    <row r="880">
      <c r="A880" s="42" t="n"/>
      <c r="B880" s="15" t="n"/>
      <c r="C880" s="13" t="n"/>
      <c r="D880" s="11" t="n"/>
      <c r="E880" s="2" t="n"/>
      <c r="F880" s="2" t="n"/>
      <c r="G880" s="2" t="n"/>
      <c r="H880" s="2" t="n"/>
    </row>
    <row r="881">
      <c r="A881" s="41" t="n"/>
      <c r="B881" s="31" t="n"/>
      <c r="C881" s="32" t="n"/>
      <c r="D881" s="33" t="n"/>
      <c r="E881" s="9" t="n"/>
      <c r="F881" s="9" t="n"/>
      <c r="G881" s="9" t="n"/>
      <c r="H881" s="9" t="n"/>
    </row>
    <row r="882">
      <c r="A882" s="42" t="n"/>
      <c r="B882" s="15" t="n"/>
      <c r="C882" s="13" t="n"/>
      <c r="D882" s="11" t="n"/>
      <c r="E882" s="2" t="n"/>
      <c r="F882" s="2" t="n"/>
      <c r="G882" s="2" t="n"/>
      <c r="H882" s="2" t="n"/>
    </row>
    <row r="883">
      <c r="A883" s="42" t="n"/>
      <c r="B883" s="15" t="n"/>
      <c r="C883" s="13" t="n"/>
      <c r="D883" s="11" t="n"/>
      <c r="E883" s="2" t="n"/>
      <c r="F883" s="2" t="n"/>
      <c r="G883" s="2" t="n"/>
      <c r="H883" s="2" t="n"/>
    </row>
    <row r="884">
      <c r="A884" s="42" t="n"/>
      <c r="B884" s="15" t="n"/>
      <c r="C884" s="13" t="n"/>
      <c r="D884" s="11" t="n"/>
      <c r="E884" s="2" t="n"/>
      <c r="F884" s="2" t="n"/>
      <c r="G884" s="2" t="n"/>
      <c r="H884" s="2" t="n"/>
    </row>
    <row r="885">
      <c r="A885" s="42" t="n"/>
      <c r="B885" s="15" t="n"/>
      <c r="C885" s="13" t="n"/>
      <c r="D885" s="11" t="n"/>
      <c r="E885" s="2" t="n"/>
      <c r="F885" s="2" t="n"/>
      <c r="G885" s="2" t="n"/>
      <c r="H885" s="2" t="n"/>
    </row>
    <row r="886">
      <c r="A886" s="41" t="n"/>
      <c r="B886" s="31" t="n"/>
      <c r="C886" s="32" t="n"/>
      <c r="D886" s="33" t="n"/>
      <c r="E886" s="9" t="n"/>
      <c r="F886" s="9" t="n"/>
      <c r="G886" s="9" t="n"/>
      <c r="H886" s="9" t="n"/>
    </row>
    <row r="887">
      <c r="A887" s="40" t="n"/>
      <c r="B887" s="27" t="n"/>
      <c r="C887" s="28" t="n"/>
      <c r="D887" s="29" t="n"/>
      <c r="E887" s="3" t="n"/>
      <c r="F887" s="3" t="n"/>
      <c r="G887" s="3" t="n"/>
      <c r="H887" s="3" t="n"/>
    </row>
    <row r="888">
      <c r="A888" s="41" t="n"/>
      <c r="B888" s="31" t="n"/>
      <c r="C888" s="32" t="n"/>
      <c r="D888" s="33" t="n"/>
      <c r="E888" s="9" t="n"/>
      <c r="F888" s="9" t="n"/>
      <c r="G888" s="9" t="n"/>
      <c r="H888" s="9" t="n"/>
    </row>
    <row r="889">
      <c r="A889" s="41" t="n"/>
      <c r="B889" s="31" t="n"/>
      <c r="C889" s="32" t="n"/>
      <c r="D889" s="33" t="n"/>
      <c r="E889" s="9" t="n"/>
      <c r="F889" s="9" t="n"/>
      <c r="G889" s="9" t="n"/>
      <c r="H889" s="9" t="n"/>
    </row>
    <row r="890">
      <c r="A890" s="41" t="n"/>
      <c r="B890" s="31" t="n"/>
      <c r="C890" s="32" t="n"/>
      <c r="D890" s="33" t="n"/>
      <c r="E890" s="9" t="n"/>
      <c r="F890" s="9" t="n"/>
      <c r="G890" s="9" t="n"/>
      <c r="H890" s="9" t="n"/>
    </row>
    <row r="891">
      <c r="A891" s="40" t="n"/>
      <c r="B891" s="27" t="n"/>
      <c r="C891" s="28" t="n"/>
      <c r="D891" s="29" t="n"/>
      <c r="E891" s="3" t="n"/>
      <c r="F891" s="3" t="n"/>
      <c r="G891" s="3" t="n"/>
      <c r="H891" s="3" t="n"/>
    </row>
    <row r="892">
      <c r="A892" s="41" t="n"/>
      <c r="B892" s="31" t="n"/>
      <c r="C892" s="32" t="n"/>
      <c r="D892" s="33" t="n"/>
      <c r="E892" s="9" t="n"/>
      <c r="F892" s="9" t="n"/>
      <c r="G892" s="9" t="n"/>
      <c r="H892" s="9" t="n"/>
    </row>
    <row r="893">
      <c r="A893" s="41" t="n"/>
      <c r="B893" s="31" t="n"/>
      <c r="C893" s="32" t="n"/>
      <c r="D893" s="33" t="n"/>
      <c r="E893" s="9" t="n"/>
      <c r="F893" s="9" t="n"/>
      <c r="G893" s="9" t="n"/>
      <c r="H893" s="9" t="n"/>
    </row>
  </sheetData>
  <conditionalFormatting sqref="A503:N565 A568:N632 A635:N762 A765:N893">
    <cfRule dxfId="3" priority="1" type="expression">
      <formula>$D503&lt;&gt;""</formula>
    </cfRule>
    <cfRule dxfId="2" priority="2" type="expression">
      <formula>$C503&lt;&gt;""</formula>
    </cfRule>
    <cfRule dxfId="1" priority="3" type="expression">
      <formula>$B503&lt;&gt;""</formula>
    </cfRule>
    <cfRule dxfId="0" priority="4" type="expression">
      <formula>$A503&lt;&gt;""</formula>
    </cfRule>
  </conditionalFormatting>
  <pageMargins bottom="0.75" footer="0.3" header="0.3" left="0.7" right="0.7" top="0.75"/>
  <pageSetup horizontalDpi="4294967293" orientation="portrait" paperSize="9" scale="1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893"/>
  <sheetViews>
    <sheetView workbookViewId="0" zoomScale="84" zoomScaleNormal="84">
      <pane activePane="bottomLeft" state="frozen" topLeftCell="A501" ySplit="500"/>
      <selection activeCell="I1" pane="bottomLeft" sqref="I1"/>
    </sheetView>
  </sheetViews>
  <sheetFormatPr baseColWidth="10" defaultColWidth="9.1640625" defaultRowHeight="20"/>
  <cols>
    <col customWidth="1" max="1" min="1" style="44" width="33.6640625"/>
    <col customWidth="1" max="2" min="2" style="16" width="18.5"/>
    <col customWidth="1" max="3" min="3" style="14" width="10"/>
    <col customWidth="1" max="4" min="4" style="12" width="23.6640625"/>
    <col customWidth="1" max="8" min="5" style="1" width="14.83203125"/>
    <col customWidth="1" max="14" min="9" style="30" width="16.5"/>
    <col customWidth="1" max="16384" min="15" style="1" width="9.1640625"/>
  </cols>
  <sheetData>
    <row customFormat="1" customHeight="1" ht="16" r="1" s="14">
      <c r="A1" s="22" t="inlineStr">
        <is>
          <t>Asset Name</t>
        </is>
      </c>
      <c r="B1" s="22" t="n"/>
      <c r="C1" s="22" t="n"/>
      <c r="D1" s="22" t="n"/>
      <c r="E1" s="22" t="n"/>
      <c r="F1" s="22" t="n"/>
      <c r="G1" s="22" t="n"/>
      <c r="H1" s="22" t="n"/>
      <c r="I1" s="22" t="inlineStr">
        <is>
          <t>EVR Opportunity Fund, LP</t>
        </is>
      </c>
      <c r="J1" s="22" t="inlineStr">
        <is>
          <t>EVR Opportunity Fund, LP</t>
        </is>
      </c>
      <c r="K1" s="22" t="inlineStr">
        <is>
          <t>EVR Opportunity Fund, LP</t>
        </is>
      </c>
      <c r="L1" s="22" t="n"/>
      <c r="M1" s="22" t="n"/>
      <c r="N1" s="22" t="n"/>
    </row>
    <row customFormat="1" customHeight="1" ht="16" r="2" s="14">
      <c r="A2" s="22" t="inlineStr">
        <is>
          <t>Asset Type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  <c r="N2" s="22" t="n"/>
    </row>
    <row customFormat="1" customHeight="1" ht="16" r="3" s="14">
      <c r="A3" s="22" t="inlineStr">
        <is>
          <t>Strategy</t>
        </is>
      </c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</row>
    <row customFormat="1" customHeight="1" ht="16" r="4" s="14">
      <c r="A4" s="22" t="inlineStr">
        <is>
          <t>Sub-Strategy (exposure)</t>
        </is>
      </c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</row>
    <row customFormat="1" customHeight="1" ht="16" r="5" s="14">
      <c r="A5" s="22" t="inlineStr">
        <is>
          <t>Exposure Category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  <c r="N5" s="22" t="n"/>
    </row>
    <row customFormat="1" customHeight="1" ht="16" r="6" s="14">
      <c r="A6" s="22" t="inlineStr">
        <is>
          <t>Date</t>
        </is>
      </c>
      <c r="B6" s="22" t="n"/>
      <c r="C6" s="22" t="n"/>
      <c r="D6" s="22" t="n"/>
      <c r="E6" s="22" t="n"/>
      <c r="F6" s="45" t="n">
        <v>44500</v>
      </c>
      <c r="G6" s="45" t="n">
        <v>44530</v>
      </c>
      <c r="H6" s="45" t="n">
        <v>44561</v>
      </c>
      <c r="I6" s="45" t="n">
        <v>44592</v>
      </c>
      <c r="J6" s="45" t="n">
        <v>44620</v>
      </c>
      <c r="K6" s="45" t="n">
        <v>44651</v>
      </c>
      <c r="L6" s="45" t="n">
        <v>44681</v>
      </c>
      <c r="M6" s="45" t="n">
        <v>44712</v>
      </c>
      <c r="N6" s="45" t="n">
        <v>44742</v>
      </c>
      <c r="O6" s="82" t="n">
        <v>45138</v>
      </c>
    </row>
    <row hidden="1" r="7">
      <c r="A7" s="37" t="n"/>
      <c r="B7" s="23" t="n"/>
      <c r="C7" s="24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  <c r="N7" s="23" t="n"/>
    </row>
    <row hidden="1" r="8">
      <c r="A8" s="38" t="inlineStr">
        <is>
          <t>Total Number of Holdings (L)</t>
        </is>
      </c>
      <c r="B8" s="1" t="n"/>
      <c r="I8" s="1" t="n"/>
      <c r="J8" s="1" t="n"/>
      <c r="K8" s="1" t="n"/>
      <c r="L8" s="1" t="n"/>
      <c r="M8" s="1" t="n"/>
      <c r="N8" s="1" t="n"/>
    </row>
    <row hidden="1" r="9">
      <c r="A9" s="38" t="inlineStr">
        <is>
          <t>Bond Holdings (L)</t>
        </is>
      </c>
      <c r="B9" s="1" t="n"/>
      <c r="I9" s="1" t="n"/>
      <c r="J9" s="1" t="n"/>
      <c r="K9" s="1" t="n"/>
      <c r="L9" s="1" t="n"/>
      <c r="M9" s="1" t="n"/>
      <c r="N9" s="1" t="n"/>
    </row>
    <row hidden="1" r="10">
      <c r="A10" s="38" t="inlineStr">
        <is>
          <t>Stock Holdings (L)</t>
        </is>
      </c>
      <c r="B10" s="1" t="n"/>
      <c r="I10" s="1" t="n"/>
      <c r="J10" s="1" t="n"/>
      <c r="K10" s="1" t="n"/>
      <c r="L10" s="1" t="n"/>
      <c r="M10" s="1" t="n"/>
      <c r="N10" s="1" t="n"/>
    </row>
    <row hidden="1" r="11">
      <c r="A11" s="38" t="inlineStr">
        <is>
          <t>Total Number of Holdings (S)</t>
        </is>
      </c>
      <c r="B11" s="1" t="n"/>
      <c r="I11" s="1" t="n"/>
      <c r="J11" s="1" t="n"/>
      <c r="K11" s="1" t="n"/>
      <c r="L11" s="1" t="n"/>
      <c r="M11" s="1" t="n"/>
      <c r="N11" s="1" t="n"/>
    </row>
    <row hidden="1" r="12">
      <c r="A12" s="38" t="inlineStr">
        <is>
          <t>Bond Holdings (S)</t>
        </is>
      </c>
      <c r="B12" s="1" t="n"/>
      <c r="I12" s="1" t="n"/>
      <c r="J12" s="1" t="n"/>
      <c r="K12" s="1" t="n"/>
      <c r="L12" s="1" t="n"/>
      <c r="M12" s="1" t="n"/>
      <c r="N12" s="1" t="n"/>
    </row>
    <row hidden="1" r="13">
      <c r="A13" s="38" t="inlineStr">
        <is>
          <t>Stock Holdings (S)</t>
        </is>
      </c>
      <c r="B13" s="1" t="n"/>
      <c r="I13" s="1" t="n"/>
      <c r="J13" s="1" t="n"/>
      <c r="K13" s="1" t="n"/>
      <c r="L13" s="1" t="n"/>
      <c r="M13" s="1" t="n"/>
      <c r="N13" s="1" t="n"/>
    </row>
    <row hidden="1" r="14">
      <c r="A14" s="38" t="n"/>
      <c r="B14" s="1" t="n"/>
      <c r="I14" s="1" t="n"/>
      <c r="J14" s="1" t="n"/>
      <c r="K14" s="1" t="n"/>
      <c r="L14" s="1" t="n"/>
      <c r="M14" s="1" t="n"/>
      <c r="N14" s="1" t="n"/>
    </row>
    <row hidden="1" r="15">
      <c r="A15" s="38" t="n"/>
      <c r="B15" s="1" t="n"/>
      <c r="I15" s="1" t="n"/>
      <c r="J15" s="1" t="n"/>
      <c r="K15" s="1" t="n"/>
      <c r="L15" s="1" t="n"/>
      <c r="M15" s="1" t="n"/>
      <c r="N15" s="1" t="n"/>
    </row>
    <row hidden="1" r="16">
      <c r="A16" s="38" t="n"/>
      <c r="B16" s="1" t="n"/>
      <c r="I16" s="1" t="n"/>
      <c r="J16" s="1" t="n"/>
      <c r="K16" s="1" t="n"/>
      <c r="L16" s="1" t="n"/>
      <c r="M16" s="1" t="n"/>
      <c r="N16" s="1" t="n"/>
    </row>
    <row hidden="1" r="17">
      <c r="A17" s="38" t="n"/>
      <c r="B17" s="1" t="n"/>
      <c r="I17" s="1" t="n"/>
      <c r="J17" s="1" t="n"/>
      <c r="K17" s="1" t="n"/>
      <c r="L17" s="1" t="n"/>
      <c r="M17" s="1" t="n"/>
      <c r="N17" s="1" t="n"/>
    </row>
    <row hidden="1" r="18">
      <c r="A18" s="38" t="n"/>
      <c r="B18" s="1" t="n"/>
      <c r="I18" s="1" t="n"/>
      <c r="J18" s="1" t="n"/>
      <c r="K18" s="1" t="n"/>
      <c r="L18" s="1" t="n"/>
      <c r="M18" s="1" t="n"/>
      <c r="N18" s="1" t="n"/>
    </row>
    <row hidden="1" r="19">
      <c r="A19" s="38" t="n"/>
      <c r="B19" s="1" t="n"/>
      <c r="I19" s="1" t="n"/>
      <c r="J19" s="1" t="n"/>
      <c r="K19" s="1" t="n"/>
      <c r="L19" s="1" t="n"/>
      <c r="M19" s="1" t="n"/>
      <c r="N19" s="1" t="n"/>
    </row>
    <row hidden="1" r="20">
      <c r="A20" s="38" t="n"/>
      <c r="B20" s="1" t="n"/>
      <c r="I20" s="1" t="n"/>
      <c r="J20" s="1" t="n"/>
      <c r="K20" s="1" t="n"/>
      <c r="L20" s="1" t="n"/>
      <c r="M20" s="1" t="n"/>
      <c r="N20" s="1" t="n"/>
    </row>
    <row hidden="1" r="21">
      <c r="A21" s="38" t="n"/>
      <c r="B21" s="1" t="n"/>
      <c r="I21" s="1" t="n"/>
      <c r="J21" s="1" t="n"/>
      <c r="K21" s="1" t="n"/>
      <c r="L21" s="1" t="n"/>
      <c r="M21" s="1" t="n"/>
      <c r="N21" s="1" t="n"/>
    </row>
    <row hidden="1" r="22">
      <c r="A22" s="38" t="n"/>
      <c r="B22" s="1" t="n"/>
      <c r="I22" s="1" t="n"/>
      <c r="J22" s="1" t="n"/>
      <c r="K22" s="1" t="n"/>
      <c r="L22" s="1" t="n"/>
      <c r="M22" s="1" t="n"/>
      <c r="N22" s="1" t="n"/>
    </row>
    <row hidden="1" r="23">
      <c r="A23" s="38" t="n"/>
      <c r="B23" s="1" t="n"/>
      <c r="I23" s="1" t="n"/>
      <c r="J23" s="1" t="n"/>
      <c r="K23" s="1" t="n"/>
      <c r="L23" s="1" t="n"/>
      <c r="M23" s="1" t="n"/>
      <c r="N23" s="1" t="n"/>
    </row>
    <row hidden="1" r="24">
      <c r="A24" s="38" t="n"/>
      <c r="B24" s="1" t="n"/>
      <c r="I24" s="1" t="n"/>
      <c r="J24" s="1" t="n"/>
      <c r="K24" s="1" t="n"/>
      <c r="L24" s="1" t="n"/>
      <c r="M24" s="1" t="n"/>
      <c r="N24" s="1" t="n"/>
    </row>
    <row hidden="1" r="25">
      <c r="A25" s="38" t="n"/>
      <c r="B25" s="1" t="n"/>
      <c r="I25" s="1" t="n"/>
      <c r="J25" s="1" t="n"/>
      <c r="K25" s="1" t="n"/>
      <c r="L25" s="1" t="n"/>
      <c r="M25" s="1" t="n"/>
      <c r="N25" s="1" t="n"/>
    </row>
    <row hidden="1" r="26">
      <c r="A26" s="38" t="n"/>
      <c r="B26" s="1" t="n"/>
      <c r="I26" s="1" t="n"/>
      <c r="J26" s="1" t="n"/>
      <c r="K26" s="1" t="n"/>
      <c r="L26" s="1" t="n"/>
      <c r="M26" s="1" t="n"/>
      <c r="N26" s="1" t="n"/>
    </row>
    <row hidden="1" r="27">
      <c r="A27" s="38" t="n"/>
      <c r="B27" s="1" t="n"/>
      <c r="I27" s="1" t="n"/>
      <c r="J27" s="1" t="n"/>
      <c r="K27" s="1" t="n"/>
      <c r="L27" s="1" t="n"/>
      <c r="M27" s="1" t="n"/>
      <c r="N27" s="1" t="n"/>
    </row>
    <row hidden="1" r="28">
      <c r="A28" s="38" t="n"/>
      <c r="B28" s="1" t="n"/>
      <c r="I28" s="1" t="n"/>
      <c r="J28" s="1" t="n"/>
      <c r="K28" s="1" t="n"/>
      <c r="L28" s="1" t="n"/>
      <c r="M28" s="1" t="n"/>
      <c r="N28" s="1" t="n"/>
    </row>
    <row hidden="1" r="29">
      <c r="A29" s="38" t="n"/>
      <c r="B29" s="1" t="n"/>
      <c r="I29" s="1" t="n"/>
      <c r="J29" s="1" t="n"/>
      <c r="K29" s="1" t="n"/>
      <c r="L29" s="1" t="n"/>
      <c r="M29" s="1" t="n"/>
      <c r="N29" s="1" t="n"/>
    </row>
    <row hidden="1" r="30">
      <c r="A30" s="38" t="n"/>
      <c r="B30" s="1" t="n"/>
      <c r="I30" s="1" t="n"/>
      <c r="J30" s="1" t="n"/>
      <c r="K30" s="1" t="n"/>
      <c r="L30" s="1" t="n"/>
      <c r="M30" s="1" t="n"/>
      <c r="N30" s="1" t="n"/>
    </row>
    <row hidden="1" r="31">
      <c r="A31" s="38" t="n"/>
      <c r="B31" s="1" t="n"/>
      <c r="I31" s="1" t="n"/>
      <c r="J31" s="1" t="n"/>
      <c r="K31" s="1" t="n"/>
      <c r="L31" s="1" t="n"/>
      <c r="M31" s="1" t="n"/>
      <c r="N31" s="1" t="n"/>
    </row>
    <row hidden="1" r="32">
      <c r="A32" s="38" t="n"/>
      <c r="B32" s="1" t="n"/>
      <c r="I32" s="1" t="n"/>
      <c r="J32" s="1" t="n"/>
      <c r="K32" s="1" t="n"/>
      <c r="L32" s="1" t="n"/>
      <c r="M32" s="1" t="n"/>
      <c r="N32" s="1" t="n"/>
    </row>
    <row hidden="1" r="33">
      <c r="A33" s="38" t="n"/>
      <c r="B33" s="1" t="n"/>
      <c r="I33" s="1" t="n"/>
      <c r="J33" s="1" t="n"/>
      <c r="K33" s="1" t="n"/>
      <c r="L33" s="1" t="n"/>
      <c r="M33" s="1" t="n"/>
      <c r="N33" s="1" t="n"/>
    </row>
    <row hidden="1" r="34">
      <c r="A34" s="38" t="n"/>
      <c r="B34" s="1" t="n"/>
      <c r="I34" s="1" t="n"/>
      <c r="J34" s="1" t="n"/>
      <c r="K34" s="1" t="n"/>
      <c r="L34" s="1" t="n"/>
      <c r="M34" s="1" t="n"/>
      <c r="N34" s="1" t="n"/>
    </row>
    <row hidden="1" r="35">
      <c r="A35" s="38" t="n"/>
      <c r="B35" s="1" t="n"/>
      <c r="I35" s="1" t="n"/>
      <c r="J35" s="1" t="n"/>
      <c r="K35" s="1" t="n"/>
      <c r="L35" s="1" t="n"/>
      <c r="M35" s="1" t="n"/>
      <c r="N35" s="1" t="n"/>
    </row>
    <row hidden="1" r="36">
      <c r="A36" s="38" t="n"/>
      <c r="B36" s="1" t="n"/>
      <c r="I36" s="1" t="n"/>
      <c r="J36" s="1" t="n"/>
      <c r="K36" s="1" t="n"/>
      <c r="L36" s="1" t="n"/>
      <c r="M36" s="1" t="n"/>
      <c r="N36" s="1" t="n"/>
    </row>
    <row hidden="1" r="37">
      <c r="A37" s="38" t="n"/>
      <c r="B37" s="1" t="n"/>
      <c r="I37" s="1" t="n"/>
      <c r="J37" s="1" t="n"/>
      <c r="K37" s="1" t="n"/>
      <c r="L37" s="1" t="n"/>
      <c r="M37" s="1" t="n"/>
      <c r="N37" s="1" t="n"/>
    </row>
    <row hidden="1" r="38">
      <c r="A38" s="38" t="n"/>
      <c r="B38" s="1" t="n"/>
      <c r="I38" s="1" t="n"/>
      <c r="J38" s="1" t="n"/>
      <c r="K38" s="1" t="n"/>
      <c r="L38" s="1" t="n"/>
      <c r="M38" s="1" t="n"/>
      <c r="N38" s="1" t="n"/>
    </row>
    <row hidden="1" r="39">
      <c r="A39" s="38" t="n"/>
      <c r="B39" s="1" t="n"/>
      <c r="I39" s="1" t="n"/>
      <c r="J39" s="1" t="n"/>
      <c r="K39" s="1" t="n"/>
      <c r="L39" s="1" t="n"/>
      <c r="M39" s="1" t="n"/>
      <c r="N39" s="1" t="n"/>
    </row>
    <row hidden="1" r="40">
      <c r="A40" s="38" t="n"/>
      <c r="B40" s="1" t="n"/>
      <c r="I40" s="1" t="n"/>
      <c r="J40" s="1" t="n"/>
      <c r="K40" s="1" t="n"/>
      <c r="L40" s="1" t="n"/>
      <c r="M40" s="1" t="n"/>
      <c r="N40" s="1" t="n"/>
    </row>
    <row hidden="1" r="41">
      <c r="A41" s="38" t="n"/>
      <c r="B41" s="1" t="n"/>
      <c r="I41" s="1" t="n"/>
      <c r="J41" s="1" t="n"/>
      <c r="K41" s="1" t="n"/>
      <c r="L41" s="1" t="n"/>
      <c r="M41" s="1" t="n"/>
      <c r="N41" s="1" t="n"/>
    </row>
    <row hidden="1" r="42">
      <c r="A42" s="38" t="n"/>
      <c r="B42" s="1" t="n"/>
      <c r="I42" s="1" t="n"/>
      <c r="J42" s="1" t="n"/>
      <c r="K42" s="1" t="n"/>
      <c r="L42" s="1" t="n"/>
      <c r="M42" s="1" t="n"/>
      <c r="N42" s="1" t="n"/>
    </row>
    <row hidden="1" r="43">
      <c r="A43" s="38" t="n"/>
      <c r="B43" s="1" t="n"/>
      <c r="I43" s="1" t="n"/>
      <c r="J43" s="1" t="n"/>
      <c r="K43" s="1" t="n"/>
      <c r="L43" s="1" t="n"/>
      <c r="M43" s="1" t="n"/>
      <c r="N43" s="1" t="n"/>
    </row>
    <row hidden="1" r="44">
      <c r="A44" s="38" t="n"/>
      <c r="B44" s="1" t="n"/>
      <c r="I44" s="1" t="n"/>
      <c r="J44" s="1" t="n"/>
      <c r="K44" s="1" t="n"/>
      <c r="L44" s="1" t="n"/>
      <c r="M44" s="1" t="n"/>
      <c r="N44" s="1" t="n"/>
    </row>
    <row hidden="1" r="45">
      <c r="A45" s="38" t="n"/>
      <c r="B45" s="1" t="n"/>
      <c r="I45" s="1" t="n"/>
      <c r="J45" s="1" t="n"/>
      <c r="K45" s="1" t="n"/>
      <c r="L45" s="1" t="n"/>
      <c r="M45" s="1" t="n"/>
      <c r="N45" s="1" t="n"/>
    </row>
    <row hidden="1" r="46">
      <c r="A46" s="38" t="n"/>
      <c r="B46" s="1" t="n"/>
      <c r="I46" s="1" t="n"/>
      <c r="J46" s="1" t="n"/>
      <c r="K46" s="1" t="n"/>
      <c r="L46" s="1" t="n"/>
      <c r="M46" s="1" t="n"/>
      <c r="N46" s="1" t="n"/>
    </row>
    <row hidden="1" r="47">
      <c r="A47" s="38" t="n"/>
      <c r="B47" s="1" t="n"/>
      <c r="I47" s="1" t="n"/>
      <c r="J47" s="1" t="n"/>
      <c r="K47" s="1" t="n"/>
      <c r="L47" s="1" t="n"/>
      <c r="M47" s="1" t="n"/>
      <c r="N47" s="1" t="n"/>
    </row>
    <row hidden="1" r="48">
      <c r="A48" s="38" t="n"/>
      <c r="B48" s="1" t="n"/>
      <c r="I48" s="1" t="n"/>
      <c r="J48" s="1" t="n"/>
      <c r="K48" s="1" t="n"/>
      <c r="L48" s="1" t="n"/>
      <c r="M48" s="1" t="n"/>
      <c r="N48" s="1" t="n"/>
    </row>
    <row hidden="1" r="49">
      <c r="A49" s="38" t="n"/>
      <c r="B49" s="1" t="n"/>
      <c r="I49" s="1" t="n"/>
      <c r="J49" s="1" t="n"/>
      <c r="K49" s="1" t="n"/>
      <c r="L49" s="1" t="n"/>
      <c r="M49" s="1" t="n"/>
      <c r="N49" s="1" t="n"/>
    </row>
    <row hidden="1" r="50">
      <c r="A50" s="38" t="n"/>
      <c r="B50" s="1" t="n"/>
      <c r="I50" s="1" t="n"/>
      <c r="J50" s="1" t="n"/>
      <c r="K50" s="1" t="n"/>
      <c r="L50" s="1" t="n"/>
      <c r="M50" s="1" t="n"/>
      <c r="N50" s="1" t="n"/>
    </row>
    <row hidden="1" r="51">
      <c r="A51" s="38" t="n"/>
      <c r="B51" s="1" t="n"/>
      <c r="I51" s="1" t="n"/>
      <c r="J51" s="1" t="n"/>
      <c r="K51" s="1" t="n"/>
      <c r="L51" s="1" t="n"/>
      <c r="M51" s="1" t="n"/>
      <c r="N51" s="1" t="n"/>
    </row>
    <row hidden="1" r="52">
      <c r="A52" s="38" t="n"/>
      <c r="B52" s="1" t="n"/>
      <c r="I52" s="1" t="n"/>
      <c r="J52" s="1" t="n"/>
      <c r="K52" s="1" t="n"/>
      <c r="L52" s="1" t="n"/>
      <c r="M52" s="1" t="n"/>
      <c r="N52" s="1" t="n"/>
    </row>
    <row hidden="1" r="53">
      <c r="A53" s="38" t="n"/>
      <c r="B53" s="1" t="n"/>
      <c r="I53" s="1" t="n"/>
      <c r="J53" s="1" t="n"/>
      <c r="K53" s="1" t="n"/>
      <c r="L53" s="1" t="n"/>
      <c r="M53" s="1" t="n"/>
      <c r="N53" s="1" t="n"/>
    </row>
    <row hidden="1" r="54">
      <c r="A54" s="38" t="n"/>
      <c r="B54" s="1" t="n"/>
      <c r="I54" s="1" t="n"/>
      <c r="J54" s="1" t="n"/>
      <c r="K54" s="1" t="n"/>
      <c r="L54" s="1" t="n"/>
      <c r="M54" s="1" t="n"/>
      <c r="N54" s="1" t="n"/>
    </row>
    <row hidden="1" r="55">
      <c r="A55" s="38" t="n"/>
      <c r="B55" s="1" t="n"/>
      <c r="I55" s="1" t="n"/>
      <c r="J55" s="1" t="n"/>
      <c r="K55" s="1" t="n"/>
      <c r="L55" s="1" t="n"/>
      <c r="M55" s="1" t="n"/>
      <c r="N55" s="1" t="n"/>
    </row>
    <row hidden="1" r="56">
      <c r="A56" s="38" t="n"/>
      <c r="B56" s="1" t="n"/>
      <c r="I56" s="1" t="n"/>
      <c r="J56" s="1" t="n"/>
      <c r="K56" s="1" t="n"/>
      <c r="L56" s="1" t="n"/>
      <c r="M56" s="1" t="n"/>
      <c r="N56" s="1" t="n"/>
    </row>
    <row hidden="1" r="57">
      <c r="A57" s="38" t="n"/>
      <c r="B57" s="1" t="n"/>
      <c r="I57" s="1" t="n"/>
      <c r="J57" s="1" t="n"/>
      <c r="K57" s="1" t="n"/>
      <c r="L57" s="1" t="n"/>
      <c r="M57" s="1" t="n"/>
      <c r="N57" s="1" t="n"/>
    </row>
    <row hidden="1" r="58">
      <c r="A58" s="38" t="n"/>
      <c r="B58" s="1" t="n"/>
      <c r="I58" s="1" t="n"/>
      <c r="J58" s="1" t="n"/>
      <c r="K58" s="1" t="n"/>
      <c r="L58" s="1" t="n"/>
      <c r="M58" s="1" t="n"/>
      <c r="N58" s="1" t="n"/>
    </row>
    <row hidden="1" r="59">
      <c r="A59" s="38" t="n"/>
      <c r="B59" s="1" t="n"/>
      <c r="I59" s="1" t="n"/>
      <c r="J59" s="1" t="n"/>
      <c r="K59" s="1" t="n"/>
      <c r="L59" s="1" t="n"/>
      <c r="M59" s="1" t="n"/>
      <c r="N59" s="1" t="n"/>
    </row>
    <row hidden="1" r="60">
      <c r="A60" s="38" t="n"/>
      <c r="B60" s="1" t="n"/>
      <c r="I60" s="1" t="n"/>
      <c r="J60" s="1" t="n"/>
      <c r="K60" s="1" t="n"/>
      <c r="L60" s="1" t="n"/>
      <c r="M60" s="1" t="n"/>
      <c r="N60" s="1" t="n"/>
    </row>
    <row hidden="1" r="61">
      <c r="A61" s="38" t="n"/>
      <c r="B61" s="1" t="n"/>
      <c r="I61" s="1" t="n"/>
      <c r="J61" s="1" t="n"/>
      <c r="K61" s="1" t="n"/>
      <c r="L61" s="1" t="n"/>
      <c r="M61" s="1" t="n"/>
      <c r="N61" s="1" t="n"/>
    </row>
    <row hidden="1" r="62">
      <c r="A62" s="38" t="n"/>
      <c r="B62" s="1" t="n"/>
      <c r="I62" s="1" t="n"/>
      <c r="J62" s="1" t="n"/>
      <c r="K62" s="1" t="n"/>
      <c r="L62" s="1" t="n"/>
      <c r="M62" s="1" t="n"/>
      <c r="N62" s="1" t="n"/>
    </row>
    <row hidden="1" r="63">
      <c r="A63" s="38" t="n"/>
      <c r="B63" s="1" t="n"/>
      <c r="I63" s="1" t="n"/>
      <c r="J63" s="1" t="n"/>
      <c r="K63" s="1" t="n"/>
      <c r="L63" s="1" t="n"/>
      <c r="M63" s="1" t="n"/>
      <c r="N63" s="1" t="n"/>
    </row>
    <row hidden="1" r="64">
      <c r="A64" s="38" t="n"/>
      <c r="B64" s="1" t="n"/>
      <c r="I64" s="1" t="n"/>
      <c r="J64" s="1" t="n"/>
      <c r="K64" s="1" t="n"/>
      <c r="L64" s="1" t="n"/>
      <c r="M64" s="1" t="n"/>
      <c r="N64" s="1" t="n"/>
    </row>
    <row hidden="1" r="65">
      <c r="A65" s="38" t="n"/>
      <c r="B65" s="1" t="n"/>
      <c r="I65" s="1" t="n"/>
      <c r="J65" s="1" t="n"/>
      <c r="K65" s="1" t="n"/>
      <c r="L65" s="1" t="n"/>
      <c r="M65" s="1" t="n"/>
      <c r="N65" s="1" t="n"/>
    </row>
    <row hidden="1" r="66">
      <c r="A66" s="38" t="n"/>
      <c r="B66" s="1" t="n"/>
      <c r="I66" s="1" t="n"/>
      <c r="J66" s="1" t="n"/>
      <c r="K66" s="1" t="n"/>
      <c r="L66" s="1" t="n"/>
      <c r="M66" s="1" t="n"/>
      <c r="N66" s="1" t="n"/>
    </row>
    <row hidden="1" r="67">
      <c r="A67" s="38" t="n"/>
      <c r="B67" s="1" t="n"/>
      <c r="I67" s="1" t="n"/>
      <c r="J67" s="1" t="n"/>
      <c r="K67" s="1" t="n"/>
      <c r="L67" s="1" t="n"/>
      <c r="M67" s="1" t="n"/>
      <c r="N67" s="1" t="n"/>
    </row>
    <row hidden="1" r="68">
      <c r="A68" s="38" t="n"/>
      <c r="B68" s="1" t="n"/>
      <c r="I68" s="1" t="n"/>
      <c r="J68" s="1" t="n"/>
      <c r="K68" s="1" t="n"/>
      <c r="L68" s="1" t="n"/>
      <c r="M68" s="1" t="n"/>
      <c r="N68" s="1" t="n"/>
    </row>
    <row hidden="1" r="69">
      <c r="A69" s="38" t="n"/>
      <c r="B69" s="1" t="n"/>
      <c r="I69" s="1" t="n"/>
      <c r="J69" s="1" t="n"/>
      <c r="K69" s="1" t="n"/>
      <c r="L69" s="1" t="n"/>
      <c r="M69" s="1" t="n"/>
      <c r="N69" s="1" t="n"/>
    </row>
    <row hidden="1" r="70">
      <c r="A70" s="38" t="n"/>
      <c r="B70" s="1" t="n"/>
      <c r="I70" s="1" t="n"/>
      <c r="J70" s="1" t="n"/>
      <c r="K70" s="1" t="n"/>
      <c r="L70" s="1" t="n"/>
      <c r="M70" s="1" t="n"/>
      <c r="N70" s="1" t="n"/>
    </row>
    <row hidden="1" r="71">
      <c r="A71" s="38" t="n"/>
      <c r="B71" s="1" t="n"/>
      <c r="I71" s="1" t="n"/>
      <c r="J71" s="1" t="n"/>
      <c r="K71" s="1" t="n"/>
      <c r="L71" s="1" t="n"/>
      <c r="M71" s="1" t="n"/>
      <c r="N71" s="1" t="n"/>
    </row>
    <row hidden="1" r="72">
      <c r="A72" s="38" t="n"/>
      <c r="B72" s="1" t="n"/>
      <c r="I72" s="1" t="n"/>
      <c r="J72" s="1" t="n"/>
      <c r="K72" s="1" t="n"/>
      <c r="L72" s="1" t="n"/>
      <c r="M72" s="1" t="n"/>
      <c r="N72" s="1" t="n"/>
    </row>
    <row hidden="1" r="73">
      <c r="A73" s="38" t="n"/>
      <c r="B73" s="1" t="n"/>
      <c r="I73" s="1" t="n"/>
      <c r="J73" s="1" t="n"/>
      <c r="K73" s="1" t="n"/>
      <c r="L73" s="1" t="n"/>
      <c r="M73" s="1" t="n"/>
      <c r="N73" s="1" t="n"/>
    </row>
    <row hidden="1" r="74">
      <c r="A74" s="38" t="n"/>
      <c r="B74" s="1" t="n"/>
      <c r="I74" s="1" t="n"/>
      <c r="J74" s="1" t="n"/>
      <c r="K74" s="1" t="n"/>
      <c r="L74" s="1" t="n"/>
      <c r="M74" s="1" t="n"/>
      <c r="N74" s="1" t="n"/>
    </row>
    <row hidden="1" r="75">
      <c r="A75" s="38" t="n"/>
      <c r="B75" s="1" t="n"/>
      <c r="I75" s="1" t="n"/>
      <c r="J75" s="1" t="n"/>
      <c r="K75" s="1" t="n"/>
      <c r="L75" s="1" t="n"/>
      <c r="M75" s="1" t="n"/>
      <c r="N75" s="1" t="n"/>
    </row>
    <row hidden="1" r="76">
      <c r="A76" s="38" t="n"/>
      <c r="B76" s="1" t="n"/>
      <c r="I76" s="1" t="n"/>
      <c r="J76" s="1" t="n"/>
      <c r="K76" s="1" t="n"/>
      <c r="L76" s="1" t="n"/>
      <c r="M76" s="1" t="n"/>
      <c r="N76" s="1" t="n"/>
    </row>
    <row hidden="1" r="77">
      <c r="A77" s="38" t="n"/>
      <c r="B77" s="1" t="n"/>
      <c r="I77" s="1" t="n"/>
      <c r="J77" s="1" t="n"/>
      <c r="K77" s="1" t="n"/>
      <c r="L77" s="1" t="n"/>
      <c r="M77" s="1" t="n"/>
      <c r="N77" s="1" t="n"/>
    </row>
    <row hidden="1" r="78">
      <c r="A78" s="38" t="n"/>
      <c r="B78" s="1" t="n"/>
      <c r="I78" s="1" t="n"/>
      <c r="J78" s="1" t="n"/>
      <c r="K78" s="1" t="n"/>
      <c r="L78" s="1" t="n"/>
      <c r="M78" s="1" t="n"/>
      <c r="N78" s="1" t="n"/>
    </row>
    <row hidden="1" r="79">
      <c r="A79" s="38" t="n"/>
      <c r="B79" s="1" t="n"/>
      <c r="I79" s="1" t="n"/>
      <c r="J79" s="1" t="n"/>
      <c r="K79" s="1" t="n"/>
      <c r="L79" s="1" t="n"/>
      <c r="M79" s="1" t="n"/>
      <c r="N79" s="1" t="n"/>
    </row>
    <row hidden="1" r="80">
      <c r="A80" s="38" t="n"/>
      <c r="B80" s="1" t="n"/>
      <c r="I80" s="1" t="n"/>
      <c r="J80" s="1" t="n"/>
      <c r="K80" s="1" t="n"/>
      <c r="L80" s="1" t="n"/>
      <c r="M80" s="1" t="n"/>
      <c r="N80" s="1" t="n"/>
    </row>
    <row hidden="1" r="81">
      <c r="A81" s="38" t="n"/>
      <c r="B81" s="1" t="n"/>
      <c r="I81" s="1" t="n"/>
      <c r="J81" s="1" t="n"/>
      <c r="K81" s="1" t="n"/>
      <c r="L81" s="1" t="n"/>
      <c r="M81" s="1" t="n"/>
      <c r="N81" s="1" t="n"/>
    </row>
    <row hidden="1" r="82">
      <c r="A82" s="38" t="n"/>
      <c r="B82" s="1" t="n"/>
      <c r="I82" s="1" t="n"/>
      <c r="J82" s="1" t="n"/>
      <c r="K82" s="1" t="n"/>
      <c r="L82" s="1" t="n"/>
      <c r="M82" s="1" t="n"/>
      <c r="N82" s="1" t="n"/>
    </row>
    <row hidden="1" r="83">
      <c r="A83" s="38" t="n"/>
      <c r="B83" s="1" t="n"/>
      <c r="I83" s="1" t="n"/>
      <c r="J83" s="1" t="n"/>
      <c r="K83" s="1" t="n"/>
      <c r="L83" s="1" t="n"/>
      <c r="M83" s="1" t="n"/>
      <c r="N83" s="1" t="n"/>
    </row>
    <row hidden="1" r="84">
      <c r="A84" s="38" t="n"/>
      <c r="B84" s="1" t="n"/>
      <c r="I84" s="1" t="n"/>
      <c r="J84" s="1" t="n"/>
      <c r="K84" s="1" t="n"/>
      <c r="L84" s="1" t="n"/>
      <c r="M84" s="1" t="n"/>
      <c r="N84" s="1" t="n"/>
    </row>
    <row hidden="1" r="85">
      <c r="A85" s="38" t="n"/>
      <c r="B85" s="1" t="n"/>
      <c r="I85" s="1" t="n"/>
      <c r="J85" s="1" t="n"/>
      <c r="K85" s="1" t="n"/>
      <c r="L85" s="1" t="n"/>
      <c r="M85" s="1" t="n"/>
      <c r="N85" s="1" t="n"/>
    </row>
    <row hidden="1" r="86">
      <c r="A86" s="38" t="n"/>
      <c r="B86" s="1" t="n"/>
      <c r="I86" s="1" t="n"/>
      <c r="J86" s="1" t="n"/>
      <c r="K86" s="1" t="n"/>
      <c r="L86" s="1" t="n"/>
      <c r="M86" s="1" t="n"/>
      <c r="N86" s="1" t="n"/>
    </row>
    <row hidden="1" r="87">
      <c r="A87" s="38" t="n"/>
      <c r="B87" s="1" t="n"/>
      <c r="I87" s="1" t="n"/>
      <c r="J87" s="1" t="n"/>
      <c r="K87" s="1" t="n"/>
      <c r="L87" s="1" t="n"/>
      <c r="M87" s="1" t="n"/>
      <c r="N87" s="1" t="n"/>
    </row>
    <row hidden="1" r="88">
      <c r="A88" s="38" t="n"/>
      <c r="B88" s="1" t="n"/>
      <c r="I88" s="1" t="n"/>
      <c r="J88" s="1" t="n"/>
      <c r="K88" s="1" t="n"/>
      <c r="L88" s="1" t="n"/>
      <c r="M88" s="1" t="n"/>
      <c r="N88" s="1" t="n"/>
    </row>
    <row hidden="1" r="89">
      <c r="A89" s="38" t="n"/>
      <c r="B89" s="1" t="n"/>
      <c r="I89" s="1" t="n"/>
      <c r="J89" s="1" t="n"/>
      <c r="K89" s="1" t="n"/>
      <c r="L89" s="1" t="n"/>
      <c r="M89" s="1" t="n"/>
      <c r="N89" s="1" t="n"/>
    </row>
    <row hidden="1" r="90">
      <c r="A90" s="38" t="n"/>
      <c r="B90" s="1" t="n"/>
      <c r="I90" s="1" t="n"/>
      <c r="J90" s="1" t="n"/>
      <c r="K90" s="1" t="n"/>
      <c r="L90" s="1" t="n"/>
      <c r="M90" s="1" t="n"/>
      <c r="N90" s="1" t="n"/>
    </row>
    <row hidden="1" r="91">
      <c r="A91" s="38" t="n"/>
      <c r="B91" s="1" t="n"/>
      <c r="I91" s="1" t="n"/>
      <c r="J91" s="1" t="n"/>
      <c r="K91" s="1" t="n"/>
      <c r="L91" s="1" t="n"/>
      <c r="M91" s="1" t="n"/>
      <c r="N91" s="1" t="n"/>
    </row>
    <row hidden="1" r="92">
      <c r="A92" s="38" t="n"/>
      <c r="B92" s="1" t="n"/>
      <c r="I92" s="1" t="n"/>
      <c r="J92" s="1" t="n"/>
      <c r="K92" s="1" t="n"/>
      <c r="L92" s="1" t="n"/>
      <c r="M92" s="1" t="n"/>
      <c r="N92" s="1" t="n"/>
    </row>
    <row hidden="1" r="93">
      <c r="A93" s="38" t="n"/>
      <c r="B93" s="1" t="n"/>
      <c r="I93" s="1" t="n"/>
      <c r="J93" s="1" t="n"/>
      <c r="K93" s="1" t="n"/>
      <c r="L93" s="1" t="n"/>
      <c r="M93" s="1" t="n"/>
      <c r="N93" s="1" t="n"/>
    </row>
    <row hidden="1" r="94">
      <c r="A94" s="38" t="n"/>
      <c r="B94" s="1" t="n"/>
      <c r="I94" s="1" t="n"/>
      <c r="J94" s="1" t="n"/>
      <c r="K94" s="1" t="n"/>
      <c r="L94" s="1" t="n"/>
      <c r="M94" s="1" t="n"/>
      <c r="N94" s="1" t="n"/>
    </row>
    <row hidden="1" r="95">
      <c r="A95" s="38" t="n"/>
      <c r="B95" s="1" t="n"/>
      <c r="I95" s="1" t="n"/>
      <c r="J95" s="1" t="n"/>
      <c r="K95" s="1" t="n"/>
      <c r="L95" s="1" t="n"/>
      <c r="M95" s="1" t="n"/>
      <c r="N95" s="1" t="n"/>
    </row>
    <row hidden="1" r="96">
      <c r="A96" s="38" t="n"/>
      <c r="B96" s="1" t="n"/>
      <c r="I96" s="1" t="n"/>
      <c r="J96" s="1" t="n"/>
      <c r="K96" s="1" t="n"/>
      <c r="L96" s="1" t="n"/>
      <c r="M96" s="1" t="n"/>
      <c r="N96" s="1" t="n"/>
    </row>
    <row hidden="1" r="97">
      <c r="A97" s="38" t="n"/>
      <c r="B97" s="1" t="n"/>
      <c r="I97" s="1" t="n"/>
      <c r="J97" s="1" t="n"/>
      <c r="K97" s="1" t="n"/>
      <c r="L97" s="1" t="n"/>
      <c r="M97" s="1" t="n"/>
      <c r="N97" s="1" t="n"/>
    </row>
    <row hidden="1" r="98">
      <c r="A98" s="38" t="n"/>
      <c r="B98" s="1" t="n"/>
      <c r="I98" s="1" t="n"/>
      <c r="J98" s="1" t="n"/>
      <c r="K98" s="1" t="n"/>
      <c r="L98" s="1" t="n"/>
      <c r="M98" s="1" t="n"/>
      <c r="N98" s="1" t="n"/>
    </row>
    <row hidden="1" r="99">
      <c r="A99" s="38" t="n"/>
      <c r="B99" s="1" t="n"/>
      <c r="I99" s="1" t="n"/>
      <c r="J99" s="1" t="n"/>
      <c r="K99" s="1" t="n"/>
      <c r="L99" s="1" t="n"/>
      <c r="M99" s="1" t="n"/>
      <c r="N99" s="1" t="n"/>
    </row>
    <row hidden="1" r="100">
      <c r="A100" s="38" t="n"/>
      <c r="B100" s="1" t="n"/>
      <c r="I100" s="1" t="n"/>
      <c r="J100" s="1" t="n"/>
      <c r="K100" s="1" t="n"/>
      <c r="L100" s="1" t="n"/>
      <c r="M100" s="1" t="n"/>
      <c r="N100" s="1" t="n"/>
    </row>
    <row hidden="1" r="101">
      <c r="A101" s="38" t="n"/>
      <c r="B101" s="1" t="n"/>
      <c r="I101" s="1" t="n"/>
      <c r="J101" s="1" t="n"/>
      <c r="K101" s="1" t="n"/>
      <c r="L101" s="1" t="n"/>
      <c r="M101" s="1" t="n"/>
      <c r="N101" s="1" t="n"/>
    </row>
    <row hidden="1" r="102">
      <c r="A102" s="38" t="n"/>
      <c r="B102" s="1" t="n"/>
      <c r="I102" s="1" t="n"/>
      <c r="J102" s="1" t="n"/>
      <c r="K102" s="1" t="n"/>
      <c r="L102" s="1" t="n"/>
      <c r="M102" s="1" t="n"/>
      <c r="N102" s="1" t="n"/>
    </row>
    <row hidden="1" r="103">
      <c r="A103" s="38" t="n"/>
      <c r="B103" s="1" t="n"/>
      <c r="I103" s="1" t="n"/>
      <c r="J103" s="1" t="n"/>
      <c r="K103" s="1" t="n"/>
      <c r="L103" s="1" t="n"/>
      <c r="M103" s="1" t="n"/>
      <c r="N103" s="1" t="n"/>
    </row>
    <row hidden="1" r="104">
      <c r="A104" s="38" t="n"/>
      <c r="B104" s="1" t="n"/>
      <c r="I104" s="1" t="n"/>
      <c r="J104" s="1" t="n"/>
      <c r="K104" s="1" t="n"/>
      <c r="L104" s="1" t="n"/>
      <c r="M104" s="1" t="n"/>
      <c r="N104" s="1" t="n"/>
    </row>
    <row hidden="1" r="105">
      <c r="A105" s="38" t="n"/>
      <c r="B105" s="1" t="n"/>
      <c r="I105" s="1" t="n"/>
      <c r="J105" s="1" t="n"/>
      <c r="K105" s="1" t="n"/>
      <c r="L105" s="1" t="n"/>
      <c r="M105" s="1" t="n"/>
      <c r="N105" s="1" t="n"/>
    </row>
    <row hidden="1" r="106">
      <c r="A106" s="38" t="n"/>
      <c r="B106" s="1" t="n"/>
      <c r="I106" s="1" t="n"/>
      <c r="J106" s="1" t="n"/>
      <c r="K106" s="1" t="n"/>
      <c r="L106" s="1" t="n"/>
      <c r="M106" s="1" t="n"/>
      <c r="N106" s="1" t="n"/>
    </row>
    <row hidden="1" r="107">
      <c r="A107" s="38" t="n"/>
      <c r="B107" s="1" t="n"/>
      <c r="I107" s="1" t="n"/>
      <c r="J107" s="1" t="n"/>
      <c r="K107" s="1" t="n"/>
      <c r="L107" s="1" t="n"/>
      <c r="M107" s="1" t="n"/>
      <c r="N107" s="1" t="n"/>
    </row>
    <row hidden="1" r="108">
      <c r="A108" s="38" t="n"/>
      <c r="B108" s="1" t="n"/>
      <c r="I108" s="1" t="n"/>
      <c r="J108" s="1" t="n"/>
      <c r="K108" s="1" t="n"/>
      <c r="L108" s="1" t="n"/>
      <c r="M108" s="1" t="n"/>
      <c r="N108" s="1" t="n"/>
    </row>
    <row hidden="1" r="109">
      <c r="A109" s="38" t="n"/>
      <c r="B109" s="1" t="n"/>
      <c r="I109" s="1" t="n"/>
      <c r="J109" s="1" t="n"/>
      <c r="K109" s="1" t="n"/>
      <c r="L109" s="1" t="n"/>
      <c r="M109" s="1" t="n"/>
      <c r="N109" s="1" t="n"/>
    </row>
    <row hidden="1" r="110">
      <c r="A110" s="38" t="n"/>
      <c r="B110" s="1" t="n"/>
      <c r="I110" s="1" t="n"/>
      <c r="J110" s="1" t="n"/>
      <c r="K110" s="1" t="n"/>
      <c r="L110" s="1" t="n"/>
      <c r="M110" s="1" t="n"/>
      <c r="N110" s="1" t="n"/>
    </row>
    <row hidden="1" r="111">
      <c r="A111" s="38" t="n"/>
      <c r="B111" s="1" t="n"/>
      <c r="I111" s="1" t="n"/>
      <c r="J111" s="1" t="n"/>
      <c r="K111" s="1" t="n"/>
      <c r="L111" s="1" t="n"/>
      <c r="M111" s="1" t="n"/>
      <c r="N111" s="1" t="n"/>
    </row>
    <row hidden="1" r="112">
      <c r="A112" s="38" t="n"/>
      <c r="B112" s="1" t="n"/>
      <c r="I112" s="1" t="n"/>
      <c r="J112" s="1" t="n"/>
      <c r="K112" s="1" t="n"/>
      <c r="L112" s="1" t="n"/>
      <c r="M112" s="1" t="n"/>
      <c r="N112" s="1" t="n"/>
    </row>
    <row hidden="1" r="113">
      <c r="A113" s="38" t="n"/>
      <c r="B113" s="1" t="n"/>
      <c r="I113" s="1" t="n"/>
      <c r="J113" s="1" t="n"/>
      <c r="K113" s="1" t="n"/>
      <c r="L113" s="1" t="n"/>
      <c r="M113" s="1" t="n"/>
      <c r="N113" s="1" t="n"/>
    </row>
    <row hidden="1" r="114">
      <c r="A114" s="38" t="n"/>
      <c r="B114" s="1" t="n"/>
      <c r="I114" s="1" t="n"/>
      <c r="J114" s="1" t="n"/>
      <c r="K114" s="1" t="n"/>
      <c r="L114" s="1" t="n"/>
      <c r="M114" s="1" t="n"/>
      <c r="N114" s="1" t="n"/>
    </row>
    <row hidden="1" r="115">
      <c r="A115" s="38" t="n"/>
      <c r="B115" s="1" t="n"/>
      <c r="I115" s="1" t="n"/>
      <c r="J115" s="1" t="n"/>
      <c r="K115" s="1" t="n"/>
      <c r="L115" s="1" t="n"/>
      <c r="M115" s="1" t="n"/>
      <c r="N115" s="1" t="n"/>
    </row>
    <row hidden="1" r="116">
      <c r="A116" s="38" t="n"/>
      <c r="B116" s="1" t="n"/>
      <c r="I116" s="1" t="n"/>
      <c r="J116" s="1" t="n"/>
      <c r="K116" s="1" t="n"/>
      <c r="L116" s="1" t="n"/>
      <c r="M116" s="1" t="n"/>
      <c r="N116" s="1" t="n"/>
    </row>
    <row hidden="1" r="117">
      <c r="A117" s="38" t="n"/>
      <c r="B117" s="1" t="n"/>
      <c r="I117" s="1" t="n"/>
      <c r="J117" s="1" t="n"/>
      <c r="K117" s="1" t="n"/>
      <c r="L117" s="1" t="n"/>
      <c r="M117" s="1" t="n"/>
      <c r="N117" s="1" t="n"/>
    </row>
    <row hidden="1" r="118">
      <c r="A118" s="38" t="n"/>
      <c r="B118" s="1" t="n"/>
      <c r="I118" s="1" t="n"/>
      <c r="J118" s="1" t="n"/>
      <c r="K118" s="1" t="n"/>
      <c r="L118" s="1" t="n"/>
      <c r="M118" s="1" t="n"/>
      <c r="N118" s="1" t="n"/>
    </row>
    <row hidden="1" r="119">
      <c r="A119" s="38" t="n"/>
      <c r="B119" s="1" t="n"/>
      <c r="I119" s="1" t="n"/>
      <c r="J119" s="1" t="n"/>
      <c r="K119" s="1" t="n"/>
      <c r="L119" s="1" t="n"/>
      <c r="M119" s="1" t="n"/>
      <c r="N119" s="1" t="n"/>
    </row>
    <row hidden="1" r="120">
      <c r="A120" s="38" t="n"/>
      <c r="B120" s="1" t="n"/>
      <c r="I120" s="1" t="n"/>
      <c r="J120" s="1" t="n"/>
      <c r="K120" s="1" t="n"/>
      <c r="L120" s="1" t="n"/>
      <c r="M120" s="1" t="n"/>
      <c r="N120" s="1" t="n"/>
    </row>
    <row hidden="1" r="121">
      <c r="A121" s="38" t="n"/>
      <c r="B121" s="1" t="n"/>
      <c r="I121" s="1" t="n"/>
      <c r="J121" s="1" t="n"/>
      <c r="K121" s="1" t="n"/>
      <c r="L121" s="1" t="n"/>
      <c r="M121" s="1" t="n"/>
      <c r="N121" s="1" t="n"/>
    </row>
    <row hidden="1" r="122">
      <c r="A122" s="38" t="n"/>
      <c r="B122" s="1" t="n"/>
      <c r="I122" s="1" t="n"/>
      <c r="J122" s="1" t="n"/>
      <c r="K122" s="1" t="n"/>
      <c r="L122" s="1" t="n"/>
      <c r="M122" s="1" t="n"/>
      <c r="N122" s="1" t="n"/>
    </row>
    <row hidden="1" r="123">
      <c r="A123" s="38" t="n"/>
      <c r="B123" s="1" t="n"/>
      <c r="I123" s="1" t="n"/>
      <c r="J123" s="1" t="n"/>
      <c r="K123" s="1" t="n"/>
      <c r="L123" s="1" t="n"/>
      <c r="M123" s="1" t="n"/>
      <c r="N123" s="1" t="n"/>
    </row>
    <row hidden="1" r="124">
      <c r="A124" s="38" t="n"/>
      <c r="B124" s="1" t="n"/>
      <c r="I124" s="1" t="n"/>
      <c r="J124" s="1" t="n"/>
      <c r="K124" s="1" t="n"/>
      <c r="L124" s="1" t="n"/>
      <c r="M124" s="1" t="n"/>
      <c r="N124" s="1" t="n"/>
    </row>
    <row hidden="1" r="125">
      <c r="A125" s="38" t="n"/>
      <c r="B125" s="1" t="n"/>
      <c r="I125" s="1" t="n"/>
      <c r="J125" s="1" t="n"/>
      <c r="K125" s="1" t="n"/>
      <c r="L125" s="1" t="n"/>
      <c r="M125" s="1" t="n"/>
      <c r="N125" s="1" t="n"/>
    </row>
    <row hidden="1" r="126">
      <c r="A126" s="38" t="n"/>
      <c r="B126" s="1" t="n"/>
      <c r="I126" s="1" t="n"/>
      <c r="J126" s="1" t="n"/>
      <c r="K126" s="1" t="n"/>
      <c r="L126" s="1" t="n"/>
      <c r="M126" s="1" t="n"/>
      <c r="N126" s="1" t="n"/>
    </row>
    <row hidden="1" r="127">
      <c r="A127" s="38" t="n"/>
      <c r="B127" s="1" t="n"/>
      <c r="I127" s="1" t="n"/>
      <c r="J127" s="1" t="n"/>
      <c r="K127" s="1" t="n"/>
      <c r="L127" s="1" t="n"/>
      <c r="M127" s="1" t="n"/>
      <c r="N127" s="1" t="n"/>
    </row>
    <row hidden="1" r="128">
      <c r="A128" s="38" t="n"/>
      <c r="B128" s="1" t="n"/>
      <c r="I128" s="1" t="n"/>
      <c r="J128" s="1" t="n"/>
      <c r="K128" s="1" t="n"/>
      <c r="L128" s="1" t="n"/>
      <c r="M128" s="1" t="n"/>
      <c r="N128" s="1" t="n"/>
    </row>
    <row hidden="1" r="129">
      <c r="A129" s="38" t="n"/>
      <c r="B129" s="1" t="n"/>
      <c r="I129" s="1" t="n"/>
      <c r="J129" s="1" t="n"/>
      <c r="K129" s="1" t="n"/>
      <c r="L129" s="1" t="n"/>
      <c r="M129" s="1" t="n"/>
      <c r="N129" s="1" t="n"/>
    </row>
    <row hidden="1" r="130">
      <c r="A130" s="38" t="n"/>
      <c r="B130" s="1" t="n"/>
      <c r="I130" s="1" t="n"/>
      <c r="J130" s="1" t="n"/>
      <c r="K130" s="1" t="n"/>
      <c r="L130" s="1" t="n"/>
      <c r="M130" s="1" t="n"/>
      <c r="N130" s="1" t="n"/>
    </row>
    <row hidden="1" r="131">
      <c r="A131" s="38" t="n"/>
      <c r="B131" s="1" t="n"/>
      <c r="I131" s="1" t="n"/>
      <c r="J131" s="1" t="n"/>
      <c r="K131" s="1" t="n"/>
      <c r="L131" s="1" t="n"/>
      <c r="M131" s="1" t="n"/>
      <c r="N131" s="1" t="n"/>
    </row>
    <row hidden="1" r="132">
      <c r="A132" s="38" t="n"/>
      <c r="B132" s="1" t="n"/>
      <c r="I132" s="1" t="n"/>
      <c r="J132" s="1" t="n"/>
      <c r="K132" s="1" t="n"/>
      <c r="L132" s="1" t="n"/>
      <c r="M132" s="1" t="n"/>
      <c r="N132" s="1" t="n"/>
    </row>
    <row hidden="1" r="133">
      <c r="A133" s="38" t="n"/>
      <c r="B133" s="1" t="n"/>
      <c r="I133" s="1" t="n"/>
      <c r="J133" s="1" t="n"/>
      <c r="K133" s="1" t="n"/>
      <c r="L133" s="1" t="n"/>
      <c r="M133" s="1" t="n"/>
      <c r="N133" s="1" t="n"/>
    </row>
    <row hidden="1" r="134">
      <c r="A134" s="38" t="n"/>
      <c r="B134" s="1" t="n"/>
      <c r="I134" s="1" t="n"/>
      <c r="J134" s="1" t="n"/>
      <c r="K134" s="1" t="n"/>
      <c r="L134" s="1" t="n"/>
      <c r="M134" s="1" t="n"/>
      <c r="N134" s="1" t="n"/>
    </row>
    <row hidden="1" r="135">
      <c r="A135" s="38" t="n"/>
      <c r="B135" s="1" t="n"/>
      <c r="I135" s="1" t="n"/>
      <c r="J135" s="1" t="n"/>
      <c r="K135" s="1" t="n"/>
      <c r="L135" s="1" t="n"/>
      <c r="M135" s="1" t="n"/>
      <c r="N135" s="1" t="n"/>
    </row>
    <row hidden="1" r="136">
      <c r="A136" s="38" t="n"/>
      <c r="B136" s="1" t="n"/>
      <c r="I136" s="1" t="n"/>
      <c r="J136" s="1" t="n"/>
      <c r="K136" s="1" t="n"/>
      <c r="L136" s="1" t="n"/>
      <c r="M136" s="1" t="n"/>
      <c r="N136" s="1" t="n"/>
    </row>
    <row hidden="1" r="137">
      <c r="A137" s="38" t="n"/>
      <c r="B137" s="1" t="n"/>
      <c r="I137" s="1" t="n"/>
      <c r="J137" s="1" t="n"/>
      <c r="K137" s="1" t="n"/>
      <c r="L137" s="1" t="n"/>
      <c r="M137" s="1" t="n"/>
      <c r="N137" s="1" t="n"/>
    </row>
    <row hidden="1" r="138">
      <c r="A138" s="38" t="n"/>
      <c r="B138" s="1" t="n"/>
      <c r="I138" s="1" t="n"/>
      <c r="J138" s="1" t="n"/>
      <c r="K138" s="1" t="n"/>
      <c r="L138" s="1" t="n"/>
      <c r="M138" s="1" t="n"/>
      <c r="N138" s="1" t="n"/>
    </row>
    <row hidden="1" r="139">
      <c r="A139" s="38" t="n"/>
      <c r="B139" s="1" t="n"/>
      <c r="I139" s="1" t="n"/>
      <c r="J139" s="1" t="n"/>
      <c r="K139" s="1" t="n"/>
      <c r="L139" s="1" t="n"/>
      <c r="M139" s="1" t="n"/>
      <c r="N139" s="1" t="n"/>
    </row>
    <row hidden="1" r="140">
      <c r="A140" s="38" t="n"/>
      <c r="B140" s="1" t="n"/>
      <c r="I140" s="1" t="n"/>
      <c r="J140" s="1" t="n"/>
      <c r="K140" s="1" t="n"/>
      <c r="L140" s="1" t="n"/>
      <c r="M140" s="1" t="n"/>
      <c r="N140" s="1" t="n"/>
    </row>
    <row hidden="1" r="141">
      <c r="A141" s="38" t="n"/>
      <c r="B141" s="1" t="n"/>
      <c r="I141" s="1" t="n"/>
      <c r="J141" s="1" t="n"/>
      <c r="K141" s="1" t="n"/>
      <c r="L141" s="1" t="n"/>
      <c r="M141" s="1" t="n"/>
      <c r="N141" s="1" t="n"/>
    </row>
    <row hidden="1" r="142">
      <c r="A142" s="38" t="n"/>
      <c r="B142" s="1" t="n"/>
      <c r="I142" s="1" t="n"/>
      <c r="J142" s="1" t="n"/>
      <c r="K142" s="1" t="n"/>
      <c r="L142" s="1" t="n"/>
      <c r="M142" s="1" t="n"/>
      <c r="N142" s="1" t="n"/>
    </row>
    <row hidden="1" r="143">
      <c r="A143" s="38" t="n"/>
      <c r="B143" s="1" t="n"/>
      <c r="I143" s="1" t="n"/>
      <c r="J143" s="1" t="n"/>
      <c r="K143" s="1" t="n"/>
      <c r="L143" s="1" t="n"/>
      <c r="M143" s="1" t="n"/>
      <c r="N143" s="1" t="n"/>
    </row>
    <row hidden="1" r="144">
      <c r="A144" s="38" t="n"/>
      <c r="B144" s="1" t="n"/>
      <c r="I144" s="1" t="n"/>
      <c r="J144" s="1" t="n"/>
      <c r="K144" s="1" t="n"/>
      <c r="L144" s="1" t="n"/>
      <c r="M144" s="1" t="n"/>
      <c r="N144" s="1" t="n"/>
    </row>
    <row hidden="1" r="145">
      <c r="A145" s="38" t="n"/>
      <c r="B145" s="1" t="n"/>
      <c r="I145" s="1" t="n"/>
      <c r="J145" s="1" t="n"/>
      <c r="K145" s="1" t="n"/>
      <c r="L145" s="1" t="n"/>
      <c r="M145" s="1" t="n"/>
      <c r="N145" s="1" t="n"/>
    </row>
    <row hidden="1" r="146">
      <c r="A146" s="38" t="n"/>
      <c r="B146" s="1" t="n"/>
      <c r="I146" s="1" t="n"/>
      <c r="J146" s="1" t="n"/>
      <c r="K146" s="1" t="n"/>
      <c r="L146" s="1" t="n"/>
      <c r="M146" s="1" t="n"/>
      <c r="N146" s="1" t="n"/>
    </row>
    <row hidden="1" r="147">
      <c r="A147" s="38" t="n"/>
      <c r="B147" s="1" t="n"/>
      <c r="I147" s="1" t="n"/>
      <c r="J147" s="1" t="n"/>
      <c r="K147" s="1" t="n"/>
      <c r="L147" s="1" t="n"/>
      <c r="M147" s="1" t="n"/>
      <c r="N147" s="1" t="n"/>
    </row>
    <row hidden="1" r="148">
      <c r="A148" s="38" t="n"/>
      <c r="B148" s="1" t="n"/>
      <c r="I148" s="1" t="n"/>
      <c r="J148" s="1" t="n"/>
      <c r="K148" s="1" t="n"/>
      <c r="L148" s="1" t="n"/>
      <c r="M148" s="1" t="n"/>
      <c r="N148" s="1" t="n"/>
    </row>
    <row hidden="1" r="149">
      <c r="A149" s="38" t="n"/>
      <c r="B149" s="1" t="n"/>
      <c r="I149" s="1" t="n"/>
      <c r="J149" s="1" t="n"/>
      <c r="K149" s="1" t="n"/>
      <c r="L149" s="1" t="n"/>
      <c r="M149" s="1" t="n"/>
      <c r="N149" s="1" t="n"/>
    </row>
    <row hidden="1" r="150">
      <c r="A150" s="38" t="n"/>
      <c r="B150" s="1" t="n"/>
      <c r="I150" s="1" t="n"/>
      <c r="J150" s="1" t="n"/>
      <c r="K150" s="1" t="n"/>
      <c r="L150" s="1" t="n"/>
      <c r="M150" s="1" t="n"/>
      <c r="N150" s="1" t="n"/>
    </row>
    <row hidden="1" r="151">
      <c r="A151" s="38" t="n"/>
      <c r="B151" s="1" t="n"/>
      <c r="I151" s="1" t="n"/>
      <c r="J151" s="1" t="n"/>
      <c r="K151" s="1" t="n"/>
      <c r="L151" s="1" t="n"/>
      <c r="M151" s="1" t="n"/>
      <c r="N151" s="1" t="n"/>
    </row>
    <row hidden="1" r="152">
      <c r="A152" s="38" t="n"/>
      <c r="B152" s="1" t="n"/>
      <c r="I152" s="1" t="n"/>
      <c r="J152" s="1" t="n"/>
      <c r="K152" s="1" t="n"/>
      <c r="L152" s="1" t="n"/>
      <c r="M152" s="1" t="n"/>
      <c r="N152" s="1" t="n"/>
    </row>
    <row hidden="1" r="153">
      <c r="A153" s="38" t="n"/>
      <c r="B153" s="1" t="n"/>
      <c r="I153" s="1" t="n"/>
      <c r="J153" s="1" t="n"/>
      <c r="K153" s="1" t="n"/>
      <c r="L153" s="1" t="n"/>
      <c r="M153" s="1" t="n"/>
      <c r="N153" s="1" t="n"/>
    </row>
    <row hidden="1" r="154">
      <c r="A154" s="38" t="n"/>
      <c r="B154" s="1" t="n"/>
      <c r="I154" s="1" t="n"/>
      <c r="J154" s="1" t="n"/>
      <c r="K154" s="1" t="n"/>
      <c r="L154" s="1" t="n"/>
      <c r="M154" s="1" t="n"/>
      <c r="N154" s="1" t="n"/>
    </row>
    <row hidden="1" r="155">
      <c r="A155" s="38" t="n"/>
      <c r="B155" s="1" t="n"/>
      <c r="I155" s="1" t="n"/>
      <c r="J155" s="1" t="n"/>
      <c r="K155" s="1" t="n"/>
      <c r="L155" s="1" t="n"/>
      <c r="M155" s="1" t="n"/>
      <c r="N155" s="1" t="n"/>
    </row>
    <row hidden="1" r="156">
      <c r="A156" s="38" t="n"/>
      <c r="B156" s="1" t="n"/>
      <c r="I156" s="1" t="n"/>
      <c r="J156" s="1" t="n"/>
      <c r="K156" s="1" t="n"/>
      <c r="L156" s="1" t="n"/>
      <c r="M156" s="1" t="n"/>
      <c r="N156" s="1" t="n"/>
    </row>
    <row hidden="1" r="157">
      <c r="A157" s="38" t="n"/>
      <c r="B157" s="1" t="n"/>
      <c r="I157" s="1" t="n"/>
      <c r="J157" s="1" t="n"/>
      <c r="K157" s="1" t="n"/>
      <c r="L157" s="1" t="n"/>
      <c r="M157" s="1" t="n"/>
      <c r="N157" s="1" t="n"/>
    </row>
    <row hidden="1" r="158">
      <c r="A158" s="38" t="n"/>
      <c r="B158" s="1" t="n"/>
      <c r="I158" s="1" t="n"/>
      <c r="J158" s="1" t="n"/>
      <c r="K158" s="1" t="n"/>
      <c r="L158" s="1" t="n"/>
      <c r="M158" s="1" t="n"/>
      <c r="N158" s="1" t="n"/>
    </row>
    <row hidden="1" r="159">
      <c r="A159" s="38" t="n"/>
      <c r="B159" s="1" t="n"/>
      <c r="I159" s="1" t="n"/>
      <c r="J159" s="1" t="n"/>
      <c r="K159" s="1" t="n"/>
      <c r="L159" s="1" t="n"/>
      <c r="M159" s="1" t="n"/>
      <c r="N159" s="1" t="n"/>
    </row>
    <row hidden="1" r="160">
      <c r="A160" s="38" t="n"/>
      <c r="B160" s="1" t="n"/>
      <c r="I160" s="1" t="n"/>
      <c r="J160" s="1" t="n"/>
      <c r="K160" s="1" t="n"/>
      <c r="L160" s="1" t="n"/>
      <c r="M160" s="1" t="n"/>
      <c r="N160" s="1" t="n"/>
    </row>
    <row hidden="1" r="161">
      <c r="A161" s="38" t="n"/>
      <c r="B161" s="1" t="n"/>
      <c r="I161" s="1" t="n"/>
      <c r="J161" s="1" t="n"/>
      <c r="K161" s="1" t="n"/>
      <c r="L161" s="1" t="n"/>
      <c r="M161" s="1" t="n"/>
      <c r="N161" s="1" t="n"/>
    </row>
    <row hidden="1" r="162">
      <c r="A162" s="38" t="n"/>
      <c r="B162" s="1" t="n"/>
      <c r="I162" s="1" t="n"/>
      <c r="J162" s="1" t="n"/>
      <c r="K162" s="1" t="n"/>
      <c r="L162" s="1" t="n"/>
      <c r="M162" s="1" t="n"/>
      <c r="N162" s="1" t="n"/>
    </row>
    <row hidden="1" r="163">
      <c r="A163" s="38" t="n"/>
      <c r="B163" s="1" t="n"/>
      <c r="I163" s="1" t="n"/>
      <c r="J163" s="1" t="n"/>
      <c r="K163" s="1" t="n"/>
      <c r="L163" s="1" t="n"/>
      <c r="M163" s="1" t="n"/>
      <c r="N163" s="1" t="n"/>
    </row>
    <row hidden="1" r="164">
      <c r="A164" s="38" t="n"/>
      <c r="B164" s="1" t="n"/>
      <c r="I164" s="1" t="n"/>
      <c r="J164" s="1" t="n"/>
      <c r="K164" s="1" t="n"/>
      <c r="L164" s="1" t="n"/>
      <c r="M164" s="1" t="n"/>
      <c r="N164" s="1" t="n"/>
    </row>
    <row hidden="1" r="165">
      <c r="A165" s="38" t="n"/>
      <c r="B165" s="1" t="n"/>
      <c r="I165" s="1" t="n"/>
      <c r="J165" s="1" t="n"/>
      <c r="K165" s="1" t="n"/>
      <c r="L165" s="1" t="n"/>
      <c r="M165" s="1" t="n"/>
      <c r="N165" s="1" t="n"/>
    </row>
    <row hidden="1" r="166">
      <c r="A166" s="38" t="n"/>
      <c r="B166" s="1" t="n"/>
      <c r="I166" s="1" t="n"/>
      <c r="J166" s="1" t="n"/>
      <c r="K166" s="1" t="n"/>
      <c r="L166" s="1" t="n"/>
      <c r="M166" s="1" t="n"/>
      <c r="N166" s="1" t="n"/>
    </row>
    <row hidden="1" r="167">
      <c r="A167" s="38" t="n"/>
      <c r="B167" s="1" t="n"/>
      <c r="I167" s="1" t="n"/>
      <c r="J167" s="1" t="n"/>
      <c r="K167" s="1" t="n"/>
      <c r="L167" s="1" t="n"/>
      <c r="M167" s="1" t="n"/>
      <c r="N167" s="1" t="n"/>
    </row>
    <row hidden="1" r="168">
      <c r="A168" s="38" t="n"/>
      <c r="B168" s="1" t="n"/>
      <c r="I168" s="1" t="n"/>
      <c r="J168" s="1" t="n"/>
      <c r="K168" s="1" t="n"/>
      <c r="L168" s="1" t="n"/>
      <c r="M168" s="1" t="n"/>
      <c r="N168" s="1" t="n"/>
    </row>
    <row hidden="1" r="169">
      <c r="A169" s="38" t="n"/>
      <c r="B169" s="1" t="n"/>
      <c r="I169" s="1" t="n"/>
      <c r="J169" s="1" t="n"/>
      <c r="K169" s="1" t="n"/>
      <c r="L169" s="1" t="n"/>
      <c r="M169" s="1" t="n"/>
      <c r="N169" s="1" t="n"/>
    </row>
    <row hidden="1" r="170">
      <c r="A170" s="38" t="n"/>
      <c r="B170" s="1" t="n"/>
      <c r="I170" s="1" t="n"/>
      <c r="J170" s="1" t="n"/>
      <c r="K170" s="1" t="n"/>
      <c r="L170" s="1" t="n"/>
      <c r="M170" s="1" t="n"/>
      <c r="N170" s="1" t="n"/>
    </row>
    <row hidden="1" r="171">
      <c r="A171" s="38" t="n"/>
      <c r="B171" s="1" t="n"/>
      <c r="I171" s="1" t="n"/>
      <c r="J171" s="1" t="n"/>
      <c r="K171" s="1" t="n"/>
      <c r="L171" s="1" t="n"/>
      <c r="M171" s="1" t="n"/>
      <c r="N171" s="1" t="n"/>
    </row>
    <row hidden="1" r="172">
      <c r="A172" s="38" t="n"/>
      <c r="B172" s="1" t="n"/>
      <c r="I172" s="1" t="n"/>
      <c r="J172" s="1" t="n"/>
      <c r="K172" s="1" t="n"/>
      <c r="L172" s="1" t="n"/>
      <c r="M172" s="1" t="n"/>
      <c r="N172" s="1" t="n"/>
    </row>
    <row hidden="1" r="173">
      <c r="A173" s="38" t="n"/>
      <c r="B173" s="1" t="n"/>
      <c r="I173" s="1" t="n"/>
      <c r="J173" s="1" t="n"/>
      <c r="K173" s="1" t="n"/>
      <c r="L173" s="1" t="n"/>
      <c r="M173" s="1" t="n"/>
      <c r="N173" s="1" t="n"/>
    </row>
    <row hidden="1" r="174">
      <c r="A174" s="38" t="n"/>
      <c r="B174" s="1" t="n"/>
      <c r="I174" s="1" t="n"/>
      <c r="J174" s="1" t="n"/>
      <c r="K174" s="1" t="n"/>
      <c r="L174" s="1" t="n"/>
      <c r="M174" s="1" t="n"/>
      <c r="N174" s="1" t="n"/>
    </row>
    <row hidden="1" r="175">
      <c r="A175" s="38" t="n"/>
      <c r="B175" s="1" t="n"/>
      <c r="I175" s="1" t="n"/>
      <c r="J175" s="1" t="n"/>
      <c r="K175" s="1" t="n"/>
      <c r="L175" s="1" t="n"/>
      <c r="M175" s="1" t="n"/>
      <c r="N175" s="1" t="n"/>
    </row>
    <row hidden="1" r="176">
      <c r="A176" s="38" t="n"/>
      <c r="B176" s="1" t="n"/>
      <c r="I176" s="1" t="n"/>
      <c r="J176" s="1" t="n"/>
      <c r="K176" s="1" t="n"/>
      <c r="L176" s="1" t="n"/>
      <c r="M176" s="1" t="n"/>
      <c r="N176" s="1" t="n"/>
    </row>
    <row hidden="1" r="177">
      <c r="A177" s="38" t="n"/>
      <c r="B177" s="1" t="n"/>
      <c r="I177" s="1" t="n"/>
      <c r="J177" s="1" t="n"/>
      <c r="K177" s="1" t="n"/>
      <c r="L177" s="1" t="n"/>
      <c r="M177" s="1" t="n"/>
      <c r="N177" s="1" t="n"/>
    </row>
    <row hidden="1" r="178">
      <c r="A178" s="38" t="n"/>
      <c r="B178" s="1" t="n"/>
      <c r="I178" s="1" t="n"/>
      <c r="J178" s="1" t="n"/>
      <c r="K178" s="1" t="n"/>
      <c r="L178" s="1" t="n"/>
      <c r="M178" s="1" t="n"/>
      <c r="N178" s="1" t="n"/>
    </row>
    <row hidden="1" r="179">
      <c r="A179" s="38" t="n"/>
      <c r="B179" s="1" t="n"/>
      <c r="I179" s="1" t="n"/>
      <c r="J179" s="1" t="n"/>
      <c r="K179" s="1" t="n"/>
      <c r="L179" s="1" t="n"/>
      <c r="M179" s="1" t="n"/>
      <c r="N179" s="1" t="n"/>
    </row>
    <row hidden="1" r="180">
      <c r="A180" s="38" t="n"/>
      <c r="B180" s="1" t="n"/>
      <c r="I180" s="1" t="n"/>
      <c r="J180" s="1" t="n"/>
      <c r="K180" s="1" t="n"/>
      <c r="L180" s="1" t="n"/>
      <c r="M180" s="1" t="n"/>
      <c r="N180" s="1" t="n"/>
    </row>
    <row hidden="1" r="181">
      <c r="A181" s="38" t="n"/>
      <c r="B181" s="1" t="n"/>
      <c r="I181" s="1" t="n"/>
      <c r="J181" s="1" t="n"/>
      <c r="K181" s="1" t="n"/>
      <c r="L181" s="1" t="n"/>
      <c r="M181" s="1" t="n"/>
      <c r="N181" s="1" t="n"/>
    </row>
    <row hidden="1" r="182">
      <c r="A182" s="38" t="n"/>
      <c r="B182" s="1" t="n"/>
      <c r="I182" s="1" t="n"/>
      <c r="J182" s="1" t="n"/>
      <c r="K182" s="1" t="n"/>
      <c r="L182" s="1" t="n"/>
      <c r="M182" s="1" t="n"/>
      <c r="N182" s="1" t="n"/>
    </row>
    <row hidden="1" r="183">
      <c r="A183" s="38" t="n"/>
      <c r="B183" s="1" t="n"/>
      <c r="I183" s="1" t="n"/>
      <c r="J183" s="1" t="n"/>
      <c r="K183" s="1" t="n"/>
      <c r="L183" s="1" t="n"/>
      <c r="M183" s="1" t="n"/>
      <c r="N183" s="1" t="n"/>
    </row>
    <row hidden="1" r="184">
      <c r="A184" s="38" t="n"/>
      <c r="B184" s="1" t="n"/>
      <c r="I184" s="1" t="n"/>
      <c r="J184" s="1" t="n"/>
      <c r="K184" s="1" t="n"/>
      <c r="L184" s="1" t="n"/>
      <c r="M184" s="1" t="n"/>
      <c r="N184" s="1" t="n"/>
    </row>
    <row hidden="1" r="185">
      <c r="A185" s="38" t="n"/>
      <c r="B185" s="1" t="n"/>
      <c r="I185" s="1" t="n"/>
      <c r="J185" s="1" t="n"/>
      <c r="K185" s="1" t="n"/>
      <c r="L185" s="1" t="n"/>
      <c r="M185" s="1" t="n"/>
      <c r="N185" s="1" t="n"/>
    </row>
    <row hidden="1" r="186">
      <c r="A186" s="38" t="n"/>
      <c r="B186" s="1" t="n"/>
      <c r="I186" s="1" t="n"/>
      <c r="J186" s="1" t="n"/>
      <c r="K186" s="1" t="n"/>
      <c r="L186" s="1" t="n"/>
      <c r="M186" s="1" t="n"/>
      <c r="N186" s="1" t="n"/>
    </row>
    <row hidden="1" r="187">
      <c r="A187" s="38" t="n"/>
      <c r="B187" s="1" t="n"/>
      <c r="I187" s="1" t="n"/>
      <c r="J187" s="1" t="n"/>
      <c r="K187" s="1" t="n"/>
      <c r="L187" s="1" t="n"/>
      <c r="M187" s="1" t="n"/>
      <c r="N187" s="1" t="n"/>
    </row>
    <row hidden="1" r="188">
      <c r="A188" s="38" t="n"/>
      <c r="B188" s="1" t="n"/>
      <c r="I188" s="1" t="n"/>
      <c r="J188" s="1" t="n"/>
      <c r="K188" s="1" t="n"/>
      <c r="L188" s="1" t="n"/>
      <c r="M188" s="1" t="n"/>
      <c r="N188" s="1" t="n"/>
    </row>
    <row hidden="1" r="189">
      <c r="A189" s="38" t="n"/>
      <c r="B189" s="1" t="n"/>
      <c r="I189" s="1" t="n"/>
      <c r="J189" s="1" t="n"/>
      <c r="K189" s="1" t="n"/>
      <c r="L189" s="1" t="n"/>
      <c r="M189" s="1" t="n"/>
      <c r="N189" s="1" t="n"/>
    </row>
    <row hidden="1" r="190">
      <c r="A190" s="38" t="n"/>
      <c r="B190" s="1" t="n"/>
      <c r="I190" s="1" t="n"/>
      <c r="J190" s="1" t="n"/>
      <c r="K190" s="1" t="n"/>
      <c r="L190" s="1" t="n"/>
      <c r="M190" s="1" t="n"/>
      <c r="N190" s="1" t="n"/>
    </row>
    <row hidden="1" r="191">
      <c r="A191" s="38" t="n"/>
      <c r="B191" s="1" t="n"/>
      <c r="I191" s="1" t="n"/>
      <c r="J191" s="1" t="n"/>
      <c r="K191" s="1" t="n"/>
      <c r="L191" s="1" t="n"/>
      <c r="M191" s="1" t="n"/>
      <c r="N191" s="1" t="n"/>
    </row>
    <row hidden="1" r="192">
      <c r="A192" s="38" t="n"/>
      <c r="B192" s="1" t="n"/>
      <c r="I192" s="1" t="n"/>
      <c r="J192" s="1" t="n"/>
      <c r="K192" s="1" t="n"/>
      <c r="L192" s="1" t="n"/>
      <c r="M192" s="1" t="n"/>
      <c r="N192" s="1" t="n"/>
    </row>
    <row hidden="1" r="193">
      <c r="A193" s="38" t="n"/>
      <c r="B193" s="1" t="n"/>
      <c r="I193" s="1" t="n"/>
      <c r="J193" s="1" t="n"/>
      <c r="K193" s="1" t="n"/>
      <c r="L193" s="1" t="n"/>
      <c r="M193" s="1" t="n"/>
      <c r="N193" s="1" t="n"/>
    </row>
    <row hidden="1" r="194">
      <c r="A194" s="38" t="n"/>
      <c r="B194" s="1" t="n"/>
      <c r="I194" s="1" t="n"/>
      <c r="J194" s="1" t="n"/>
      <c r="K194" s="1" t="n"/>
      <c r="L194" s="1" t="n"/>
      <c r="M194" s="1" t="n"/>
      <c r="N194" s="1" t="n"/>
    </row>
    <row hidden="1" r="195">
      <c r="A195" s="38" t="n"/>
      <c r="B195" s="1" t="n"/>
      <c r="I195" s="1" t="n"/>
      <c r="J195" s="1" t="n"/>
      <c r="K195" s="1" t="n"/>
      <c r="L195" s="1" t="n"/>
      <c r="M195" s="1" t="n"/>
      <c r="N195" s="1" t="n"/>
    </row>
    <row hidden="1" r="196">
      <c r="A196" s="38" t="n"/>
      <c r="B196" s="1" t="n"/>
      <c r="I196" s="1" t="n"/>
      <c r="J196" s="1" t="n"/>
      <c r="K196" s="1" t="n"/>
      <c r="L196" s="1" t="n"/>
      <c r="M196" s="1" t="n"/>
      <c r="N196" s="1" t="n"/>
    </row>
    <row hidden="1" r="197">
      <c r="A197" s="38" t="n"/>
      <c r="B197" s="1" t="n"/>
      <c r="I197" s="1" t="n"/>
      <c r="J197" s="1" t="n"/>
      <c r="K197" s="1" t="n"/>
      <c r="L197" s="1" t="n"/>
      <c r="M197" s="1" t="n"/>
      <c r="N197" s="1" t="n"/>
    </row>
    <row hidden="1" r="198">
      <c r="A198" s="38" t="n"/>
      <c r="B198" s="1" t="n"/>
      <c r="I198" s="1" t="n"/>
      <c r="J198" s="1" t="n"/>
      <c r="K198" s="1" t="n"/>
      <c r="L198" s="1" t="n"/>
      <c r="M198" s="1" t="n"/>
      <c r="N198" s="1" t="n"/>
    </row>
    <row hidden="1" r="199">
      <c r="A199" s="38" t="n"/>
      <c r="B199" s="1" t="n"/>
      <c r="I199" s="1" t="n"/>
      <c r="J199" s="1" t="n"/>
      <c r="K199" s="1" t="n"/>
      <c r="L199" s="1" t="n"/>
      <c r="M199" s="1" t="n"/>
      <c r="N199" s="1" t="n"/>
    </row>
    <row hidden="1" r="200">
      <c r="A200" s="38" t="n"/>
      <c r="B200" s="1" t="n"/>
      <c r="I200" s="1" t="n"/>
      <c r="J200" s="1" t="n"/>
      <c r="K200" s="1" t="n"/>
      <c r="L200" s="1" t="n"/>
      <c r="M200" s="1" t="n"/>
      <c r="N200" s="1" t="n"/>
    </row>
    <row hidden="1" r="201">
      <c r="A201" s="38" t="n"/>
      <c r="B201" s="1" t="n"/>
      <c r="I201" s="1" t="n"/>
      <c r="J201" s="1" t="n"/>
      <c r="K201" s="1" t="n"/>
      <c r="L201" s="1" t="n"/>
      <c r="M201" s="1" t="n"/>
      <c r="N201" s="1" t="n"/>
    </row>
    <row hidden="1" r="202">
      <c r="A202" s="38" t="n"/>
      <c r="B202" s="1" t="n"/>
      <c r="I202" s="1" t="n"/>
      <c r="J202" s="1" t="n"/>
      <c r="K202" s="1" t="n"/>
      <c r="L202" s="1" t="n"/>
      <c r="M202" s="1" t="n"/>
      <c r="N202" s="1" t="n"/>
    </row>
    <row hidden="1" r="203">
      <c r="A203" s="38" t="n"/>
      <c r="B203" s="1" t="n"/>
      <c r="I203" s="1" t="n"/>
      <c r="J203" s="1" t="n"/>
      <c r="K203" s="1" t="n"/>
      <c r="L203" s="1" t="n"/>
      <c r="M203" s="1" t="n"/>
      <c r="N203" s="1" t="n"/>
    </row>
    <row hidden="1" r="204">
      <c r="A204" s="38" t="n"/>
      <c r="B204" s="1" t="n"/>
      <c r="I204" s="1" t="n"/>
      <c r="J204" s="1" t="n"/>
      <c r="K204" s="1" t="n"/>
      <c r="L204" s="1" t="n"/>
      <c r="M204" s="1" t="n"/>
      <c r="N204" s="1" t="n"/>
    </row>
    <row hidden="1" r="205">
      <c r="A205" s="38" t="n"/>
      <c r="B205" s="1" t="n"/>
      <c r="I205" s="1" t="n"/>
      <c r="J205" s="1" t="n"/>
      <c r="K205" s="1" t="n"/>
      <c r="L205" s="1" t="n"/>
      <c r="M205" s="1" t="n"/>
      <c r="N205" s="1" t="n"/>
    </row>
    <row hidden="1" r="206">
      <c r="A206" s="38" t="n"/>
      <c r="B206" s="1" t="n"/>
      <c r="I206" s="1" t="n"/>
      <c r="J206" s="1" t="n"/>
      <c r="K206" s="1" t="n"/>
      <c r="L206" s="1" t="n"/>
      <c r="M206" s="1" t="n"/>
      <c r="N206" s="1" t="n"/>
    </row>
    <row hidden="1" r="207">
      <c r="A207" s="38" t="n"/>
      <c r="B207" s="1" t="n"/>
      <c r="I207" s="1" t="n"/>
      <c r="J207" s="1" t="n"/>
      <c r="K207" s="1" t="n"/>
      <c r="L207" s="1" t="n"/>
      <c r="M207" s="1" t="n"/>
      <c r="N207" s="1" t="n"/>
    </row>
    <row hidden="1" r="208">
      <c r="A208" s="38" t="n"/>
      <c r="B208" s="1" t="n"/>
      <c r="I208" s="1" t="n"/>
      <c r="J208" s="1" t="n"/>
      <c r="K208" s="1" t="n"/>
      <c r="L208" s="1" t="n"/>
      <c r="M208" s="1" t="n"/>
      <c r="N208" s="1" t="n"/>
    </row>
    <row hidden="1" r="209">
      <c r="A209" s="38" t="n"/>
      <c r="B209" s="1" t="n"/>
      <c r="I209" s="1" t="n"/>
      <c r="J209" s="1" t="n"/>
      <c r="K209" s="1" t="n"/>
      <c r="L209" s="1" t="n"/>
      <c r="M209" s="1" t="n"/>
      <c r="N209" s="1" t="n"/>
    </row>
    <row hidden="1" r="210">
      <c r="A210" s="38" t="n"/>
      <c r="B210" s="1" t="n"/>
      <c r="I210" s="1" t="n"/>
      <c r="J210" s="1" t="n"/>
      <c r="K210" s="1" t="n"/>
      <c r="L210" s="1" t="n"/>
      <c r="M210" s="1" t="n"/>
      <c r="N210" s="1" t="n"/>
    </row>
    <row hidden="1" r="211">
      <c r="A211" s="38" t="n"/>
      <c r="B211" s="1" t="n"/>
      <c r="I211" s="1" t="n"/>
      <c r="J211" s="1" t="n"/>
      <c r="K211" s="1" t="n"/>
      <c r="L211" s="1" t="n"/>
      <c r="M211" s="1" t="n"/>
      <c r="N211" s="1" t="n"/>
    </row>
    <row hidden="1" r="212">
      <c r="A212" s="38" t="n"/>
      <c r="B212" s="1" t="n"/>
      <c r="I212" s="1" t="n"/>
      <c r="J212" s="1" t="n"/>
      <c r="K212" s="1" t="n"/>
      <c r="L212" s="1" t="n"/>
      <c r="M212" s="1" t="n"/>
      <c r="N212" s="1" t="n"/>
    </row>
    <row hidden="1" r="213">
      <c r="A213" s="38" t="n"/>
      <c r="B213" s="1" t="n"/>
      <c r="I213" s="1" t="n"/>
      <c r="J213" s="1" t="n"/>
      <c r="K213" s="1" t="n"/>
      <c r="L213" s="1" t="n"/>
      <c r="M213" s="1" t="n"/>
      <c r="N213" s="1" t="n"/>
    </row>
    <row hidden="1" r="214">
      <c r="A214" s="38" t="n"/>
      <c r="B214" s="1" t="n"/>
      <c r="I214" s="1" t="n"/>
      <c r="J214" s="1" t="n"/>
      <c r="K214" s="1" t="n"/>
      <c r="L214" s="1" t="n"/>
      <c r="M214" s="1" t="n"/>
      <c r="N214" s="1" t="n"/>
    </row>
    <row hidden="1" r="215">
      <c r="A215" s="38" t="n"/>
      <c r="B215" s="1" t="n"/>
      <c r="I215" s="1" t="n"/>
      <c r="J215" s="1" t="n"/>
      <c r="K215" s="1" t="n"/>
      <c r="L215" s="1" t="n"/>
      <c r="M215" s="1" t="n"/>
      <c r="N215" s="1" t="n"/>
    </row>
    <row hidden="1" r="216">
      <c r="A216" s="38" t="n"/>
      <c r="B216" s="1" t="n"/>
      <c r="I216" s="1" t="n"/>
      <c r="J216" s="1" t="n"/>
      <c r="K216" s="1" t="n"/>
      <c r="L216" s="1" t="n"/>
      <c r="M216" s="1" t="n"/>
      <c r="N216" s="1" t="n"/>
    </row>
    <row hidden="1" r="217">
      <c r="A217" s="38" t="n"/>
      <c r="B217" s="1" t="n"/>
      <c r="I217" s="1" t="n"/>
      <c r="J217" s="1" t="n"/>
      <c r="K217" s="1" t="n"/>
      <c r="L217" s="1" t="n"/>
      <c r="M217" s="1" t="n"/>
      <c r="N217" s="1" t="n"/>
    </row>
    <row hidden="1" r="218">
      <c r="A218" s="38" t="n"/>
      <c r="B218" s="1" t="n"/>
      <c r="I218" s="1" t="n"/>
      <c r="J218" s="1" t="n"/>
      <c r="K218" s="1" t="n"/>
      <c r="L218" s="1" t="n"/>
      <c r="M218" s="1" t="n"/>
      <c r="N218" s="1" t="n"/>
    </row>
    <row hidden="1" r="219">
      <c r="A219" s="38" t="n"/>
      <c r="B219" s="1" t="n"/>
      <c r="I219" s="1" t="n"/>
      <c r="J219" s="1" t="n"/>
      <c r="K219" s="1" t="n"/>
      <c r="L219" s="1" t="n"/>
      <c r="M219" s="1" t="n"/>
      <c r="N219" s="1" t="n"/>
    </row>
    <row hidden="1" r="220">
      <c r="A220" s="38" t="n"/>
      <c r="B220" s="1" t="n"/>
      <c r="I220" s="1" t="n"/>
      <c r="J220" s="1" t="n"/>
      <c r="K220" s="1" t="n"/>
      <c r="L220" s="1" t="n"/>
      <c r="M220" s="1" t="n"/>
      <c r="N220" s="1" t="n"/>
    </row>
    <row hidden="1" r="221">
      <c r="A221" s="38" t="n"/>
      <c r="B221" s="1" t="n"/>
      <c r="I221" s="1" t="n"/>
      <c r="J221" s="1" t="n"/>
      <c r="K221" s="1" t="n"/>
      <c r="L221" s="1" t="n"/>
      <c r="M221" s="1" t="n"/>
      <c r="N221" s="1" t="n"/>
    </row>
    <row hidden="1" r="222">
      <c r="A222" s="38" t="n"/>
      <c r="B222" s="1" t="n"/>
      <c r="I222" s="1" t="n"/>
      <c r="J222" s="1" t="n"/>
      <c r="K222" s="1" t="n"/>
      <c r="L222" s="1" t="n"/>
      <c r="M222" s="1" t="n"/>
      <c r="N222" s="1" t="n"/>
    </row>
    <row hidden="1" r="223">
      <c r="A223" s="38" t="n"/>
      <c r="B223" s="1" t="n"/>
      <c r="I223" s="1" t="n"/>
      <c r="J223" s="1" t="n"/>
      <c r="K223" s="1" t="n"/>
      <c r="L223" s="1" t="n"/>
      <c r="M223" s="1" t="n"/>
      <c r="N223" s="1" t="n"/>
    </row>
    <row hidden="1" r="224">
      <c r="A224" s="38" t="n"/>
      <c r="B224" s="1" t="n"/>
      <c r="I224" s="1" t="n"/>
      <c r="J224" s="1" t="n"/>
      <c r="K224" s="1" t="n"/>
      <c r="L224" s="1" t="n"/>
      <c r="M224" s="1" t="n"/>
      <c r="N224" s="1" t="n"/>
    </row>
    <row hidden="1" r="225">
      <c r="A225" s="38" t="n"/>
      <c r="B225" s="1" t="n"/>
      <c r="I225" s="1" t="n"/>
      <c r="J225" s="1" t="n"/>
      <c r="K225" s="1" t="n"/>
      <c r="L225" s="1" t="n"/>
      <c r="M225" s="1" t="n"/>
      <c r="N225" s="1" t="n"/>
    </row>
    <row hidden="1" r="226">
      <c r="A226" s="38" t="n"/>
      <c r="B226" s="1" t="n"/>
      <c r="I226" s="1" t="n"/>
      <c r="J226" s="1" t="n"/>
      <c r="K226" s="1" t="n"/>
      <c r="L226" s="1" t="n"/>
      <c r="M226" s="1" t="n"/>
      <c r="N226" s="1" t="n"/>
    </row>
    <row hidden="1" r="227">
      <c r="A227" s="38" t="n"/>
      <c r="B227" s="1" t="n"/>
      <c r="I227" s="1" t="n"/>
      <c r="J227" s="1" t="n"/>
      <c r="K227" s="1" t="n"/>
      <c r="L227" s="1" t="n"/>
      <c r="M227" s="1" t="n"/>
      <c r="N227" s="1" t="n"/>
    </row>
    <row hidden="1" r="228">
      <c r="A228" s="38" t="n"/>
      <c r="B228" s="1" t="n"/>
      <c r="I228" s="1" t="n"/>
      <c r="J228" s="1" t="n"/>
      <c r="K228" s="1" t="n"/>
      <c r="L228" s="1" t="n"/>
      <c r="M228" s="1" t="n"/>
      <c r="N228" s="1" t="n"/>
    </row>
    <row hidden="1" r="229">
      <c r="A229" s="38" t="n"/>
      <c r="B229" s="1" t="n"/>
      <c r="I229" s="1" t="n"/>
      <c r="J229" s="1" t="n"/>
      <c r="K229" s="1" t="n"/>
      <c r="L229" s="1" t="n"/>
      <c r="M229" s="1" t="n"/>
      <c r="N229" s="1" t="n"/>
    </row>
    <row hidden="1" r="230">
      <c r="A230" s="38" t="n"/>
      <c r="B230" s="1" t="n"/>
      <c r="I230" s="1" t="n"/>
      <c r="J230" s="1" t="n"/>
      <c r="K230" s="1" t="n"/>
      <c r="L230" s="1" t="n"/>
      <c r="M230" s="1" t="n"/>
      <c r="N230" s="1" t="n"/>
    </row>
    <row hidden="1" r="231">
      <c r="A231" s="38" t="n"/>
      <c r="B231" s="1" t="n"/>
      <c r="I231" s="1" t="n"/>
      <c r="J231" s="1" t="n"/>
      <c r="K231" s="1" t="n"/>
      <c r="L231" s="1" t="n"/>
      <c r="M231" s="1" t="n"/>
      <c r="N231" s="1" t="n"/>
    </row>
    <row hidden="1" r="232">
      <c r="A232" s="38" t="n"/>
      <c r="B232" s="1" t="n"/>
      <c r="I232" s="1" t="n"/>
      <c r="J232" s="1" t="n"/>
      <c r="K232" s="1" t="n"/>
      <c r="L232" s="1" t="n"/>
      <c r="M232" s="1" t="n"/>
      <c r="N232" s="1" t="n"/>
    </row>
    <row hidden="1" r="233">
      <c r="A233" s="38" t="n"/>
      <c r="B233" s="1" t="n"/>
      <c r="I233" s="1" t="n"/>
      <c r="J233" s="1" t="n"/>
      <c r="K233" s="1" t="n"/>
      <c r="L233" s="1" t="n"/>
      <c r="M233" s="1" t="n"/>
      <c r="N233" s="1" t="n"/>
    </row>
    <row hidden="1" r="234">
      <c r="A234" s="38" t="n"/>
      <c r="B234" s="1" t="n"/>
      <c r="I234" s="1" t="n"/>
      <c r="J234" s="1" t="n"/>
      <c r="K234" s="1" t="n"/>
      <c r="L234" s="1" t="n"/>
      <c r="M234" s="1" t="n"/>
      <c r="N234" s="1" t="n"/>
    </row>
    <row hidden="1" r="235">
      <c r="A235" s="38" t="n"/>
      <c r="B235" s="1" t="n"/>
      <c r="I235" s="1" t="n"/>
      <c r="J235" s="1" t="n"/>
      <c r="K235" s="1" t="n"/>
      <c r="L235" s="1" t="n"/>
      <c r="M235" s="1" t="n"/>
      <c r="N235" s="1" t="n"/>
    </row>
    <row hidden="1" r="236">
      <c r="A236" s="38" t="n"/>
      <c r="B236" s="1" t="n"/>
      <c r="I236" s="1" t="n"/>
      <c r="J236" s="1" t="n"/>
      <c r="K236" s="1" t="n"/>
      <c r="L236" s="1" t="n"/>
      <c r="M236" s="1" t="n"/>
      <c r="N236" s="1" t="n"/>
    </row>
    <row hidden="1" r="237">
      <c r="A237" s="38" t="n"/>
      <c r="B237" s="1" t="n"/>
      <c r="I237" s="1" t="n"/>
      <c r="J237" s="1" t="n"/>
      <c r="K237" s="1" t="n"/>
      <c r="L237" s="1" t="n"/>
      <c r="M237" s="1" t="n"/>
      <c r="N237" s="1" t="n"/>
    </row>
    <row hidden="1" r="238">
      <c r="A238" s="38" t="n"/>
      <c r="B238" s="1" t="n"/>
      <c r="I238" s="1" t="n"/>
      <c r="J238" s="1" t="n"/>
      <c r="K238" s="1" t="n"/>
      <c r="L238" s="1" t="n"/>
      <c r="M238" s="1" t="n"/>
      <c r="N238" s="1" t="n"/>
    </row>
    <row hidden="1" r="239">
      <c r="A239" s="38" t="n"/>
      <c r="B239" s="1" t="n"/>
      <c r="I239" s="1" t="n"/>
      <c r="J239" s="1" t="n"/>
      <c r="K239" s="1" t="n"/>
      <c r="L239" s="1" t="n"/>
      <c r="M239" s="1" t="n"/>
      <c r="N239" s="1" t="n"/>
    </row>
    <row hidden="1" r="240">
      <c r="A240" s="38" t="n"/>
      <c r="B240" s="1" t="n"/>
      <c r="I240" s="1" t="n"/>
      <c r="J240" s="1" t="n"/>
      <c r="K240" s="1" t="n"/>
      <c r="L240" s="1" t="n"/>
      <c r="M240" s="1" t="n"/>
      <c r="N240" s="1" t="n"/>
    </row>
    <row hidden="1" r="241">
      <c r="A241" s="38" t="n"/>
      <c r="B241" s="1" t="n"/>
      <c r="I241" s="1" t="n"/>
      <c r="J241" s="1" t="n"/>
      <c r="K241" s="1" t="n"/>
      <c r="L241" s="1" t="n"/>
      <c r="M241" s="1" t="n"/>
      <c r="N241" s="1" t="n"/>
    </row>
    <row hidden="1" r="242">
      <c r="A242" s="38" t="n"/>
      <c r="B242" s="1" t="n"/>
      <c r="I242" s="1" t="n"/>
      <c r="J242" s="1" t="n"/>
      <c r="K242" s="1" t="n"/>
      <c r="L242" s="1" t="n"/>
      <c r="M242" s="1" t="n"/>
      <c r="N242" s="1" t="n"/>
    </row>
    <row hidden="1" r="243">
      <c r="A243" s="38" t="n"/>
      <c r="B243" s="1" t="n"/>
      <c r="I243" s="1" t="n"/>
      <c r="J243" s="1" t="n"/>
      <c r="K243" s="1" t="n"/>
      <c r="L243" s="1" t="n"/>
      <c r="M243" s="1" t="n"/>
      <c r="N243" s="1" t="n"/>
    </row>
    <row hidden="1" r="244">
      <c r="A244" s="38" t="n"/>
      <c r="B244" s="1" t="n"/>
      <c r="I244" s="1" t="n"/>
      <c r="J244" s="1" t="n"/>
      <c r="K244" s="1" t="n"/>
      <c r="L244" s="1" t="n"/>
      <c r="M244" s="1" t="n"/>
      <c r="N244" s="1" t="n"/>
    </row>
    <row hidden="1" r="245">
      <c r="A245" s="38" t="n"/>
      <c r="B245" s="1" t="n"/>
      <c r="I245" s="1" t="n"/>
      <c r="J245" s="1" t="n"/>
      <c r="K245" s="1" t="n"/>
      <c r="L245" s="1" t="n"/>
      <c r="M245" s="1" t="n"/>
      <c r="N245" s="1" t="n"/>
    </row>
    <row hidden="1" r="246">
      <c r="A246" s="38" t="n"/>
      <c r="B246" s="1" t="n"/>
      <c r="I246" s="1" t="n"/>
      <c r="J246" s="1" t="n"/>
      <c r="K246" s="1" t="n"/>
      <c r="L246" s="1" t="n"/>
      <c r="M246" s="1" t="n"/>
      <c r="N246" s="1" t="n"/>
    </row>
    <row hidden="1" r="247">
      <c r="A247" s="38" t="n"/>
      <c r="B247" s="1" t="n"/>
      <c r="I247" s="1" t="n"/>
      <c r="J247" s="1" t="n"/>
      <c r="K247" s="1" t="n"/>
      <c r="L247" s="1" t="n"/>
      <c r="M247" s="1" t="n"/>
      <c r="N247" s="1" t="n"/>
    </row>
    <row hidden="1" r="248">
      <c r="A248" s="38" t="n"/>
      <c r="B248" s="1" t="n"/>
      <c r="I248" s="1" t="n"/>
      <c r="J248" s="1" t="n"/>
      <c r="K248" s="1" t="n"/>
      <c r="L248" s="1" t="n"/>
      <c r="M248" s="1" t="n"/>
      <c r="N248" s="1" t="n"/>
    </row>
    <row hidden="1" r="249">
      <c r="A249" s="38" t="n"/>
      <c r="B249" s="1" t="n"/>
      <c r="I249" s="1" t="n"/>
      <c r="J249" s="1" t="n"/>
      <c r="K249" s="1" t="n"/>
      <c r="L249" s="1" t="n"/>
      <c r="M249" s="1" t="n"/>
      <c r="N249" s="1" t="n"/>
    </row>
    <row hidden="1" r="250">
      <c r="A250" s="38" t="n"/>
      <c r="B250" s="1" t="n"/>
      <c r="I250" s="1" t="n"/>
      <c r="J250" s="1" t="n"/>
      <c r="K250" s="1" t="n"/>
      <c r="L250" s="1" t="n"/>
      <c r="M250" s="1" t="n"/>
      <c r="N250" s="1" t="n"/>
    </row>
    <row hidden="1" r="251">
      <c r="A251" s="38" t="n"/>
      <c r="B251" s="1" t="n"/>
      <c r="I251" s="1" t="n"/>
      <c r="J251" s="1" t="n"/>
      <c r="K251" s="1" t="n"/>
      <c r="L251" s="1" t="n"/>
      <c r="M251" s="1" t="n"/>
      <c r="N251" s="1" t="n"/>
    </row>
    <row hidden="1" r="252">
      <c r="A252" s="38" t="n"/>
      <c r="B252" s="1" t="n"/>
      <c r="I252" s="1" t="n"/>
      <c r="J252" s="1" t="n"/>
      <c r="K252" s="1" t="n"/>
      <c r="L252" s="1" t="n"/>
      <c r="M252" s="1" t="n"/>
      <c r="N252" s="1" t="n"/>
    </row>
    <row hidden="1" r="253">
      <c r="A253" s="38" t="n"/>
      <c r="B253" s="1" t="n"/>
      <c r="I253" s="1" t="n"/>
      <c r="J253" s="1" t="n"/>
      <c r="K253" s="1" t="n"/>
      <c r="L253" s="1" t="n"/>
      <c r="M253" s="1" t="n"/>
      <c r="N253" s="1" t="n"/>
    </row>
    <row hidden="1" r="254">
      <c r="A254" s="38" t="n"/>
      <c r="B254" s="1" t="n"/>
      <c r="I254" s="1" t="n"/>
      <c r="J254" s="1" t="n"/>
      <c r="K254" s="1" t="n"/>
      <c r="L254" s="1" t="n"/>
      <c r="M254" s="1" t="n"/>
      <c r="N254" s="1" t="n"/>
    </row>
    <row hidden="1" r="255">
      <c r="A255" s="38" t="n"/>
      <c r="B255" s="1" t="n"/>
      <c r="I255" s="1" t="n"/>
      <c r="J255" s="1" t="n"/>
      <c r="K255" s="1" t="n"/>
      <c r="L255" s="1" t="n"/>
      <c r="M255" s="1" t="n"/>
      <c r="N255" s="1" t="n"/>
    </row>
    <row hidden="1" r="256">
      <c r="A256" s="38" t="n"/>
      <c r="B256" s="1" t="n"/>
      <c r="I256" s="1" t="n"/>
      <c r="J256" s="1" t="n"/>
      <c r="K256" s="1" t="n"/>
      <c r="L256" s="1" t="n"/>
      <c r="M256" s="1" t="n"/>
      <c r="N256" s="1" t="n"/>
    </row>
    <row hidden="1" r="257">
      <c r="A257" s="38" t="n"/>
      <c r="B257" s="1" t="n"/>
      <c r="I257" s="1" t="n"/>
      <c r="J257" s="1" t="n"/>
      <c r="K257" s="1" t="n"/>
      <c r="L257" s="1" t="n"/>
      <c r="M257" s="1" t="n"/>
      <c r="N257" s="1" t="n"/>
    </row>
    <row hidden="1" r="258">
      <c r="A258" s="38" t="n"/>
      <c r="B258" s="1" t="n"/>
      <c r="I258" s="1" t="n"/>
      <c r="J258" s="1" t="n"/>
      <c r="K258" s="1" t="n"/>
      <c r="L258" s="1" t="n"/>
      <c r="M258" s="1" t="n"/>
      <c r="N258" s="1" t="n"/>
    </row>
    <row hidden="1" r="259">
      <c r="A259" s="38" t="n"/>
      <c r="B259" s="1" t="n"/>
      <c r="I259" s="1" t="n"/>
      <c r="J259" s="1" t="n"/>
      <c r="K259" s="1" t="n"/>
      <c r="L259" s="1" t="n"/>
      <c r="M259" s="1" t="n"/>
      <c r="N259" s="1" t="n"/>
    </row>
    <row hidden="1" r="260">
      <c r="A260" s="38" t="n"/>
      <c r="B260" s="1" t="n"/>
      <c r="I260" s="1" t="n"/>
      <c r="J260" s="1" t="n"/>
      <c r="K260" s="1" t="n"/>
      <c r="L260" s="1" t="n"/>
      <c r="M260" s="1" t="n"/>
      <c r="N260" s="1" t="n"/>
    </row>
    <row hidden="1" r="261">
      <c r="A261" s="38" t="n"/>
      <c r="B261" s="1" t="n"/>
      <c r="I261" s="1" t="n"/>
      <c r="J261" s="1" t="n"/>
      <c r="K261" s="1" t="n"/>
      <c r="L261" s="1" t="n"/>
      <c r="M261" s="1" t="n"/>
      <c r="N261" s="1" t="n"/>
    </row>
    <row hidden="1" r="262">
      <c r="A262" s="38" t="n"/>
      <c r="B262" s="1" t="n"/>
      <c r="I262" s="1" t="n"/>
      <c r="J262" s="1" t="n"/>
      <c r="K262" s="1" t="n"/>
      <c r="L262" s="1" t="n"/>
      <c r="M262" s="1" t="n"/>
      <c r="N262" s="1" t="n"/>
    </row>
    <row hidden="1" r="263">
      <c r="A263" s="38" t="n"/>
      <c r="B263" s="1" t="n"/>
      <c r="I263" s="1" t="n"/>
      <c r="J263" s="1" t="n"/>
      <c r="K263" s="1" t="n"/>
      <c r="L263" s="1" t="n"/>
      <c r="M263" s="1" t="n"/>
      <c r="N263" s="1" t="n"/>
    </row>
    <row hidden="1" r="264">
      <c r="A264" s="38" t="n"/>
      <c r="B264" s="1" t="n"/>
      <c r="I264" s="1" t="n"/>
      <c r="J264" s="1" t="n"/>
      <c r="K264" s="1" t="n"/>
      <c r="L264" s="1" t="n"/>
      <c r="M264" s="1" t="n"/>
      <c r="N264" s="1" t="n"/>
    </row>
    <row hidden="1" r="265">
      <c r="A265" s="38" t="n"/>
      <c r="B265" s="1" t="n"/>
      <c r="I265" s="1" t="n"/>
      <c r="J265" s="1" t="n"/>
      <c r="K265" s="1" t="n"/>
      <c r="L265" s="1" t="n"/>
      <c r="M265" s="1" t="n"/>
      <c r="N265" s="1" t="n"/>
    </row>
    <row hidden="1" r="266">
      <c r="A266" s="38" t="n"/>
      <c r="B266" s="1" t="n"/>
      <c r="I266" s="1" t="n"/>
      <c r="J266" s="1" t="n"/>
      <c r="K266" s="1" t="n"/>
      <c r="L266" s="1" t="n"/>
      <c r="M266" s="1" t="n"/>
      <c r="N266" s="1" t="n"/>
    </row>
    <row hidden="1" r="267">
      <c r="A267" s="38" t="n"/>
      <c r="B267" s="1" t="n"/>
      <c r="I267" s="1" t="n"/>
      <c r="J267" s="1" t="n"/>
      <c r="K267" s="1" t="n"/>
      <c r="L267" s="1" t="n"/>
      <c r="M267" s="1" t="n"/>
      <c r="N267" s="1" t="n"/>
    </row>
    <row hidden="1" r="268">
      <c r="A268" s="38" t="n"/>
      <c r="B268" s="1" t="n"/>
      <c r="I268" s="1" t="n"/>
      <c r="J268" s="1" t="n"/>
      <c r="K268" s="1" t="n"/>
      <c r="L268" s="1" t="n"/>
      <c r="M268" s="1" t="n"/>
      <c r="N268" s="1" t="n"/>
    </row>
    <row hidden="1" r="269">
      <c r="A269" s="38" t="n"/>
      <c r="B269" s="1" t="n"/>
      <c r="I269" s="1" t="n"/>
      <c r="J269" s="1" t="n"/>
      <c r="K269" s="1" t="n"/>
      <c r="L269" s="1" t="n"/>
      <c r="M269" s="1" t="n"/>
      <c r="N269" s="1" t="n"/>
    </row>
    <row hidden="1" r="270">
      <c r="A270" s="38" t="n"/>
      <c r="B270" s="1" t="n"/>
      <c r="I270" s="1" t="n"/>
      <c r="J270" s="1" t="n"/>
      <c r="K270" s="1" t="n"/>
      <c r="L270" s="1" t="n"/>
      <c r="M270" s="1" t="n"/>
      <c r="N270" s="1" t="n"/>
    </row>
    <row hidden="1" r="271">
      <c r="A271" s="38" t="n"/>
      <c r="B271" s="1" t="n"/>
      <c r="I271" s="1" t="n"/>
      <c r="J271" s="1" t="n"/>
      <c r="K271" s="1" t="n"/>
      <c r="L271" s="1" t="n"/>
      <c r="M271" s="1" t="n"/>
      <c r="N271" s="1" t="n"/>
    </row>
    <row hidden="1" r="272">
      <c r="A272" s="38" t="n"/>
      <c r="B272" s="1" t="n"/>
      <c r="I272" s="1" t="n"/>
      <c r="J272" s="1" t="n"/>
      <c r="K272" s="1" t="n"/>
      <c r="L272" s="1" t="n"/>
      <c r="M272" s="1" t="n"/>
      <c r="N272" s="1" t="n"/>
    </row>
    <row hidden="1" r="273">
      <c r="A273" s="38" t="n"/>
      <c r="B273" s="1" t="n"/>
      <c r="I273" s="1" t="n"/>
      <c r="J273" s="1" t="n"/>
      <c r="K273" s="1" t="n"/>
      <c r="L273" s="1" t="n"/>
      <c r="M273" s="1" t="n"/>
      <c r="N273" s="1" t="n"/>
    </row>
    <row hidden="1" r="274">
      <c r="A274" s="38" t="n"/>
      <c r="B274" s="1" t="n"/>
      <c r="I274" s="1" t="n"/>
      <c r="J274" s="1" t="n"/>
      <c r="K274" s="1" t="n"/>
      <c r="L274" s="1" t="n"/>
      <c r="M274" s="1" t="n"/>
      <c r="N274" s="1" t="n"/>
    </row>
    <row hidden="1" r="275">
      <c r="A275" s="38" t="n"/>
      <c r="B275" s="1" t="n"/>
      <c r="I275" s="1" t="n"/>
      <c r="J275" s="1" t="n"/>
      <c r="K275" s="1" t="n"/>
      <c r="L275" s="1" t="n"/>
      <c r="M275" s="1" t="n"/>
      <c r="N275" s="1" t="n"/>
    </row>
    <row hidden="1" r="276">
      <c r="A276" s="38" t="n"/>
      <c r="B276" s="1" t="n"/>
      <c r="I276" s="1" t="n"/>
      <c r="J276" s="1" t="n"/>
      <c r="K276" s="1" t="n"/>
      <c r="L276" s="1" t="n"/>
      <c r="M276" s="1" t="n"/>
      <c r="N276" s="1" t="n"/>
    </row>
    <row hidden="1" r="277">
      <c r="A277" s="38" t="n"/>
      <c r="B277" s="1" t="n"/>
      <c r="I277" s="1" t="n"/>
      <c r="J277" s="1" t="n"/>
      <c r="K277" s="1" t="n"/>
      <c r="L277" s="1" t="n"/>
      <c r="M277" s="1" t="n"/>
      <c r="N277" s="1" t="n"/>
    </row>
    <row hidden="1" r="278">
      <c r="A278" s="38" t="n"/>
      <c r="B278" s="1" t="n"/>
      <c r="I278" s="1" t="n"/>
      <c r="J278" s="1" t="n"/>
      <c r="K278" s="1" t="n"/>
      <c r="L278" s="1" t="n"/>
      <c r="M278" s="1" t="n"/>
      <c r="N278" s="1" t="n"/>
    </row>
    <row hidden="1" r="279">
      <c r="A279" s="38" t="n"/>
      <c r="B279" s="1" t="n"/>
      <c r="I279" s="1" t="n"/>
      <c r="J279" s="1" t="n"/>
      <c r="K279" s="1" t="n"/>
      <c r="L279" s="1" t="n"/>
      <c r="M279" s="1" t="n"/>
      <c r="N279" s="1" t="n"/>
    </row>
    <row hidden="1" r="280">
      <c r="A280" s="38" t="n"/>
      <c r="B280" s="1" t="n"/>
      <c r="I280" s="1" t="n"/>
      <c r="J280" s="1" t="n"/>
      <c r="K280" s="1" t="n"/>
      <c r="L280" s="1" t="n"/>
      <c r="M280" s="1" t="n"/>
      <c r="N280" s="1" t="n"/>
    </row>
    <row hidden="1" r="281">
      <c r="A281" s="38" t="n"/>
      <c r="B281" s="1" t="n"/>
      <c r="I281" s="1" t="n"/>
      <c r="J281" s="1" t="n"/>
      <c r="K281" s="1" t="n"/>
      <c r="L281" s="1" t="n"/>
      <c r="M281" s="1" t="n"/>
      <c r="N281" s="1" t="n"/>
    </row>
    <row hidden="1" r="282">
      <c r="A282" s="38" t="n"/>
      <c r="B282" s="1" t="n"/>
      <c r="I282" s="1" t="n"/>
      <c r="J282" s="1" t="n"/>
      <c r="K282" s="1" t="n"/>
      <c r="L282" s="1" t="n"/>
      <c r="M282" s="1" t="n"/>
      <c r="N282" s="1" t="n"/>
    </row>
    <row hidden="1" r="283">
      <c r="A283" s="38" t="n"/>
      <c r="B283" s="1" t="n"/>
      <c r="I283" s="1" t="n"/>
      <c r="J283" s="1" t="n"/>
      <c r="K283" s="1" t="n"/>
      <c r="L283" s="1" t="n"/>
      <c r="M283" s="1" t="n"/>
      <c r="N283" s="1" t="n"/>
    </row>
    <row hidden="1" r="284">
      <c r="A284" s="38" t="n"/>
      <c r="B284" s="1" t="n"/>
      <c r="I284" s="1" t="n"/>
      <c r="J284" s="1" t="n"/>
      <c r="K284" s="1" t="n"/>
      <c r="L284" s="1" t="n"/>
      <c r="M284" s="1" t="n"/>
      <c r="N284" s="1" t="n"/>
    </row>
    <row hidden="1" r="285">
      <c r="A285" s="38" t="n"/>
      <c r="B285" s="1" t="n"/>
      <c r="I285" s="1" t="n"/>
      <c r="J285" s="1" t="n"/>
      <c r="K285" s="1" t="n"/>
      <c r="L285" s="1" t="n"/>
      <c r="M285" s="1" t="n"/>
      <c r="N285" s="1" t="n"/>
    </row>
    <row hidden="1" r="286">
      <c r="A286" s="38" t="n"/>
      <c r="B286" s="1" t="n"/>
      <c r="I286" s="1" t="n"/>
      <c r="J286" s="1" t="n"/>
      <c r="K286" s="1" t="n"/>
      <c r="L286" s="1" t="n"/>
      <c r="M286" s="1" t="n"/>
      <c r="N286" s="1" t="n"/>
    </row>
    <row hidden="1" r="287">
      <c r="A287" s="38" t="n"/>
      <c r="B287" s="1" t="n"/>
      <c r="I287" s="1" t="n"/>
      <c r="J287" s="1" t="n"/>
      <c r="K287" s="1" t="n"/>
      <c r="L287" s="1" t="n"/>
      <c r="M287" s="1" t="n"/>
      <c r="N287" s="1" t="n"/>
    </row>
    <row hidden="1" r="288">
      <c r="A288" s="38" t="n"/>
      <c r="B288" s="1" t="n"/>
      <c r="I288" s="1" t="n"/>
      <c r="J288" s="1" t="n"/>
      <c r="K288" s="1" t="n"/>
      <c r="L288" s="1" t="n"/>
      <c r="M288" s="1" t="n"/>
      <c r="N288" s="1" t="n"/>
    </row>
    <row hidden="1" r="289">
      <c r="A289" s="38" t="n"/>
      <c r="B289" s="1" t="n"/>
      <c r="I289" s="1" t="n"/>
      <c r="J289" s="1" t="n"/>
      <c r="K289" s="1" t="n"/>
      <c r="L289" s="1" t="n"/>
      <c r="M289" s="1" t="n"/>
      <c r="N289" s="1" t="n"/>
    </row>
    <row hidden="1" r="290">
      <c r="A290" s="38" t="n"/>
      <c r="B290" s="1" t="n"/>
      <c r="I290" s="1" t="n"/>
      <c r="J290" s="1" t="n"/>
      <c r="K290" s="1" t="n"/>
      <c r="L290" s="1" t="n"/>
      <c r="M290" s="1" t="n"/>
      <c r="N290" s="1" t="n"/>
    </row>
    <row hidden="1" r="291">
      <c r="A291" s="38" t="n"/>
      <c r="B291" s="1" t="n"/>
      <c r="I291" s="1" t="n"/>
      <c r="J291" s="1" t="n"/>
      <c r="K291" s="1" t="n"/>
      <c r="L291" s="1" t="n"/>
      <c r="M291" s="1" t="n"/>
      <c r="N291" s="1" t="n"/>
    </row>
    <row hidden="1" r="292">
      <c r="A292" s="38" t="n"/>
      <c r="B292" s="1" t="n"/>
      <c r="I292" s="1" t="n"/>
      <c r="J292" s="1" t="n"/>
      <c r="K292" s="1" t="n"/>
      <c r="L292" s="1" t="n"/>
      <c r="M292" s="1" t="n"/>
      <c r="N292" s="1" t="n"/>
    </row>
    <row hidden="1" r="293">
      <c r="A293" s="38" t="n"/>
      <c r="B293" s="1" t="n"/>
      <c r="I293" s="1" t="n"/>
      <c r="J293" s="1" t="n"/>
      <c r="K293" s="1" t="n"/>
      <c r="L293" s="1" t="n"/>
      <c r="M293" s="1" t="n"/>
      <c r="N293" s="1" t="n"/>
    </row>
    <row hidden="1" r="294">
      <c r="A294" s="38" t="n"/>
      <c r="B294" s="1" t="n"/>
      <c r="I294" s="1" t="n"/>
      <c r="J294" s="1" t="n"/>
      <c r="K294" s="1" t="n"/>
      <c r="L294" s="1" t="n"/>
      <c r="M294" s="1" t="n"/>
      <c r="N294" s="1" t="n"/>
    </row>
    <row hidden="1" r="295">
      <c r="A295" s="38" t="n"/>
      <c r="B295" s="1" t="n"/>
      <c r="I295" s="1" t="n"/>
      <c r="J295" s="1" t="n"/>
      <c r="K295" s="1" t="n"/>
      <c r="L295" s="1" t="n"/>
      <c r="M295" s="1" t="n"/>
      <c r="N295" s="1" t="n"/>
    </row>
    <row hidden="1" r="296">
      <c r="A296" s="38" t="n"/>
      <c r="B296" s="1" t="n"/>
      <c r="I296" s="1" t="n"/>
      <c r="J296" s="1" t="n"/>
      <c r="K296" s="1" t="n"/>
      <c r="L296" s="1" t="n"/>
      <c r="M296" s="1" t="n"/>
      <c r="N296" s="1" t="n"/>
    </row>
    <row hidden="1" r="297">
      <c r="A297" s="38" t="n"/>
      <c r="B297" s="1" t="n"/>
      <c r="I297" s="1" t="n"/>
      <c r="J297" s="1" t="n"/>
      <c r="K297" s="1" t="n"/>
      <c r="L297" s="1" t="n"/>
      <c r="M297" s="1" t="n"/>
      <c r="N297" s="1" t="n"/>
    </row>
    <row hidden="1" r="298">
      <c r="A298" s="38" t="n"/>
      <c r="B298" s="1" t="n"/>
      <c r="I298" s="1" t="n"/>
      <c r="J298" s="1" t="n"/>
      <c r="K298" s="1" t="n"/>
      <c r="L298" s="1" t="n"/>
      <c r="M298" s="1" t="n"/>
      <c r="N298" s="1" t="n"/>
    </row>
    <row hidden="1" r="299">
      <c r="A299" s="38" t="n"/>
      <c r="B299" s="1" t="n"/>
      <c r="I299" s="1" t="n"/>
      <c r="J299" s="1" t="n"/>
      <c r="K299" s="1" t="n"/>
      <c r="L299" s="1" t="n"/>
      <c r="M299" s="1" t="n"/>
      <c r="N299" s="1" t="n"/>
    </row>
    <row hidden="1" r="300">
      <c r="A300" s="38" t="n"/>
      <c r="B300" s="1" t="n"/>
      <c r="I300" s="1" t="n"/>
      <c r="J300" s="1" t="n"/>
      <c r="K300" s="1" t="n"/>
      <c r="L300" s="1" t="n"/>
      <c r="M300" s="1" t="n"/>
      <c r="N300" s="1" t="n"/>
    </row>
    <row hidden="1" r="301">
      <c r="A301" s="38" t="n"/>
      <c r="B301" s="1" t="n"/>
      <c r="I301" s="1" t="n"/>
      <c r="J301" s="1" t="n"/>
      <c r="K301" s="1" t="n"/>
      <c r="L301" s="1" t="n"/>
      <c r="M301" s="1" t="n"/>
      <c r="N301" s="1" t="n"/>
    </row>
    <row hidden="1" r="302">
      <c r="A302" s="38" t="n"/>
      <c r="B302" s="1" t="n"/>
      <c r="I302" s="1" t="n"/>
      <c r="J302" s="1" t="n"/>
      <c r="K302" s="1" t="n"/>
      <c r="L302" s="1" t="n"/>
      <c r="M302" s="1" t="n"/>
      <c r="N302" s="1" t="n"/>
    </row>
    <row hidden="1" r="303">
      <c r="A303" s="38" t="n"/>
      <c r="B303" s="1" t="n"/>
      <c r="I303" s="1" t="n"/>
      <c r="J303" s="1" t="n"/>
      <c r="K303" s="1" t="n"/>
      <c r="L303" s="1" t="n"/>
      <c r="M303" s="1" t="n"/>
      <c r="N303" s="1" t="n"/>
    </row>
    <row hidden="1" r="304">
      <c r="A304" s="38" t="n"/>
      <c r="B304" s="1" t="n"/>
      <c r="I304" s="1" t="n"/>
      <c r="J304" s="1" t="n"/>
      <c r="K304" s="1" t="n"/>
      <c r="L304" s="1" t="n"/>
      <c r="M304" s="1" t="n"/>
      <c r="N304" s="1" t="n"/>
    </row>
    <row hidden="1" r="305">
      <c r="A305" s="38" t="n"/>
      <c r="B305" s="1" t="n"/>
      <c r="I305" s="1" t="n"/>
      <c r="J305" s="1" t="n"/>
      <c r="K305" s="1" t="n"/>
      <c r="L305" s="1" t="n"/>
      <c r="M305" s="1" t="n"/>
      <c r="N305" s="1" t="n"/>
    </row>
    <row hidden="1" r="306">
      <c r="A306" s="38" t="n"/>
      <c r="B306" s="1" t="n"/>
      <c r="I306" s="1" t="n"/>
      <c r="J306" s="1" t="n"/>
      <c r="K306" s="1" t="n"/>
      <c r="L306" s="1" t="n"/>
      <c r="M306" s="1" t="n"/>
      <c r="N306" s="1" t="n"/>
    </row>
    <row hidden="1" r="307">
      <c r="A307" s="38" t="n"/>
      <c r="B307" s="1" t="n"/>
      <c r="I307" s="1" t="n"/>
      <c r="J307" s="1" t="n"/>
      <c r="K307" s="1" t="n"/>
      <c r="L307" s="1" t="n"/>
      <c r="M307" s="1" t="n"/>
      <c r="N307" s="1" t="n"/>
    </row>
    <row hidden="1" r="308">
      <c r="A308" s="38" t="n"/>
      <c r="B308" s="1" t="n"/>
      <c r="I308" s="1" t="n"/>
      <c r="J308" s="1" t="n"/>
      <c r="K308" s="1" t="n"/>
      <c r="L308" s="1" t="n"/>
      <c r="M308" s="1" t="n"/>
      <c r="N308" s="1" t="n"/>
    </row>
    <row hidden="1" r="309">
      <c r="A309" s="38" t="n"/>
      <c r="B309" s="1" t="n"/>
      <c r="I309" s="1" t="n"/>
      <c r="J309" s="1" t="n"/>
      <c r="K309" s="1" t="n"/>
      <c r="L309" s="1" t="n"/>
      <c r="M309" s="1" t="n"/>
      <c r="N309" s="1" t="n"/>
    </row>
    <row hidden="1" r="310">
      <c r="A310" s="38" t="n"/>
      <c r="B310" s="1" t="n"/>
      <c r="I310" s="1" t="n"/>
      <c r="J310" s="1" t="n"/>
      <c r="K310" s="1" t="n"/>
      <c r="L310" s="1" t="n"/>
      <c r="M310" s="1" t="n"/>
      <c r="N310" s="1" t="n"/>
    </row>
    <row hidden="1" r="311">
      <c r="A311" s="38" t="n"/>
      <c r="B311" s="1" t="n"/>
      <c r="I311" s="1" t="n"/>
      <c r="J311" s="1" t="n"/>
      <c r="K311" s="1" t="n"/>
      <c r="L311" s="1" t="n"/>
      <c r="M311" s="1" t="n"/>
      <c r="N311" s="1" t="n"/>
    </row>
    <row hidden="1" r="312">
      <c r="A312" s="38" t="n"/>
      <c r="B312" s="1" t="n"/>
      <c r="I312" s="1" t="n"/>
      <c r="J312" s="1" t="n"/>
      <c r="K312" s="1" t="n"/>
      <c r="L312" s="1" t="n"/>
      <c r="M312" s="1" t="n"/>
      <c r="N312" s="1" t="n"/>
    </row>
    <row hidden="1" r="313">
      <c r="A313" s="38" t="n"/>
      <c r="B313" s="1" t="n"/>
      <c r="I313" s="1" t="n"/>
      <c r="J313" s="1" t="n"/>
      <c r="K313" s="1" t="n"/>
      <c r="L313" s="1" t="n"/>
      <c r="M313" s="1" t="n"/>
      <c r="N313" s="1" t="n"/>
    </row>
    <row hidden="1" r="314">
      <c r="A314" s="38" t="n"/>
      <c r="B314" s="1" t="n"/>
      <c r="I314" s="1" t="n"/>
      <c r="J314" s="1" t="n"/>
      <c r="K314" s="1" t="n"/>
      <c r="L314" s="1" t="n"/>
      <c r="M314" s="1" t="n"/>
      <c r="N314" s="1" t="n"/>
    </row>
    <row hidden="1" r="315">
      <c r="A315" s="38" t="n"/>
      <c r="B315" s="1" t="n"/>
      <c r="I315" s="1" t="n"/>
      <c r="J315" s="1" t="n"/>
      <c r="K315" s="1" t="n"/>
      <c r="L315" s="1" t="n"/>
      <c r="M315" s="1" t="n"/>
      <c r="N315" s="1" t="n"/>
    </row>
    <row hidden="1" r="316">
      <c r="A316" s="38" t="n"/>
      <c r="B316" s="1" t="n"/>
      <c r="I316" s="1" t="n"/>
      <c r="J316" s="1" t="n"/>
      <c r="K316" s="1" t="n"/>
      <c r="L316" s="1" t="n"/>
      <c r="M316" s="1" t="n"/>
      <c r="N316" s="1" t="n"/>
    </row>
    <row hidden="1" r="317">
      <c r="A317" s="38" t="n"/>
      <c r="B317" s="1" t="n"/>
      <c r="I317" s="1" t="n"/>
      <c r="J317" s="1" t="n"/>
      <c r="K317" s="1" t="n"/>
      <c r="L317" s="1" t="n"/>
      <c r="M317" s="1" t="n"/>
      <c r="N317" s="1" t="n"/>
    </row>
    <row hidden="1" r="318">
      <c r="A318" s="38" t="n"/>
      <c r="B318" s="1" t="n"/>
      <c r="I318" s="1" t="n"/>
      <c r="J318" s="1" t="n"/>
      <c r="K318" s="1" t="n"/>
      <c r="L318" s="1" t="n"/>
      <c r="M318" s="1" t="n"/>
      <c r="N318" s="1" t="n"/>
    </row>
    <row hidden="1" r="319">
      <c r="A319" s="38" t="n"/>
      <c r="B319" s="1" t="n"/>
      <c r="I319" s="1" t="n"/>
      <c r="J319" s="1" t="n"/>
      <c r="K319" s="1" t="n"/>
      <c r="L319" s="1" t="n"/>
      <c r="M319" s="1" t="n"/>
      <c r="N319" s="1" t="n"/>
    </row>
    <row hidden="1" r="320">
      <c r="A320" s="38" t="n"/>
      <c r="B320" s="1" t="n"/>
      <c r="I320" s="1" t="n"/>
      <c r="J320" s="1" t="n"/>
      <c r="K320" s="1" t="n"/>
      <c r="L320" s="1" t="n"/>
      <c r="M320" s="1" t="n"/>
      <c r="N320" s="1" t="n"/>
    </row>
    <row hidden="1" r="321">
      <c r="A321" s="38" t="n"/>
      <c r="B321" s="1" t="n"/>
      <c r="I321" s="1" t="n"/>
      <c r="J321" s="1" t="n"/>
      <c r="K321" s="1" t="n"/>
      <c r="L321" s="1" t="n"/>
      <c r="M321" s="1" t="n"/>
      <c r="N321" s="1" t="n"/>
    </row>
    <row hidden="1" r="322">
      <c r="A322" s="38" t="n"/>
      <c r="B322" s="1" t="n"/>
      <c r="I322" s="1" t="n"/>
      <c r="J322" s="1" t="n"/>
      <c r="K322" s="1" t="n"/>
      <c r="L322" s="1" t="n"/>
      <c r="M322" s="1" t="n"/>
      <c r="N322" s="1" t="n"/>
    </row>
    <row hidden="1" r="323">
      <c r="A323" s="38" t="n"/>
      <c r="B323" s="1" t="n"/>
      <c r="I323" s="1" t="n"/>
      <c r="J323" s="1" t="n"/>
      <c r="K323" s="1" t="n"/>
      <c r="L323" s="1" t="n"/>
      <c r="M323" s="1" t="n"/>
      <c r="N323" s="1" t="n"/>
    </row>
    <row hidden="1" r="324">
      <c r="A324" s="38" t="n"/>
      <c r="B324" s="1" t="n"/>
      <c r="I324" s="1" t="n"/>
      <c r="J324" s="1" t="n"/>
      <c r="K324" s="1" t="n"/>
      <c r="L324" s="1" t="n"/>
      <c r="M324" s="1" t="n"/>
      <c r="N324" s="1" t="n"/>
    </row>
    <row hidden="1" r="325">
      <c r="A325" s="38" t="n"/>
      <c r="B325" s="1" t="n"/>
      <c r="I325" s="1" t="n"/>
      <c r="J325" s="1" t="n"/>
      <c r="K325" s="1" t="n"/>
      <c r="L325" s="1" t="n"/>
      <c r="M325" s="1" t="n"/>
      <c r="N325" s="1" t="n"/>
    </row>
    <row hidden="1" r="326">
      <c r="A326" s="38" t="n"/>
      <c r="B326" s="1" t="n"/>
      <c r="I326" s="1" t="n"/>
      <c r="J326" s="1" t="n"/>
      <c r="K326" s="1" t="n"/>
      <c r="L326" s="1" t="n"/>
      <c r="M326" s="1" t="n"/>
      <c r="N326" s="1" t="n"/>
    </row>
    <row hidden="1" r="327">
      <c r="A327" s="38" t="n"/>
      <c r="B327" s="1" t="n"/>
      <c r="I327" s="1" t="n"/>
      <c r="J327" s="1" t="n"/>
      <c r="K327" s="1" t="n"/>
      <c r="L327" s="1" t="n"/>
      <c r="M327" s="1" t="n"/>
      <c r="N327" s="1" t="n"/>
    </row>
    <row hidden="1" r="328">
      <c r="A328" s="38" t="n"/>
      <c r="B328" s="1" t="n"/>
      <c r="I328" s="1" t="n"/>
      <c r="J328" s="1" t="n"/>
      <c r="K328" s="1" t="n"/>
      <c r="L328" s="1" t="n"/>
      <c r="M328" s="1" t="n"/>
      <c r="N328" s="1" t="n"/>
    </row>
    <row hidden="1" r="329">
      <c r="A329" s="38" t="n"/>
      <c r="B329" s="1" t="n"/>
      <c r="I329" s="1" t="n"/>
      <c r="J329" s="1" t="n"/>
      <c r="K329" s="1" t="n"/>
      <c r="L329" s="1" t="n"/>
      <c r="M329" s="1" t="n"/>
      <c r="N329" s="1" t="n"/>
    </row>
    <row hidden="1" r="330">
      <c r="A330" s="38" t="n"/>
      <c r="B330" s="1" t="n"/>
      <c r="I330" s="1" t="n"/>
      <c r="J330" s="1" t="n"/>
      <c r="K330" s="1" t="n"/>
      <c r="L330" s="1" t="n"/>
      <c r="M330" s="1" t="n"/>
      <c r="N330" s="1" t="n"/>
    </row>
    <row hidden="1" r="331">
      <c r="A331" s="38" t="n"/>
      <c r="B331" s="1" t="n"/>
      <c r="I331" s="1" t="n"/>
      <c r="J331" s="1" t="n"/>
      <c r="K331" s="1" t="n"/>
      <c r="L331" s="1" t="n"/>
      <c r="M331" s="1" t="n"/>
      <c r="N331" s="1" t="n"/>
    </row>
    <row hidden="1" r="332">
      <c r="A332" s="38" t="n"/>
      <c r="B332" s="1" t="n"/>
      <c r="I332" s="1" t="n"/>
      <c r="J332" s="1" t="n"/>
      <c r="K332" s="1" t="n"/>
      <c r="L332" s="1" t="n"/>
      <c r="M332" s="1" t="n"/>
      <c r="N332" s="1" t="n"/>
    </row>
    <row hidden="1" r="333">
      <c r="A333" s="38" t="n"/>
      <c r="B333" s="1" t="n"/>
      <c r="I333" s="1" t="n"/>
      <c r="J333" s="1" t="n"/>
      <c r="K333" s="1" t="n"/>
      <c r="L333" s="1" t="n"/>
      <c r="M333" s="1" t="n"/>
      <c r="N333" s="1" t="n"/>
    </row>
    <row hidden="1" r="334">
      <c r="A334" s="38" t="n"/>
      <c r="B334" s="1" t="n"/>
      <c r="I334" s="1" t="n"/>
      <c r="J334" s="1" t="n"/>
      <c r="K334" s="1" t="n"/>
      <c r="L334" s="1" t="n"/>
      <c r="M334" s="1" t="n"/>
      <c r="N334" s="1" t="n"/>
    </row>
    <row hidden="1" r="335">
      <c r="A335" s="38" t="n"/>
      <c r="B335" s="1" t="n"/>
      <c r="I335" s="1" t="n"/>
      <c r="J335" s="1" t="n"/>
      <c r="K335" s="1" t="n"/>
      <c r="L335" s="1" t="n"/>
      <c r="M335" s="1" t="n"/>
      <c r="N335" s="1" t="n"/>
    </row>
    <row hidden="1" r="336">
      <c r="A336" s="38" t="n"/>
      <c r="B336" s="1" t="n"/>
      <c r="I336" s="1" t="n"/>
      <c r="J336" s="1" t="n"/>
      <c r="K336" s="1" t="n"/>
      <c r="L336" s="1" t="n"/>
      <c r="M336" s="1" t="n"/>
      <c r="N336" s="1" t="n"/>
    </row>
    <row hidden="1" r="337">
      <c r="A337" s="38" t="n"/>
      <c r="B337" s="1" t="n"/>
      <c r="I337" s="1" t="n"/>
      <c r="J337" s="1" t="n"/>
      <c r="K337" s="1" t="n"/>
      <c r="L337" s="1" t="n"/>
      <c r="M337" s="1" t="n"/>
      <c r="N337" s="1" t="n"/>
    </row>
    <row hidden="1" r="338">
      <c r="A338" s="38" t="n"/>
      <c r="B338" s="1" t="n"/>
      <c r="I338" s="1" t="n"/>
      <c r="J338" s="1" t="n"/>
      <c r="K338" s="1" t="n"/>
      <c r="L338" s="1" t="n"/>
      <c r="M338" s="1" t="n"/>
      <c r="N338" s="1" t="n"/>
    </row>
    <row hidden="1" r="339">
      <c r="A339" s="38" t="n"/>
      <c r="B339" s="1" t="n"/>
      <c r="I339" s="1" t="n"/>
      <c r="J339" s="1" t="n"/>
      <c r="K339" s="1" t="n"/>
      <c r="L339" s="1" t="n"/>
      <c r="M339" s="1" t="n"/>
      <c r="N339" s="1" t="n"/>
    </row>
    <row hidden="1" r="340">
      <c r="A340" s="38" t="n"/>
      <c r="B340" s="1" t="n"/>
      <c r="I340" s="1" t="n"/>
      <c r="J340" s="1" t="n"/>
      <c r="K340" s="1" t="n"/>
      <c r="L340" s="1" t="n"/>
      <c r="M340" s="1" t="n"/>
      <c r="N340" s="1" t="n"/>
    </row>
    <row hidden="1" r="341">
      <c r="A341" s="38" t="n"/>
      <c r="B341" s="1" t="n"/>
      <c r="I341" s="1" t="n"/>
      <c r="J341" s="1" t="n"/>
      <c r="K341" s="1" t="n"/>
      <c r="L341" s="1" t="n"/>
      <c r="M341" s="1" t="n"/>
      <c r="N341" s="1" t="n"/>
    </row>
    <row hidden="1" r="342">
      <c r="A342" s="38" t="n"/>
      <c r="B342" s="1" t="n"/>
      <c r="I342" s="1" t="n"/>
      <c r="J342" s="1" t="n"/>
      <c r="K342" s="1" t="n"/>
      <c r="L342" s="1" t="n"/>
      <c r="M342" s="1" t="n"/>
      <c r="N342" s="1" t="n"/>
    </row>
    <row hidden="1" r="343">
      <c r="A343" s="38" t="n"/>
      <c r="B343" s="1" t="n"/>
      <c r="I343" s="1" t="n"/>
      <c r="J343" s="1" t="n"/>
      <c r="K343" s="1" t="n"/>
      <c r="L343" s="1" t="n"/>
      <c r="M343" s="1" t="n"/>
      <c r="N343" s="1" t="n"/>
    </row>
    <row hidden="1" r="344">
      <c r="A344" s="38" t="n"/>
      <c r="B344" s="1" t="n"/>
      <c r="I344" s="1" t="n"/>
      <c r="J344" s="1" t="n"/>
      <c r="K344" s="1" t="n"/>
      <c r="L344" s="1" t="n"/>
      <c r="M344" s="1" t="n"/>
      <c r="N344" s="1" t="n"/>
    </row>
    <row hidden="1" r="345">
      <c r="A345" s="38" t="n"/>
      <c r="B345" s="1" t="n"/>
      <c r="I345" s="1" t="n"/>
      <c r="J345" s="1" t="n"/>
      <c r="K345" s="1" t="n"/>
      <c r="L345" s="1" t="n"/>
      <c r="M345" s="1" t="n"/>
      <c r="N345" s="1" t="n"/>
    </row>
    <row hidden="1" r="346">
      <c r="A346" s="38" t="n"/>
      <c r="B346" s="1" t="n"/>
      <c r="I346" s="1" t="n"/>
      <c r="J346" s="1" t="n"/>
      <c r="K346" s="1" t="n"/>
      <c r="L346" s="1" t="n"/>
      <c r="M346" s="1" t="n"/>
      <c r="N346" s="1" t="n"/>
    </row>
    <row hidden="1" r="347">
      <c r="A347" s="38" t="n"/>
      <c r="B347" s="1" t="n"/>
      <c r="I347" s="1" t="n"/>
      <c r="J347" s="1" t="n"/>
      <c r="K347" s="1" t="n"/>
      <c r="L347" s="1" t="n"/>
      <c r="M347" s="1" t="n"/>
      <c r="N347" s="1" t="n"/>
    </row>
    <row hidden="1" r="348">
      <c r="A348" s="38" t="n"/>
      <c r="B348" s="1" t="n"/>
      <c r="I348" s="1" t="n"/>
      <c r="J348" s="1" t="n"/>
      <c r="K348" s="1" t="n"/>
      <c r="L348" s="1" t="n"/>
      <c r="M348" s="1" t="n"/>
      <c r="N348" s="1" t="n"/>
    </row>
    <row hidden="1" r="349">
      <c r="A349" s="38" t="n"/>
      <c r="B349" s="1" t="n"/>
      <c r="I349" s="1" t="n"/>
      <c r="J349" s="1" t="n"/>
      <c r="K349" s="1" t="n"/>
      <c r="L349" s="1" t="n"/>
      <c r="M349" s="1" t="n"/>
      <c r="N349" s="1" t="n"/>
    </row>
    <row hidden="1" r="350">
      <c r="A350" s="38" t="n"/>
      <c r="B350" s="1" t="n"/>
      <c r="I350" s="1" t="n"/>
      <c r="J350" s="1" t="n"/>
      <c r="K350" s="1" t="n"/>
      <c r="L350" s="1" t="n"/>
      <c r="M350" s="1" t="n"/>
      <c r="N350" s="1" t="n"/>
    </row>
    <row hidden="1" r="351">
      <c r="A351" s="38" t="n"/>
      <c r="B351" s="1" t="n"/>
      <c r="I351" s="1" t="n"/>
      <c r="J351" s="1" t="n"/>
      <c r="K351" s="1" t="n"/>
      <c r="L351" s="1" t="n"/>
      <c r="M351" s="1" t="n"/>
      <c r="N351" s="1" t="n"/>
    </row>
    <row hidden="1" r="352">
      <c r="A352" s="38" t="n"/>
      <c r="B352" s="1" t="n"/>
      <c r="I352" s="1" t="n"/>
      <c r="J352" s="1" t="n"/>
      <c r="K352" s="1" t="n"/>
      <c r="L352" s="1" t="n"/>
      <c r="M352" s="1" t="n"/>
      <c r="N352" s="1" t="n"/>
    </row>
    <row hidden="1" r="353">
      <c r="A353" s="38" t="n"/>
      <c r="B353" s="1" t="n"/>
      <c r="I353" s="1" t="n"/>
      <c r="J353" s="1" t="n"/>
      <c r="K353" s="1" t="n"/>
      <c r="L353" s="1" t="n"/>
      <c r="M353" s="1" t="n"/>
      <c r="N353" s="1" t="n"/>
    </row>
    <row hidden="1" r="354">
      <c r="A354" s="38" t="n"/>
      <c r="B354" s="1" t="n"/>
      <c r="I354" s="1" t="n"/>
      <c r="J354" s="1" t="n"/>
      <c r="K354" s="1" t="n"/>
      <c r="L354" s="1" t="n"/>
      <c r="M354" s="1" t="n"/>
      <c r="N354" s="1" t="n"/>
    </row>
    <row hidden="1" r="355">
      <c r="A355" s="38" t="n"/>
      <c r="B355" s="1" t="n"/>
      <c r="I355" s="1" t="n"/>
      <c r="J355" s="1" t="n"/>
      <c r="K355" s="1" t="n"/>
      <c r="L355" s="1" t="n"/>
      <c r="M355" s="1" t="n"/>
      <c r="N355" s="1" t="n"/>
    </row>
    <row hidden="1" r="356">
      <c r="A356" s="38" t="n"/>
      <c r="B356" s="1" t="n"/>
      <c r="I356" s="1" t="n"/>
      <c r="J356" s="1" t="n"/>
      <c r="K356" s="1" t="n"/>
      <c r="L356" s="1" t="n"/>
      <c r="M356" s="1" t="n"/>
      <c r="N356" s="1" t="n"/>
    </row>
    <row hidden="1" r="357">
      <c r="A357" s="38" t="n"/>
      <c r="B357" s="1" t="n"/>
      <c r="I357" s="1" t="n"/>
      <c r="J357" s="1" t="n"/>
      <c r="K357" s="1" t="n"/>
      <c r="L357" s="1" t="n"/>
      <c r="M357" s="1" t="n"/>
      <c r="N357" s="1" t="n"/>
    </row>
    <row hidden="1" r="358">
      <c r="A358" s="38" t="n"/>
      <c r="B358" s="1" t="n"/>
      <c r="I358" s="1" t="n"/>
      <c r="J358" s="1" t="n"/>
      <c r="K358" s="1" t="n"/>
      <c r="L358" s="1" t="n"/>
      <c r="M358" s="1" t="n"/>
      <c r="N358" s="1" t="n"/>
    </row>
    <row hidden="1" r="359">
      <c r="A359" s="38" t="n"/>
      <c r="B359" s="1" t="n"/>
      <c r="I359" s="1" t="n"/>
      <c r="J359" s="1" t="n"/>
      <c r="K359" s="1" t="n"/>
      <c r="L359" s="1" t="n"/>
      <c r="M359" s="1" t="n"/>
      <c r="N359" s="1" t="n"/>
    </row>
    <row hidden="1" r="360">
      <c r="A360" s="38" t="n"/>
      <c r="B360" s="1" t="n"/>
      <c r="I360" s="1" t="n"/>
      <c r="J360" s="1" t="n"/>
      <c r="K360" s="1" t="n"/>
      <c r="L360" s="1" t="n"/>
      <c r="M360" s="1" t="n"/>
      <c r="N360" s="1" t="n"/>
    </row>
    <row hidden="1" r="361">
      <c r="A361" s="38" t="n"/>
      <c r="B361" s="1" t="n"/>
      <c r="I361" s="1" t="n"/>
      <c r="J361" s="1" t="n"/>
      <c r="K361" s="1" t="n"/>
      <c r="L361" s="1" t="n"/>
      <c r="M361" s="1" t="n"/>
      <c r="N361" s="1" t="n"/>
    </row>
    <row hidden="1" r="362">
      <c r="A362" s="38" t="n"/>
      <c r="B362" s="1" t="n"/>
      <c r="I362" s="1" t="n"/>
      <c r="J362" s="1" t="n"/>
      <c r="K362" s="1" t="n"/>
      <c r="L362" s="1" t="n"/>
      <c r="M362" s="1" t="n"/>
      <c r="N362" s="1" t="n"/>
    </row>
    <row hidden="1" r="363">
      <c r="A363" s="38" t="n"/>
      <c r="B363" s="1" t="n"/>
      <c r="I363" s="1" t="n"/>
      <c r="J363" s="1" t="n"/>
      <c r="K363" s="1" t="n"/>
      <c r="L363" s="1" t="n"/>
      <c r="M363" s="1" t="n"/>
      <c r="N363" s="1" t="n"/>
    </row>
    <row hidden="1" r="364">
      <c r="A364" s="38" t="n"/>
      <c r="B364" s="1" t="n"/>
      <c r="I364" s="1" t="n"/>
      <c r="J364" s="1" t="n"/>
      <c r="K364" s="1" t="n"/>
      <c r="L364" s="1" t="n"/>
      <c r="M364" s="1" t="n"/>
      <c r="N364" s="1" t="n"/>
    </row>
    <row hidden="1" r="365">
      <c r="A365" s="38" t="n"/>
      <c r="B365" s="1" t="n"/>
      <c r="I365" s="1" t="n"/>
      <c r="J365" s="1" t="n"/>
      <c r="K365" s="1" t="n"/>
      <c r="L365" s="1" t="n"/>
      <c r="M365" s="1" t="n"/>
      <c r="N365" s="1" t="n"/>
    </row>
    <row hidden="1" r="366">
      <c r="A366" s="38" t="n"/>
      <c r="B366" s="1" t="n"/>
      <c r="I366" s="1" t="n"/>
      <c r="J366" s="1" t="n"/>
      <c r="K366" s="1" t="n"/>
      <c r="L366" s="1" t="n"/>
      <c r="M366" s="1" t="n"/>
      <c r="N366" s="1" t="n"/>
    </row>
    <row hidden="1" r="367">
      <c r="A367" s="38" t="n"/>
      <c r="B367" s="1" t="n"/>
      <c r="I367" s="1" t="n"/>
      <c r="J367" s="1" t="n"/>
      <c r="K367" s="1" t="n"/>
      <c r="L367" s="1" t="n"/>
      <c r="M367" s="1" t="n"/>
      <c r="N367" s="1" t="n"/>
    </row>
    <row hidden="1" r="368">
      <c r="A368" s="38" t="n"/>
      <c r="B368" s="1" t="n"/>
      <c r="I368" s="1" t="n"/>
      <c r="J368" s="1" t="n"/>
      <c r="K368" s="1" t="n"/>
      <c r="L368" s="1" t="n"/>
      <c r="M368" s="1" t="n"/>
      <c r="N368" s="1" t="n"/>
    </row>
    <row hidden="1" r="369">
      <c r="A369" s="38" t="n"/>
      <c r="B369" s="1" t="n"/>
      <c r="I369" s="1" t="n"/>
      <c r="J369" s="1" t="n"/>
      <c r="K369" s="1" t="n"/>
      <c r="L369" s="1" t="n"/>
      <c r="M369" s="1" t="n"/>
      <c r="N369" s="1" t="n"/>
    </row>
    <row hidden="1" r="370">
      <c r="A370" s="38" t="n"/>
      <c r="B370" s="1" t="n"/>
      <c r="I370" s="1" t="n"/>
      <c r="J370" s="1" t="n"/>
      <c r="K370" s="1" t="n"/>
      <c r="L370" s="1" t="n"/>
      <c r="M370" s="1" t="n"/>
      <c r="N370" s="1" t="n"/>
    </row>
    <row hidden="1" r="371">
      <c r="A371" s="38" t="n"/>
      <c r="B371" s="1" t="n"/>
      <c r="I371" s="1" t="n"/>
      <c r="J371" s="1" t="n"/>
      <c r="K371" s="1" t="n"/>
      <c r="L371" s="1" t="n"/>
      <c r="M371" s="1" t="n"/>
      <c r="N371" s="1" t="n"/>
    </row>
    <row hidden="1" r="372">
      <c r="A372" s="38" t="n"/>
      <c r="B372" s="1" t="n"/>
      <c r="I372" s="1" t="n"/>
      <c r="J372" s="1" t="n"/>
      <c r="K372" s="1" t="n"/>
      <c r="L372" s="1" t="n"/>
      <c r="M372" s="1" t="n"/>
      <c r="N372" s="1" t="n"/>
    </row>
    <row hidden="1" r="373">
      <c r="A373" s="38" t="n"/>
      <c r="B373" s="1" t="n"/>
      <c r="I373" s="1" t="n"/>
      <c r="J373" s="1" t="n"/>
      <c r="K373" s="1" t="n"/>
      <c r="L373" s="1" t="n"/>
      <c r="M373" s="1" t="n"/>
      <c r="N373" s="1" t="n"/>
    </row>
    <row hidden="1" r="374">
      <c r="A374" s="38" t="n"/>
      <c r="B374" s="1" t="n"/>
      <c r="I374" s="1" t="n"/>
      <c r="J374" s="1" t="n"/>
      <c r="K374" s="1" t="n"/>
      <c r="L374" s="1" t="n"/>
      <c r="M374" s="1" t="n"/>
      <c r="N374" s="1" t="n"/>
    </row>
    <row hidden="1" r="375">
      <c r="A375" s="38" t="n"/>
      <c r="B375" s="1" t="n"/>
      <c r="I375" s="1" t="n"/>
      <c r="J375" s="1" t="n"/>
      <c r="K375" s="1" t="n"/>
      <c r="L375" s="1" t="n"/>
      <c r="M375" s="1" t="n"/>
      <c r="N375" s="1" t="n"/>
    </row>
    <row hidden="1" r="376">
      <c r="A376" s="38" t="n"/>
      <c r="B376" s="1" t="n"/>
      <c r="I376" s="1" t="n"/>
      <c r="J376" s="1" t="n"/>
      <c r="K376" s="1" t="n"/>
      <c r="L376" s="1" t="n"/>
      <c r="M376" s="1" t="n"/>
      <c r="N376" s="1" t="n"/>
    </row>
    <row hidden="1" r="377">
      <c r="A377" s="38" t="n"/>
      <c r="B377" s="1" t="n"/>
      <c r="I377" s="1" t="n"/>
      <c r="J377" s="1" t="n"/>
      <c r="K377" s="1" t="n"/>
      <c r="L377" s="1" t="n"/>
      <c r="M377" s="1" t="n"/>
      <c r="N377" s="1" t="n"/>
    </row>
    <row hidden="1" r="378">
      <c r="A378" s="38" t="n"/>
      <c r="B378" s="1" t="n"/>
      <c r="I378" s="1" t="n"/>
      <c r="J378" s="1" t="n"/>
      <c r="K378" s="1" t="n"/>
      <c r="L378" s="1" t="n"/>
      <c r="M378" s="1" t="n"/>
      <c r="N378" s="1" t="n"/>
    </row>
    <row hidden="1" r="379">
      <c r="A379" s="38" t="n"/>
      <c r="B379" s="1" t="n"/>
      <c r="I379" s="1" t="n"/>
      <c r="J379" s="1" t="n"/>
      <c r="K379" s="1" t="n"/>
      <c r="L379" s="1" t="n"/>
      <c r="M379" s="1" t="n"/>
      <c r="N379" s="1" t="n"/>
    </row>
    <row hidden="1" r="380">
      <c r="A380" s="38" t="n"/>
      <c r="B380" s="1" t="n"/>
      <c r="I380" s="1" t="n"/>
      <c r="J380" s="1" t="n"/>
      <c r="K380" s="1" t="n"/>
      <c r="L380" s="1" t="n"/>
      <c r="M380" s="1" t="n"/>
      <c r="N380" s="1" t="n"/>
    </row>
    <row hidden="1" r="381">
      <c r="A381" s="38" t="n"/>
      <c r="B381" s="1" t="n"/>
      <c r="I381" s="1" t="n"/>
      <c r="J381" s="1" t="n"/>
      <c r="K381" s="1" t="n"/>
      <c r="L381" s="1" t="n"/>
      <c r="M381" s="1" t="n"/>
      <c r="N381" s="1" t="n"/>
    </row>
    <row hidden="1" r="382">
      <c r="A382" s="38" t="n"/>
      <c r="B382" s="1" t="n"/>
      <c r="I382" s="1" t="n"/>
      <c r="J382" s="1" t="n"/>
      <c r="K382" s="1" t="n"/>
      <c r="L382" s="1" t="n"/>
      <c r="M382" s="1" t="n"/>
      <c r="N382" s="1" t="n"/>
    </row>
    <row hidden="1" r="383">
      <c r="A383" s="38" t="n"/>
      <c r="B383" s="1" t="n"/>
      <c r="I383" s="1" t="n"/>
      <c r="J383" s="1" t="n"/>
      <c r="K383" s="1" t="n"/>
      <c r="L383" s="1" t="n"/>
      <c r="M383" s="1" t="n"/>
      <c r="N383" s="1" t="n"/>
    </row>
    <row hidden="1" r="384">
      <c r="A384" s="38" t="n"/>
      <c r="B384" s="1" t="n"/>
      <c r="I384" s="1" t="n"/>
      <c r="J384" s="1" t="n"/>
      <c r="K384" s="1" t="n"/>
      <c r="L384" s="1" t="n"/>
      <c r="M384" s="1" t="n"/>
      <c r="N384" s="1" t="n"/>
    </row>
    <row hidden="1" r="385">
      <c r="A385" s="38" t="n"/>
      <c r="B385" s="1" t="n"/>
      <c r="I385" s="1" t="n"/>
      <c r="J385" s="1" t="n"/>
      <c r="K385" s="1" t="n"/>
      <c r="L385" s="1" t="n"/>
      <c r="M385" s="1" t="n"/>
      <c r="N385" s="1" t="n"/>
    </row>
    <row hidden="1" r="386">
      <c r="A386" s="38" t="n"/>
      <c r="B386" s="1" t="n"/>
      <c r="I386" s="1" t="n"/>
      <c r="J386" s="1" t="n"/>
      <c r="K386" s="1" t="n"/>
      <c r="L386" s="1" t="n"/>
      <c r="M386" s="1" t="n"/>
      <c r="N386" s="1" t="n"/>
    </row>
    <row hidden="1" r="387">
      <c r="A387" s="38" t="n"/>
      <c r="B387" s="1" t="n"/>
      <c r="I387" s="1" t="n"/>
      <c r="J387" s="1" t="n"/>
      <c r="K387" s="1" t="n"/>
      <c r="L387" s="1" t="n"/>
      <c r="M387" s="1" t="n"/>
      <c r="N387" s="1" t="n"/>
    </row>
    <row hidden="1" r="388">
      <c r="A388" s="38" t="n"/>
      <c r="B388" s="1" t="n"/>
      <c r="I388" s="1" t="n"/>
      <c r="J388" s="1" t="n"/>
      <c r="K388" s="1" t="n"/>
      <c r="L388" s="1" t="n"/>
      <c r="M388" s="1" t="n"/>
      <c r="N388" s="1" t="n"/>
    </row>
    <row hidden="1" r="389">
      <c r="A389" s="38" t="n"/>
      <c r="B389" s="1" t="n"/>
      <c r="I389" s="1" t="n"/>
      <c r="J389" s="1" t="n"/>
      <c r="K389" s="1" t="n"/>
      <c r="L389" s="1" t="n"/>
      <c r="M389" s="1" t="n"/>
      <c r="N389" s="1" t="n"/>
    </row>
    <row hidden="1" r="390">
      <c r="A390" s="38" t="n"/>
      <c r="B390" s="1" t="n"/>
      <c r="I390" s="1" t="n"/>
      <c r="J390" s="1" t="n"/>
      <c r="K390" s="1" t="n"/>
      <c r="L390" s="1" t="n"/>
      <c r="M390" s="1" t="n"/>
      <c r="N390" s="1" t="n"/>
    </row>
    <row hidden="1" r="391">
      <c r="A391" s="38" t="n"/>
      <c r="B391" s="1" t="n"/>
      <c r="I391" s="1" t="n"/>
      <c r="J391" s="1" t="n"/>
      <c r="K391" s="1" t="n"/>
      <c r="L391" s="1" t="n"/>
      <c r="M391" s="1" t="n"/>
      <c r="N391" s="1" t="n"/>
    </row>
    <row hidden="1" r="392">
      <c r="A392" s="38" t="n"/>
      <c r="B392" s="1" t="n"/>
      <c r="I392" s="1" t="n"/>
      <c r="J392" s="1" t="n"/>
      <c r="K392" s="1" t="n"/>
      <c r="L392" s="1" t="n"/>
      <c r="M392" s="1" t="n"/>
      <c r="N392" s="1" t="n"/>
    </row>
    <row hidden="1" r="393">
      <c r="A393" s="38" t="n"/>
      <c r="B393" s="1" t="n"/>
      <c r="I393" s="1" t="n"/>
      <c r="J393" s="1" t="n"/>
      <c r="K393" s="1" t="n"/>
      <c r="L393" s="1" t="n"/>
      <c r="M393" s="1" t="n"/>
      <c r="N393" s="1" t="n"/>
    </row>
    <row hidden="1" r="394">
      <c r="A394" s="38" t="n"/>
      <c r="B394" s="1" t="n"/>
      <c r="I394" s="1" t="n"/>
      <c r="J394" s="1" t="n"/>
      <c r="K394" s="1" t="n"/>
      <c r="L394" s="1" t="n"/>
      <c r="M394" s="1" t="n"/>
      <c r="N394" s="1" t="n"/>
    </row>
    <row hidden="1" r="395">
      <c r="A395" s="38" t="n"/>
      <c r="B395" s="1" t="n"/>
      <c r="I395" s="1" t="n"/>
      <c r="J395" s="1" t="n"/>
      <c r="K395" s="1" t="n"/>
      <c r="L395" s="1" t="n"/>
      <c r="M395" s="1" t="n"/>
      <c r="N395" s="1" t="n"/>
    </row>
    <row hidden="1" r="396">
      <c r="A396" s="38" t="n"/>
      <c r="B396" s="1" t="n"/>
      <c r="I396" s="1" t="n"/>
      <c r="J396" s="1" t="n"/>
      <c r="K396" s="1" t="n"/>
      <c r="L396" s="1" t="n"/>
      <c r="M396" s="1" t="n"/>
      <c r="N396" s="1" t="n"/>
    </row>
    <row hidden="1" r="397">
      <c r="A397" s="38" t="n"/>
      <c r="B397" s="1" t="n"/>
      <c r="I397" s="1" t="n"/>
      <c r="J397" s="1" t="n"/>
      <c r="K397" s="1" t="n"/>
      <c r="L397" s="1" t="n"/>
      <c r="M397" s="1" t="n"/>
      <c r="N397" s="1" t="n"/>
    </row>
    <row hidden="1" r="398">
      <c r="A398" s="38" t="n"/>
      <c r="B398" s="1" t="n"/>
      <c r="I398" s="1" t="n"/>
      <c r="J398" s="1" t="n"/>
      <c r="K398" s="1" t="n"/>
      <c r="L398" s="1" t="n"/>
      <c r="M398" s="1" t="n"/>
      <c r="N398" s="1" t="n"/>
    </row>
    <row hidden="1" r="399">
      <c r="A399" s="38" t="n"/>
      <c r="B399" s="1" t="n"/>
      <c r="I399" s="1" t="n"/>
      <c r="J399" s="1" t="n"/>
      <c r="K399" s="1" t="n"/>
      <c r="L399" s="1" t="n"/>
      <c r="M399" s="1" t="n"/>
      <c r="N399" s="1" t="n"/>
    </row>
    <row hidden="1" r="400">
      <c r="A400" s="38" t="n"/>
      <c r="B400" s="1" t="n"/>
      <c r="I400" s="1" t="n"/>
      <c r="J400" s="1" t="n"/>
      <c r="K400" s="1" t="n"/>
      <c r="L400" s="1" t="n"/>
      <c r="M400" s="1" t="n"/>
      <c r="N400" s="1" t="n"/>
    </row>
    <row hidden="1" r="401">
      <c r="A401" s="38" t="n"/>
      <c r="B401" s="1" t="n"/>
      <c r="I401" s="1" t="n"/>
      <c r="J401" s="1" t="n"/>
      <c r="K401" s="1" t="n"/>
      <c r="L401" s="1" t="n"/>
      <c r="M401" s="1" t="n"/>
      <c r="N401" s="1" t="n"/>
    </row>
    <row hidden="1" r="402">
      <c r="A402" s="38" t="n"/>
      <c r="B402" s="1" t="n"/>
      <c r="I402" s="1" t="n"/>
      <c r="J402" s="1" t="n"/>
      <c r="K402" s="1" t="n"/>
      <c r="L402" s="1" t="n"/>
      <c r="M402" s="1" t="n"/>
      <c r="N402" s="1" t="n"/>
    </row>
    <row hidden="1" r="403">
      <c r="A403" s="38" t="n"/>
      <c r="B403" s="1" t="n"/>
      <c r="I403" s="1" t="n"/>
      <c r="J403" s="1" t="n"/>
      <c r="K403" s="1" t="n"/>
      <c r="L403" s="1" t="n"/>
      <c r="M403" s="1" t="n"/>
      <c r="N403" s="1" t="n"/>
    </row>
    <row hidden="1" r="404">
      <c r="A404" s="38" t="n"/>
      <c r="B404" s="1" t="n"/>
      <c r="I404" s="1" t="n"/>
      <c r="J404" s="1" t="n"/>
      <c r="K404" s="1" t="n"/>
      <c r="L404" s="1" t="n"/>
      <c r="M404" s="1" t="n"/>
      <c r="N404" s="1" t="n"/>
    </row>
    <row hidden="1" r="405">
      <c r="A405" s="38" t="n"/>
      <c r="B405" s="1" t="n"/>
      <c r="I405" s="1" t="n"/>
      <c r="J405" s="1" t="n"/>
      <c r="K405" s="1" t="n"/>
      <c r="L405" s="1" t="n"/>
      <c r="M405" s="1" t="n"/>
      <c r="N405" s="1" t="n"/>
    </row>
    <row hidden="1" r="406">
      <c r="A406" s="38" t="n"/>
      <c r="B406" s="1" t="n"/>
      <c r="I406" s="1" t="n"/>
      <c r="J406" s="1" t="n"/>
      <c r="K406" s="1" t="n"/>
      <c r="L406" s="1" t="n"/>
      <c r="M406" s="1" t="n"/>
      <c r="N406" s="1" t="n"/>
    </row>
    <row hidden="1" r="407">
      <c r="A407" s="38" t="n"/>
      <c r="B407" s="1" t="n"/>
      <c r="I407" s="1" t="n"/>
      <c r="J407" s="1" t="n"/>
      <c r="K407" s="1" t="n"/>
      <c r="L407" s="1" t="n"/>
      <c r="M407" s="1" t="n"/>
      <c r="N407" s="1" t="n"/>
    </row>
    <row hidden="1" r="408">
      <c r="A408" s="38" t="n"/>
      <c r="B408" s="1" t="n"/>
      <c r="I408" s="1" t="n"/>
      <c r="J408" s="1" t="n"/>
      <c r="K408" s="1" t="n"/>
      <c r="L408" s="1" t="n"/>
      <c r="M408" s="1" t="n"/>
      <c r="N408" s="1" t="n"/>
    </row>
    <row hidden="1" r="409">
      <c r="A409" s="38" t="n"/>
      <c r="B409" s="1" t="n"/>
      <c r="I409" s="1" t="n"/>
      <c r="J409" s="1" t="n"/>
      <c r="K409" s="1" t="n"/>
      <c r="L409" s="1" t="n"/>
      <c r="M409" s="1" t="n"/>
      <c r="N409" s="1" t="n"/>
    </row>
    <row hidden="1" r="410">
      <c r="A410" s="38" t="n"/>
      <c r="B410" s="1" t="n"/>
      <c r="I410" s="1" t="n"/>
      <c r="J410" s="1" t="n"/>
      <c r="K410" s="1" t="n"/>
      <c r="L410" s="1" t="n"/>
      <c r="M410" s="1" t="n"/>
      <c r="N410" s="1" t="n"/>
    </row>
    <row hidden="1" r="411">
      <c r="A411" s="38" t="n"/>
      <c r="B411" s="1" t="n"/>
      <c r="I411" s="1" t="n"/>
      <c r="J411" s="1" t="n"/>
      <c r="K411" s="1" t="n"/>
      <c r="L411" s="1" t="n"/>
      <c r="M411" s="1" t="n"/>
      <c r="N411" s="1" t="n"/>
    </row>
    <row hidden="1" r="412">
      <c r="A412" s="38" t="n"/>
      <c r="B412" s="1" t="n"/>
      <c r="I412" s="1" t="n"/>
      <c r="J412" s="1" t="n"/>
      <c r="K412" s="1" t="n"/>
      <c r="L412" s="1" t="n"/>
      <c r="M412" s="1" t="n"/>
      <c r="N412" s="1" t="n"/>
    </row>
    <row hidden="1" r="413">
      <c r="A413" s="38" t="n"/>
      <c r="B413" s="1" t="n"/>
      <c r="I413" s="1" t="n"/>
      <c r="J413" s="1" t="n"/>
      <c r="K413" s="1" t="n"/>
      <c r="L413" s="1" t="n"/>
      <c r="M413" s="1" t="n"/>
      <c r="N413" s="1" t="n"/>
    </row>
    <row hidden="1" r="414">
      <c r="A414" s="38" t="n"/>
      <c r="B414" s="1" t="n"/>
      <c r="I414" s="1" t="n"/>
      <c r="J414" s="1" t="n"/>
      <c r="K414" s="1" t="n"/>
      <c r="L414" s="1" t="n"/>
      <c r="M414" s="1" t="n"/>
      <c r="N414" s="1" t="n"/>
    </row>
    <row hidden="1" r="415">
      <c r="A415" s="38" t="n"/>
      <c r="B415" s="1" t="n"/>
      <c r="I415" s="1" t="n"/>
      <c r="J415" s="1" t="n"/>
      <c r="K415" s="1" t="n"/>
      <c r="L415" s="1" t="n"/>
      <c r="M415" s="1" t="n"/>
      <c r="N415" s="1" t="n"/>
    </row>
    <row hidden="1" r="416">
      <c r="A416" s="38" t="n"/>
      <c r="B416" s="1" t="n"/>
      <c r="I416" s="1" t="n"/>
      <c r="J416" s="1" t="n"/>
      <c r="K416" s="1" t="n"/>
      <c r="L416" s="1" t="n"/>
      <c r="M416" s="1" t="n"/>
      <c r="N416" s="1" t="n"/>
    </row>
    <row hidden="1" r="417">
      <c r="A417" s="38" t="n"/>
      <c r="B417" s="1" t="n"/>
      <c r="I417" s="1" t="n"/>
      <c r="J417" s="1" t="n"/>
      <c r="K417" s="1" t="n"/>
      <c r="L417" s="1" t="n"/>
      <c r="M417" s="1" t="n"/>
      <c r="N417" s="1" t="n"/>
    </row>
    <row hidden="1" r="418">
      <c r="A418" s="38" t="n"/>
      <c r="B418" s="1" t="n"/>
      <c r="I418" s="1" t="n"/>
      <c r="J418" s="1" t="n"/>
      <c r="K418" s="1" t="n"/>
      <c r="L418" s="1" t="n"/>
      <c r="M418" s="1" t="n"/>
      <c r="N418" s="1" t="n"/>
    </row>
    <row hidden="1" r="419">
      <c r="A419" s="38" t="n"/>
      <c r="B419" s="1" t="n"/>
      <c r="I419" s="1" t="n"/>
      <c r="J419" s="1" t="n"/>
      <c r="K419" s="1" t="n"/>
      <c r="L419" s="1" t="n"/>
      <c r="M419" s="1" t="n"/>
      <c r="N419" s="1" t="n"/>
    </row>
    <row hidden="1" r="420">
      <c r="A420" s="38" t="n"/>
      <c r="B420" s="1" t="n"/>
      <c r="I420" s="1" t="n"/>
      <c r="J420" s="1" t="n"/>
      <c r="K420" s="1" t="n"/>
      <c r="L420" s="1" t="n"/>
      <c r="M420" s="1" t="n"/>
      <c r="N420" s="1" t="n"/>
    </row>
    <row hidden="1" r="421">
      <c r="A421" s="38" t="n"/>
      <c r="B421" s="1" t="n"/>
      <c r="I421" s="1" t="n"/>
      <c r="J421" s="1" t="n"/>
      <c r="K421" s="1" t="n"/>
      <c r="L421" s="1" t="n"/>
      <c r="M421" s="1" t="n"/>
      <c r="N421" s="1" t="n"/>
    </row>
    <row hidden="1" r="422">
      <c r="A422" s="38" t="n"/>
      <c r="B422" s="1" t="n"/>
      <c r="I422" s="1" t="n"/>
      <c r="J422" s="1" t="n"/>
      <c r="K422" s="1" t="n"/>
      <c r="L422" s="1" t="n"/>
      <c r="M422" s="1" t="n"/>
      <c r="N422" s="1" t="n"/>
    </row>
    <row hidden="1" r="423">
      <c r="A423" s="38" t="n"/>
      <c r="B423" s="1" t="n"/>
      <c r="I423" s="1" t="n"/>
      <c r="J423" s="1" t="n"/>
      <c r="K423" s="1" t="n"/>
      <c r="L423" s="1" t="n"/>
      <c r="M423" s="1" t="n"/>
      <c r="N423" s="1" t="n"/>
    </row>
    <row hidden="1" r="424">
      <c r="A424" s="38" t="n"/>
      <c r="B424" s="1" t="n"/>
      <c r="I424" s="1" t="n"/>
      <c r="J424" s="1" t="n"/>
      <c r="K424" s="1" t="n"/>
      <c r="L424" s="1" t="n"/>
      <c r="M424" s="1" t="n"/>
      <c r="N424" s="1" t="n"/>
    </row>
    <row hidden="1" r="425">
      <c r="A425" s="38" t="n"/>
      <c r="B425" s="1" t="n"/>
      <c r="I425" s="1" t="n"/>
      <c r="J425" s="1" t="n"/>
      <c r="K425" s="1" t="n"/>
      <c r="L425" s="1" t="n"/>
      <c r="M425" s="1" t="n"/>
      <c r="N425" s="1" t="n"/>
    </row>
    <row hidden="1" r="426">
      <c r="A426" s="38" t="n"/>
      <c r="B426" s="1" t="n"/>
      <c r="I426" s="1" t="n"/>
      <c r="J426" s="1" t="n"/>
      <c r="K426" s="1" t="n"/>
      <c r="L426" s="1" t="n"/>
      <c r="M426" s="1" t="n"/>
      <c r="N426" s="1" t="n"/>
    </row>
    <row hidden="1" r="427">
      <c r="A427" s="38" t="n"/>
      <c r="B427" s="1" t="n"/>
      <c r="I427" s="1" t="n"/>
      <c r="J427" s="1" t="n"/>
      <c r="K427" s="1" t="n"/>
      <c r="L427" s="1" t="n"/>
      <c r="M427" s="1" t="n"/>
      <c r="N427" s="1" t="n"/>
    </row>
    <row hidden="1" r="428">
      <c r="A428" s="38" t="n"/>
      <c r="B428" s="1" t="n"/>
      <c r="I428" s="1" t="n"/>
      <c r="J428" s="1" t="n"/>
      <c r="K428" s="1" t="n"/>
      <c r="L428" s="1" t="n"/>
      <c r="M428" s="1" t="n"/>
      <c r="N428" s="1" t="n"/>
    </row>
    <row hidden="1" r="429">
      <c r="A429" s="38" t="n"/>
      <c r="B429" s="1" t="n"/>
      <c r="I429" s="1" t="n"/>
      <c r="J429" s="1" t="n"/>
      <c r="K429" s="1" t="n"/>
      <c r="L429" s="1" t="n"/>
      <c r="M429" s="1" t="n"/>
      <c r="N429" s="1" t="n"/>
    </row>
    <row hidden="1" r="430">
      <c r="A430" s="38" t="n"/>
      <c r="B430" s="1" t="n"/>
      <c r="I430" s="1" t="n"/>
      <c r="J430" s="1" t="n"/>
      <c r="K430" s="1" t="n"/>
      <c r="L430" s="1" t="n"/>
      <c r="M430" s="1" t="n"/>
      <c r="N430" s="1" t="n"/>
    </row>
    <row hidden="1" r="431">
      <c r="A431" s="38" t="n"/>
      <c r="B431" s="1" t="n"/>
      <c r="I431" s="1" t="n"/>
      <c r="J431" s="1" t="n"/>
      <c r="K431" s="1" t="n"/>
      <c r="L431" s="1" t="n"/>
      <c r="M431" s="1" t="n"/>
      <c r="N431" s="1" t="n"/>
    </row>
    <row hidden="1" r="432">
      <c r="A432" s="38" t="n"/>
      <c r="B432" s="1" t="n"/>
      <c r="I432" s="1" t="n"/>
      <c r="J432" s="1" t="n"/>
      <c r="K432" s="1" t="n"/>
      <c r="L432" s="1" t="n"/>
      <c r="M432" s="1" t="n"/>
      <c r="N432" s="1" t="n"/>
    </row>
    <row hidden="1" r="433">
      <c r="A433" s="38" t="n"/>
      <c r="B433" s="1" t="n"/>
      <c r="I433" s="1" t="n"/>
      <c r="J433" s="1" t="n"/>
      <c r="K433" s="1" t="n"/>
      <c r="L433" s="1" t="n"/>
      <c r="M433" s="1" t="n"/>
      <c r="N433" s="1" t="n"/>
    </row>
    <row hidden="1" r="434">
      <c r="A434" s="38" t="n"/>
      <c r="B434" s="1" t="n"/>
      <c r="I434" s="1" t="n"/>
      <c r="J434" s="1" t="n"/>
      <c r="K434" s="1" t="n"/>
      <c r="L434" s="1" t="n"/>
      <c r="M434" s="1" t="n"/>
      <c r="N434" s="1" t="n"/>
    </row>
    <row hidden="1" r="435">
      <c r="A435" s="38" t="n"/>
      <c r="B435" s="1" t="n"/>
      <c r="I435" s="1" t="n"/>
      <c r="J435" s="1" t="n"/>
      <c r="K435" s="1" t="n"/>
      <c r="L435" s="1" t="n"/>
      <c r="M435" s="1" t="n"/>
      <c r="N435" s="1" t="n"/>
    </row>
    <row hidden="1" r="436">
      <c r="A436" s="38" t="n"/>
      <c r="B436" s="1" t="n"/>
      <c r="I436" s="1" t="n"/>
      <c r="J436" s="1" t="n"/>
      <c r="K436" s="1" t="n"/>
      <c r="L436" s="1" t="n"/>
      <c r="M436" s="1" t="n"/>
      <c r="N436" s="1" t="n"/>
    </row>
    <row hidden="1" r="437">
      <c r="A437" s="38" t="n"/>
      <c r="B437" s="1" t="n"/>
      <c r="I437" s="1" t="n"/>
      <c r="J437" s="1" t="n"/>
      <c r="K437" s="1" t="n"/>
      <c r="L437" s="1" t="n"/>
      <c r="M437" s="1" t="n"/>
      <c r="N437" s="1" t="n"/>
    </row>
    <row hidden="1" r="438">
      <c r="A438" s="38" t="n"/>
      <c r="B438" s="1" t="n"/>
      <c r="I438" s="1" t="n"/>
      <c r="J438" s="1" t="n"/>
      <c r="K438" s="1" t="n"/>
      <c r="L438" s="1" t="n"/>
      <c r="M438" s="1" t="n"/>
      <c r="N438" s="1" t="n"/>
    </row>
    <row hidden="1" r="439">
      <c r="A439" s="38" t="n"/>
      <c r="B439" s="1" t="n"/>
      <c r="I439" s="1" t="n"/>
      <c r="J439" s="1" t="n"/>
      <c r="K439" s="1" t="n"/>
      <c r="L439" s="1" t="n"/>
      <c r="M439" s="1" t="n"/>
      <c r="N439" s="1" t="n"/>
    </row>
    <row hidden="1" r="440">
      <c r="A440" s="38" t="n"/>
      <c r="B440" s="1" t="n"/>
      <c r="I440" s="1" t="n"/>
      <c r="J440" s="1" t="n"/>
      <c r="K440" s="1" t="n"/>
      <c r="L440" s="1" t="n"/>
      <c r="M440" s="1" t="n"/>
      <c r="N440" s="1" t="n"/>
    </row>
    <row hidden="1" r="441">
      <c r="A441" s="38" t="n"/>
      <c r="B441" s="1" t="n"/>
      <c r="I441" s="1" t="n"/>
      <c r="J441" s="1" t="n"/>
      <c r="K441" s="1" t="n"/>
      <c r="L441" s="1" t="n"/>
      <c r="M441" s="1" t="n"/>
      <c r="N441" s="1" t="n"/>
    </row>
    <row hidden="1" r="442">
      <c r="A442" s="38" t="n"/>
      <c r="B442" s="1" t="n"/>
      <c r="I442" s="1" t="n"/>
      <c r="J442" s="1" t="n"/>
      <c r="K442" s="1" t="n"/>
      <c r="L442" s="1" t="n"/>
      <c r="M442" s="1" t="n"/>
      <c r="N442" s="1" t="n"/>
    </row>
    <row hidden="1" r="443">
      <c r="A443" s="38" t="n"/>
      <c r="B443" s="1" t="n"/>
      <c r="I443" s="1" t="n"/>
      <c r="J443" s="1" t="n"/>
      <c r="K443" s="1" t="n"/>
      <c r="L443" s="1" t="n"/>
      <c r="M443" s="1" t="n"/>
      <c r="N443" s="1" t="n"/>
    </row>
    <row hidden="1" r="444">
      <c r="A444" s="38" t="n"/>
      <c r="B444" s="1" t="n"/>
      <c r="I444" s="1" t="n"/>
      <c r="J444" s="1" t="n"/>
      <c r="K444" s="1" t="n"/>
      <c r="L444" s="1" t="n"/>
      <c r="M444" s="1" t="n"/>
      <c r="N444" s="1" t="n"/>
    </row>
    <row hidden="1" r="445">
      <c r="A445" s="38" t="n"/>
      <c r="B445" s="1" t="n"/>
      <c r="I445" s="1" t="n"/>
      <c r="J445" s="1" t="n"/>
      <c r="K445" s="1" t="n"/>
      <c r="L445" s="1" t="n"/>
      <c r="M445" s="1" t="n"/>
      <c r="N445" s="1" t="n"/>
    </row>
    <row hidden="1" r="446">
      <c r="A446" s="38" t="n"/>
      <c r="B446" s="1" t="n"/>
      <c r="I446" s="1" t="n"/>
      <c r="J446" s="1" t="n"/>
      <c r="K446" s="1" t="n"/>
      <c r="L446" s="1" t="n"/>
      <c r="M446" s="1" t="n"/>
      <c r="N446" s="1" t="n"/>
    </row>
    <row hidden="1" r="447">
      <c r="A447" s="38" t="n"/>
      <c r="B447" s="1" t="n"/>
      <c r="I447" s="1" t="n"/>
      <c r="J447" s="1" t="n"/>
      <c r="K447" s="1" t="n"/>
      <c r="L447" s="1" t="n"/>
      <c r="M447" s="1" t="n"/>
      <c r="N447" s="1" t="n"/>
    </row>
    <row hidden="1" r="448">
      <c r="A448" s="38" t="n"/>
      <c r="B448" s="1" t="n"/>
      <c r="I448" s="1" t="n"/>
      <c r="J448" s="1" t="n"/>
      <c r="K448" s="1" t="n"/>
      <c r="L448" s="1" t="n"/>
      <c r="M448" s="1" t="n"/>
      <c r="N448" s="1" t="n"/>
    </row>
    <row hidden="1" r="449">
      <c r="A449" s="38" t="n"/>
      <c r="B449" s="1" t="n"/>
      <c r="I449" s="1" t="n"/>
      <c r="J449" s="1" t="n"/>
      <c r="K449" s="1" t="n"/>
      <c r="L449" s="1" t="n"/>
      <c r="M449" s="1" t="n"/>
      <c r="N449" s="1" t="n"/>
    </row>
    <row hidden="1" r="450">
      <c r="A450" s="38" t="n"/>
      <c r="B450" s="1" t="n"/>
      <c r="I450" s="1" t="n"/>
      <c r="J450" s="1" t="n"/>
      <c r="K450" s="1" t="n"/>
      <c r="L450" s="1" t="n"/>
      <c r="M450" s="1" t="n"/>
      <c r="N450" s="1" t="n"/>
    </row>
    <row hidden="1" r="451">
      <c r="A451" s="38" t="n"/>
      <c r="B451" s="1" t="n"/>
      <c r="I451" s="1" t="n"/>
      <c r="J451" s="1" t="n"/>
      <c r="K451" s="1" t="n"/>
      <c r="L451" s="1" t="n"/>
      <c r="M451" s="1" t="n"/>
      <c r="N451" s="1" t="n"/>
    </row>
    <row hidden="1" r="452">
      <c r="A452" s="38" t="n"/>
      <c r="B452" s="1" t="n"/>
      <c r="I452" s="1" t="n"/>
      <c r="J452" s="1" t="n"/>
      <c r="K452" s="1" t="n"/>
      <c r="L452" s="1" t="n"/>
      <c r="M452" s="1" t="n"/>
      <c r="N452" s="1" t="n"/>
    </row>
    <row hidden="1" r="453">
      <c r="A453" s="38" t="n"/>
      <c r="B453" s="1" t="n"/>
      <c r="I453" s="1" t="n"/>
      <c r="J453" s="1" t="n"/>
      <c r="K453" s="1" t="n"/>
      <c r="L453" s="1" t="n"/>
      <c r="M453" s="1" t="n"/>
      <c r="N453" s="1" t="n"/>
    </row>
    <row hidden="1" r="454">
      <c r="A454" s="38" t="n"/>
      <c r="B454" s="1" t="n"/>
      <c r="I454" s="1" t="n"/>
      <c r="J454" s="1" t="n"/>
      <c r="K454" s="1" t="n"/>
      <c r="L454" s="1" t="n"/>
      <c r="M454" s="1" t="n"/>
      <c r="N454" s="1" t="n"/>
    </row>
    <row hidden="1" r="455">
      <c r="A455" s="38" t="n"/>
      <c r="B455" s="1" t="n"/>
      <c r="I455" s="1" t="n"/>
      <c r="J455" s="1" t="n"/>
      <c r="K455" s="1" t="n"/>
      <c r="L455" s="1" t="n"/>
      <c r="M455" s="1" t="n"/>
      <c r="N455" s="1" t="n"/>
    </row>
    <row hidden="1" r="456">
      <c r="A456" s="38" t="n"/>
      <c r="B456" s="1" t="n"/>
      <c r="I456" s="1" t="n"/>
      <c r="J456" s="1" t="n"/>
      <c r="K456" s="1" t="n"/>
      <c r="L456" s="1" t="n"/>
      <c r="M456" s="1" t="n"/>
      <c r="N456" s="1" t="n"/>
    </row>
    <row hidden="1" r="457">
      <c r="A457" s="38" t="n"/>
      <c r="B457" s="1" t="n"/>
      <c r="I457" s="1" t="n"/>
      <c r="J457" s="1" t="n"/>
      <c r="K457" s="1" t="n"/>
      <c r="L457" s="1" t="n"/>
      <c r="M457" s="1" t="n"/>
      <c r="N457" s="1" t="n"/>
    </row>
    <row hidden="1" r="458">
      <c r="A458" s="38" t="n"/>
      <c r="B458" s="1" t="n"/>
      <c r="I458" s="1" t="n"/>
      <c r="J458" s="1" t="n"/>
      <c r="K458" s="1" t="n"/>
      <c r="L458" s="1" t="n"/>
      <c r="M458" s="1" t="n"/>
      <c r="N458" s="1" t="n"/>
    </row>
    <row hidden="1" r="459">
      <c r="A459" s="38" t="n"/>
      <c r="B459" s="1" t="n"/>
      <c r="I459" s="1" t="n"/>
      <c r="J459" s="1" t="n"/>
      <c r="K459" s="1" t="n"/>
      <c r="L459" s="1" t="n"/>
      <c r="M459" s="1" t="n"/>
      <c r="N459" s="1" t="n"/>
    </row>
    <row hidden="1" r="460">
      <c r="A460" s="38" t="n"/>
      <c r="B460" s="1" t="n"/>
      <c r="I460" s="1" t="n"/>
      <c r="J460" s="1" t="n"/>
      <c r="K460" s="1" t="n"/>
      <c r="L460" s="1" t="n"/>
      <c r="M460" s="1" t="n"/>
      <c r="N460" s="1" t="n"/>
    </row>
    <row hidden="1" r="461">
      <c r="A461" s="38" t="n"/>
      <c r="B461" s="1" t="n"/>
      <c r="I461" s="1" t="n"/>
      <c r="J461" s="1" t="n"/>
      <c r="K461" s="1" t="n"/>
      <c r="L461" s="1" t="n"/>
      <c r="M461" s="1" t="n"/>
      <c r="N461" s="1" t="n"/>
    </row>
    <row hidden="1" r="462">
      <c r="A462" s="38" t="n"/>
      <c r="B462" s="1" t="n"/>
      <c r="I462" s="1" t="n"/>
      <c r="J462" s="1" t="n"/>
      <c r="K462" s="1" t="n"/>
      <c r="L462" s="1" t="n"/>
      <c r="M462" s="1" t="n"/>
      <c r="N462" s="1" t="n"/>
    </row>
    <row hidden="1" r="463">
      <c r="A463" s="38" t="n"/>
      <c r="B463" s="1" t="n"/>
      <c r="I463" s="1" t="n"/>
      <c r="J463" s="1" t="n"/>
      <c r="K463" s="1" t="n"/>
      <c r="L463" s="1" t="n"/>
      <c r="M463" s="1" t="n"/>
      <c r="N463" s="1" t="n"/>
    </row>
    <row hidden="1" r="464">
      <c r="A464" s="38" t="n"/>
      <c r="B464" s="1" t="n"/>
      <c r="I464" s="1" t="n"/>
      <c r="J464" s="1" t="n"/>
      <c r="K464" s="1" t="n"/>
      <c r="L464" s="1" t="n"/>
      <c r="M464" s="1" t="n"/>
      <c r="N464" s="1" t="n"/>
    </row>
    <row hidden="1" r="465">
      <c r="A465" s="38" t="n"/>
      <c r="B465" s="1" t="n"/>
      <c r="I465" s="1" t="n"/>
      <c r="J465" s="1" t="n"/>
      <c r="K465" s="1" t="n"/>
      <c r="L465" s="1" t="n"/>
      <c r="M465" s="1" t="n"/>
      <c r="N465" s="1" t="n"/>
    </row>
    <row hidden="1" r="466">
      <c r="A466" s="38" t="n"/>
      <c r="B466" s="1" t="n"/>
      <c r="I466" s="1" t="n"/>
      <c r="J466" s="1" t="n"/>
      <c r="K466" s="1" t="n"/>
      <c r="L466" s="1" t="n"/>
      <c r="M466" s="1" t="n"/>
      <c r="N466" s="1" t="n"/>
    </row>
    <row hidden="1" r="467">
      <c r="A467" s="38" t="n"/>
      <c r="B467" s="1" t="n"/>
      <c r="I467" s="1" t="n"/>
      <c r="J467" s="1" t="n"/>
      <c r="K467" s="1" t="n"/>
      <c r="L467" s="1" t="n"/>
      <c r="M467" s="1" t="n"/>
      <c r="N467" s="1" t="n"/>
    </row>
    <row hidden="1" r="468">
      <c r="A468" s="38" t="n"/>
      <c r="B468" s="1" t="n"/>
      <c r="I468" s="1" t="n"/>
      <c r="J468" s="1" t="n"/>
      <c r="K468" s="1" t="n"/>
      <c r="L468" s="1" t="n"/>
      <c r="M468" s="1" t="n"/>
      <c r="N468" s="1" t="n"/>
    </row>
    <row hidden="1" r="469">
      <c r="A469" s="38" t="n"/>
      <c r="B469" s="1" t="n"/>
      <c r="I469" s="1" t="n"/>
      <c r="J469" s="1" t="n"/>
      <c r="K469" s="1" t="n"/>
      <c r="L469" s="1" t="n"/>
      <c r="M469" s="1" t="n"/>
      <c r="N469" s="1" t="n"/>
    </row>
    <row hidden="1" r="470">
      <c r="A470" s="38" t="n"/>
      <c r="B470" s="1" t="n"/>
      <c r="I470" s="1" t="n"/>
      <c r="J470" s="1" t="n"/>
      <c r="K470" s="1" t="n"/>
      <c r="L470" s="1" t="n"/>
      <c r="M470" s="1" t="n"/>
      <c r="N470" s="1" t="n"/>
    </row>
    <row hidden="1" r="471">
      <c r="A471" s="38" t="n"/>
      <c r="B471" s="1" t="n"/>
      <c r="I471" s="1" t="n"/>
      <c r="J471" s="1" t="n"/>
      <c r="K471" s="1" t="n"/>
      <c r="L471" s="1" t="n"/>
      <c r="M471" s="1" t="n"/>
      <c r="N471" s="1" t="n"/>
    </row>
    <row hidden="1" r="472">
      <c r="A472" s="38" t="n"/>
      <c r="B472" s="1" t="n"/>
      <c r="I472" s="1" t="n"/>
      <c r="J472" s="1" t="n"/>
      <c r="K472" s="1" t="n"/>
      <c r="L472" s="1" t="n"/>
      <c r="M472" s="1" t="n"/>
      <c r="N472" s="1" t="n"/>
    </row>
    <row hidden="1" r="473">
      <c r="A473" s="38" t="n"/>
      <c r="B473" s="1" t="n"/>
      <c r="I473" s="1" t="n"/>
      <c r="J473" s="1" t="n"/>
      <c r="K473" s="1" t="n"/>
      <c r="L473" s="1" t="n"/>
      <c r="M473" s="1" t="n"/>
      <c r="N473" s="1" t="n"/>
    </row>
    <row hidden="1" r="474">
      <c r="A474" s="38" t="n"/>
      <c r="B474" s="1" t="n"/>
      <c r="I474" s="1" t="n"/>
      <c r="J474" s="1" t="n"/>
      <c r="K474" s="1" t="n"/>
      <c r="L474" s="1" t="n"/>
      <c r="M474" s="1" t="n"/>
      <c r="N474" s="1" t="n"/>
    </row>
    <row hidden="1" r="475">
      <c r="A475" s="38" t="n"/>
      <c r="B475" s="1" t="n"/>
      <c r="I475" s="1" t="n"/>
      <c r="J475" s="1" t="n"/>
      <c r="K475" s="1" t="n"/>
      <c r="L475" s="1" t="n"/>
      <c r="M475" s="1" t="n"/>
      <c r="N475" s="1" t="n"/>
    </row>
    <row hidden="1" r="476">
      <c r="A476" s="38" t="n"/>
      <c r="B476" s="1" t="n"/>
      <c r="I476" s="1" t="n"/>
      <c r="J476" s="1" t="n"/>
      <c r="K476" s="1" t="n"/>
      <c r="L476" s="1" t="n"/>
      <c r="M476" s="1" t="n"/>
      <c r="N476" s="1" t="n"/>
    </row>
    <row hidden="1" r="477">
      <c r="A477" s="38" t="n"/>
      <c r="B477" s="1" t="n"/>
      <c r="I477" s="1" t="n"/>
      <c r="J477" s="1" t="n"/>
      <c r="K477" s="1" t="n"/>
      <c r="L477" s="1" t="n"/>
      <c r="M477" s="1" t="n"/>
      <c r="N477" s="1" t="n"/>
    </row>
    <row hidden="1" r="478">
      <c r="A478" s="38" t="n"/>
      <c r="B478" s="1" t="n"/>
      <c r="I478" s="1" t="n"/>
      <c r="J478" s="1" t="n"/>
      <c r="K478" s="1" t="n"/>
      <c r="L478" s="1" t="n"/>
      <c r="M478" s="1" t="n"/>
      <c r="N478" s="1" t="n"/>
    </row>
    <row hidden="1" r="479">
      <c r="A479" s="38" t="n"/>
      <c r="B479" s="1" t="n"/>
      <c r="I479" s="1" t="n"/>
      <c r="J479" s="1" t="n"/>
      <c r="K479" s="1" t="n"/>
      <c r="L479" s="1" t="n"/>
      <c r="M479" s="1" t="n"/>
      <c r="N479" s="1" t="n"/>
    </row>
    <row hidden="1" r="480">
      <c r="A480" s="38" t="n"/>
      <c r="B480" s="1" t="n"/>
      <c r="I480" s="1" t="n"/>
      <c r="J480" s="1" t="n"/>
      <c r="K480" s="1" t="n"/>
      <c r="L480" s="1" t="n"/>
      <c r="M480" s="1" t="n"/>
      <c r="N480" s="1" t="n"/>
    </row>
    <row hidden="1" r="481">
      <c r="A481" s="38" t="n"/>
      <c r="B481" s="1" t="n"/>
      <c r="I481" s="1" t="n"/>
      <c r="J481" s="1" t="n"/>
      <c r="K481" s="1" t="n"/>
      <c r="L481" s="1" t="n"/>
      <c r="M481" s="1" t="n"/>
      <c r="N481" s="1" t="n"/>
    </row>
    <row hidden="1" r="482">
      <c r="A482" s="38" t="n"/>
      <c r="B482" s="1" t="n"/>
      <c r="I482" s="1" t="n"/>
      <c r="J482" s="1" t="n"/>
      <c r="K482" s="1" t="n"/>
      <c r="L482" s="1" t="n"/>
      <c r="M482" s="1" t="n"/>
      <c r="N482" s="1" t="n"/>
    </row>
    <row hidden="1" r="483">
      <c r="A483" s="38" t="n"/>
      <c r="B483" s="1" t="n"/>
      <c r="I483" s="1" t="n"/>
      <c r="J483" s="1" t="n"/>
      <c r="K483" s="1" t="n"/>
      <c r="L483" s="1" t="n"/>
      <c r="M483" s="1" t="n"/>
      <c r="N483" s="1" t="n"/>
    </row>
    <row hidden="1" r="484">
      <c r="A484" s="38" t="n"/>
      <c r="B484" s="1" t="n"/>
      <c r="I484" s="1" t="n"/>
      <c r="J484" s="1" t="n"/>
      <c r="K484" s="1" t="n"/>
      <c r="L484" s="1" t="n"/>
      <c r="M484" s="1" t="n"/>
      <c r="N484" s="1" t="n"/>
    </row>
    <row hidden="1" r="485">
      <c r="A485" s="38" t="n"/>
      <c r="B485" s="1" t="n"/>
      <c r="I485" s="1" t="n"/>
      <c r="J485" s="1" t="n"/>
      <c r="K485" s="1" t="n"/>
      <c r="L485" s="1" t="n"/>
      <c r="M485" s="1" t="n"/>
      <c r="N485" s="1" t="n"/>
    </row>
    <row hidden="1" r="486">
      <c r="A486" s="38" t="n"/>
      <c r="B486" s="1" t="n"/>
      <c r="I486" s="1" t="n"/>
      <c r="J486" s="1" t="n"/>
      <c r="K486" s="1" t="n"/>
      <c r="L486" s="1" t="n"/>
      <c r="M486" s="1" t="n"/>
      <c r="N486" s="1" t="n"/>
    </row>
    <row hidden="1" r="487">
      <c r="A487" s="38" t="n"/>
      <c r="B487" s="1" t="n"/>
      <c r="I487" s="1" t="n"/>
      <c r="J487" s="1" t="n"/>
      <c r="K487" s="1" t="n"/>
      <c r="L487" s="1" t="n"/>
      <c r="M487" s="1" t="n"/>
      <c r="N487" s="1" t="n"/>
    </row>
    <row hidden="1" r="488">
      <c r="A488" s="38" t="n"/>
      <c r="B488" s="1" t="n"/>
      <c r="I488" s="1" t="n"/>
      <c r="J488" s="1" t="n"/>
      <c r="K488" s="1" t="n"/>
      <c r="L488" s="1" t="n"/>
      <c r="M488" s="1" t="n"/>
      <c r="N488" s="1" t="n"/>
    </row>
    <row hidden="1" r="489">
      <c r="A489" s="38" t="n"/>
      <c r="B489" s="1" t="n"/>
      <c r="I489" s="1" t="n"/>
      <c r="J489" s="1" t="n"/>
      <c r="K489" s="1" t="n"/>
      <c r="L489" s="1" t="n"/>
      <c r="M489" s="1" t="n"/>
      <c r="N489" s="1" t="n"/>
    </row>
    <row hidden="1" r="490">
      <c r="A490" s="38" t="n"/>
      <c r="B490" s="1" t="n"/>
      <c r="I490" s="1" t="n"/>
      <c r="J490" s="1" t="n"/>
      <c r="K490" s="1" t="n"/>
      <c r="L490" s="1" t="n"/>
      <c r="M490" s="1" t="n"/>
      <c r="N490" s="1" t="n"/>
    </row>
    <row hidden="1" r="491">
      <c r="A491" s="38" t="n"/>
      <c r="B491" s="1" t="n"/>
      <c r="I491" s="1" t="n"/>
      <c r="J491" s="1" t="n"/>
      <c r="K491" s="1" t="n"/>
      <c r="L491" s="1" t="n"/>
      <c r="M491" s="1" t="n"/>
      <c r="N491" s="1" t="n"/>
    </row>
    <row hidden="1" r="492">
      <c r="A492" s="38" t="n"/>
      <c r="B492" s="1" t="n"/>
      <c r="I492" s="1" t="n"/>
      <c r="J492" s="1" t="n"/>
      <c r="K492" s="1" t="n"/>
      <c r="L492" s="1" t="n"/>
      <c r="M492" s="1" t="n"/>
      <c r="N492" s="1" t="n"/>
    </row>
    <row hidden="1" r="493">
      <c r="A493" s="38" t="n"/>
      <c r="B493" s="1" t="n"/>
      <c r="I493" s="1" t="n"/>
      <c r="J493" s="1" t="n"/>
      <c r="K493" s="1" t="n"/>
      <c r="L493" s="1" t="n"/>
      <c r="M493" s="1" t="n"/>
      <c r="N493" s="1" t="n"/>
    </row>
    <row hidden="1" r="494">
      <c r="A494" s="38" t="n"/>
      <c r="B494" s="1" t="n"/>
      <c r="I494" s="1" t="n"/>
      <c r="J494" s="1" t="n"/>
      <c r="K494" s="1" t="n"/>
      <c r="L494" s="1" t="n"/>
      <c r="M494" s="1" t="n"/>
      <c r="N494" s="1" t="n"/>
    </row>
    <row hidden="1" r="495">
      <c r="A495" s="38" t="n"/>
      <c r="B495" s="1" t="n"/>
      <c r="I495" s="1" t="n"/>
      <c r="J495" s="1" t="n"/>
      <c r="K495" s="1" t="n"/>
      <c r="L495" s="1" t="n"/>
      <c r="M495" s="1" t="n"/>
      <c r="N495" s="1" t="n"/>
    </row>
    <row hidden="1" r="496">
      <c r="A496" s="38" t="n"/>
      <c r="B496" s="1" t="n"/>
      <c r="I496" s="1" t="n"/>
      <c r="J496" s="1" t="n"/>
      <c r="K496" s="1" t="n"/>
      <c r="L496" s="1" t="n"/>
      <c r="M496" s="1" t="n"/>
      <c r="N496" s="1" t="n"/>
    </row>
    <row hidden="1" r="497">
      <c r="A497" s="38" t="n"/>
      <c r="B497" s="1" t="n"/>
      <c r="I497" s="1" t="n"/>
      <c r="J497" s="1" t="n"/>
      <c r="K497" s="1" t="n"/>
      <c r="L497" s="1" t="n"/>
      <c r="M497" s="1" t="n"/>
      <c r="N497" s="1" t="n"/>
    </row>
    <row hidden="1" r="498">
      <c r="A498" s="38" t="n"/>
      <c r="B498" s="1" t="n"/>
      <c r="I498" s="1" t="n"/>
      <c r="J498" s="1" t="n"/>
      <c r="K498" s="1" t="n"/>
      <c r="L498" s="1" t="n"/>
      <c r="M498" s="1" t="n"/>
      <c r="N498" s="1" t="n"/>
    </row>
    <row hidden="1" r="499">
      <c r="A499" s="38" t="n"/>
      <c r="B499" s="1" t="n"/>
      <c r="I499" s="1" t="n"/>
      <c r="J499" s="1" t="n"/>
      <c r="K499" s="1" t="n"/>
      <c r="L499" s="1" t="n"/>
      <c r="M499" s="1" t="n"/>
      <c r="N499" s="1" t="n"/>
    </row>
    <row hidden="1" r="500">
      <c r="A500" s="38" t="n"/>
      <c r="B500" s="1" t="n"/>
      <c r="I500" s="1" t="n"/>
      <c r="J500" s="1" t="n"/>
      <c r="K500" s="1" t="n"/>
      <c r="L500" s="1" t="n"/>
      <c r="M500" s="1" t="n"/>
      <c r="N500" s="1" t="n"/>
    </row>
    <row r="501">
      <c r="A501" s="39" t="inlineStr">
        <is>
          <t>Time Series</t>
        </is>
      </c>
      <c r="B501" s="7" t="n"/>
      <c r="C501" s="20" t="n"/>
      <c r="D501" s="19" t="n"/>
      <c r="E501" s="46" t="inlineStr">
        <is>
          <t>Long Weights (Import/Export)</t>
        </is>
      </c>
      <c r="F501" s="46" t="n"/>
      <c r="G501" s="46" t="n"/>
      <c r="H501" s="46" t="n"/>
      <c r="I501" s="4" t="n"/>
      <c r="J501" s="5" t="n"/>
      <c r="K501" s="5" t="n"/>
      <c r="L501" s="5" t="n"/>
      <c r="M501" s="5" t="n"/>
      <c r="N501" s="5" t="n"/>
    </row>
    <row r="502">
      <c r="A502" s="25" t="inlineStr">
        <is>
          <t>Level 1</t>
        </is>
      </c>
      <c r="B502" s="21" t="inlineStr">
        <is>
          <t>Level 2</t>
        </is>
      </c>
      <c r="C502" s="18" t="inlineStr">
        <is>
          <t>Level 3</t>
        </is>
      </c>
      <c r="D502" s="17" t="inlineStr">
        <is>
          <t>Level 4</t>
        </is>
      </c>
      <c r="E502" s="10" t="inlineStr">
        <is>
          <t>Invested Amount</t>
        </is>
      </c>
      <c r="F502" s="10" t="n"/>
      <c r="G502" s="10" t="n"/>
      <c r="H502" s="10" t="n"/>
      <c r="I502" s="26" t="n"/>
      <c r="J502" s="26" t="n"/>
      <c r="K502" s="26" t="n"/>
      <c r="L502" s="26" t="n"/>
      <c r="M502" s="26" t="n"/>
      <c r="N502" s="26" t="n"/>
    </row>
    <row r="503">
      <c r="A503" s="40" t="inlineStr">
        <is>
          <t>Strategy Exposure</t>
        </is>
      </c>
      <c r="B503" s="27" t="n"/>
      <c r="C503" s="28" t="n"/>
      <c r="D503" s="29" t="n"/>
      <c r="E503" s="3" t="n"/>
      <c r="F503" s="3" t="n"/>
      <c r="G503" s="3" t="n"/>
      <c r="H503" s="3" t="n"/>
    </row>
    <row r="504">
      <c r="A504" s="41" t="n"/>
      <c r="B504" s="31" t="inlineStr">
        <is>
          <t>Equity Investments</t>
        </is>
      </c>
      <c r="C504" s="32" t="n"/>
      <c r="D504" s="33" t="n"/>
      <c r="E504" s="9" t="n"/>
      <c r="F504" s="9" t="n"/>
      <c r="G504" s="9" t="n"/>
      <c r="H504" s="9" t="n"/>
    </row>
    <row r="505">
      <c r="A505" s="42" t="n"/>
      <c r="B505" s="15" t="n"/>
      <c r="C505" s="13" t="inlineStr">
        <is>
          <t>Long/Short Equity</t>
        </is>
      </c>
      <c r="D505" s="11" t="n"/>
      <c r="E505" s="2" t="n"/>
      <c r="F505" s="48" t="n">
        <v>0.86</v>
      </c>
      <c r="G505" s="48" t="n">
        <v>0.7293232166017276</v>
      </c>
      <c r="H505" s="48" t="n">
        <v>0.88</v>
      </c>
      <c r="I505" s="30" t="n">
        <v>0.9759622278596606</v>
      </c>
      <c r="J505" s="30" t="n">
        <v>1.012177086265182</v>
      </c>
      <c r="K505" s="30" t="n">
        <v>0.93</v>
      </c>
      <c r="L505" s="30" t="n">
        <v>0.96</v>
      </c>
      <c r="M505" s="30" t="n">
        <v>1.01</v>
      </c>
      <c r="N505" s="30" t="n">
        <v>0.96</v>
      </c>
      <c r="O505" t="inlineStr">
        <is>
          <t>84.50%</t>
        </is>
      </c>
    </row>
    <row r="506">
      <c r="A506" s="42" t="n"/>
      <c r="B506" s="15" t="n"/>
      <c r="C506" s="13" t="inlineStr">
        <is>
          <t>Event Driven/Spec. Sit.</t>
        </is>
      </c>
      <c r="D506" s="11" t="n"/>
      <c r="E506" s="2" t="n"/>
      <c r="F506" s="48" t="n"/>
      <c r="G506" s="48" t="n"/>
      <c r="H506" s="48" t="n"/>
    </row>
    <row r="507">
      <c r="A507" s="41" t="n"/>
      <c r="B507" s="31" t="n"/>
      <c r="C507" s="32" t="inlineStr">
        <is>
          <t>Stat. Arbitrage/Quant.</t>
        </is>
      </c>
      <c r="D507" s="33" t="n"/>
      <c r="E507" s="9" t="n"/>
      <c r="F507" s="49" t="n"/>
      <c r="G507" s="49" t="n"/>
      <c r="H507" s="49" t="n"/>
    </row>
    <row r="508">
      <c r="A508" s="42" t="n"/>
      <c r="B508" s="15" t="n"/>
      <c r="C508" s="13" t="inlineStr">
        <is>
          <t>Deep Value</t>
        </is>
      </c>
      <c r="D508" s="11" t="n"/>
      <c r="E508" s="2" t="n"/>
      <c r="F508" s="48" t="n"/>
      <c r="G508" s="48" t="n"/>
      <c r="H508" s="48" t="n"/>
    </row>
    <row r="509">
      <c r="A509" s="42" t="n"/>
      <c r="B509" s="15" t="n"/>
      <c r="C509" s="13" t="inlineStr">
        <is>
          <t>Derivatives</t>
        </is>
      </c>
      <c r="D509" s="11" t="n"/>
      <c r="E509" s="2" t="n"/>
      <c r="F509" s="48" t="n"/>
      <c r="G509" s="48" t="n"/>
      <c r="H509" s="48" t="n"/>
    </row>
    <row r="510">
      <c r="A510" s="42" t="n"/>
      <c r="B510" s="15" t="n"/>
      <c r="C510" s="13" t="inlineStr">
        <is>
          <t>Index Hedging</t>
        </is>
      </c>
      <c r="D510" s="11" t="n"/>
      <c r="E510" s="2" t="n"/>
      <c r="F510" s="48" t="n"/>
      <c r="G510" s="48" t="n"/>
      <c r="H510" s="48" t="n"/>
    </row>
    <row r="511">
      <c r="A511" s="42" t="n"/>
      <c r="B511" s="15" t="inlineStr">
        <is>
          <t>Credit Investments</t>
        </is>
      </c>
      <c r="C511" s="13" t="n"/>
      <c r="D511" s="11" t="n"/>
      <c r="E511" s="2" t="n"/>
      <c r="F511" s="2" t="n"/>
      <c r="G511" s="2" t="n"/>
      <c r="H511" s="48" t="n"/>
    </row>
    <row r="512">
      <c r="A512" s="42" t="n"/>
      <c r="B512" s="15" t="n"/>
      <c r="C512" s="13" t="inlineStr">
        <is>
          <t>Credit</t>
        </is>
      </c>
      <c r="D512" s="11" t="n"/>
      <c r="E512" s="2" t="n"/>
      <c r="F512" s="2" t="n"/>
      <c r="G512" s="2" t="n"/>
      <c r="H512" s="48" t="n"/>
    </row>
    <row r="513">
      <c r="A513" s="43" t="n"/>
      <c r="B513" s="34" t="n"/>
      <c r="C513" s="35" t="n"/>
      <c r="D513" s="36" t="inlineStr">
        <is>
          <t>Bank Debt/Sr. Secured</t>
        </is>
      </c>
      <c r="E513" s="8" t="n"/>
      <c r="F513" s="8" t="n"/>
      <c r="G513" s="8" t="n"/>
      <c r="H513" s="50" t="n"/>
    </row>
    <row r="514">
      <c r="A514" s="43" t="n"/>
      <c r="B514" s="34" t="n"/>
      <c r="C514" s="35" t="n"/>
      <c r="D514" s="36" t="inlineStr">
        <is>
          <t>Subordinated</t>
        </is>
      </c>
      <c r="E514" s="8" t="n"/>
      <c r="F514" s="8" t="n"/>
      <c r="G514" s="8" t="n"/>
      <c r="H514" s="50" t="n"/>
    </row>
    <row r="515">
      <c r="A515" s="43" t="n"/>
      <c r="B515" s="34" t="n"/>
      <c r="C515" s="35" t="n"/>
      <c r="D515" s="36" t="inlineStr">
        <is>
          <t>High Yield/Preferred</t>
        </is>
      </c>
      <c r="E515" s="8" t="n"/>
      <c r="F515" s="8" t="n"/>
      <c r="G515" s="8" t="n"/>
      <c r="H515" s="50" t="n"/>
    </row>
    <row r="516">
      <c r="A516" s="43" t="n"/>
      <c r="B516" s="34" t="n"/>
      <c r="C516" s="35" t="n"/>
      <c r="D516" s="36" t="inlineStr">
        <is>
          <t>Stressed/Distressed</t>
        </is>
      </c>
      <c r="E516" s="8" t="n"/>
      <c r="F516" s="8" t="n"/>
      <c r="G516" s="8" t="n"/>
      <c r="H516" s="50" t="n"/>
    </row>
    <row r="517">
      <c r="A517" s="43" t="n"/>
      <c r="B517" s="34" t="n"/>
      <c r="C517" s="35" t="n"/>
      <c r="D517" s="36" t="inlineStr">
        <is>
          <t>Post-bank/Credit Equity</t>
        </is>
      </c>
      <c r="E517" s="8" t="n"/>
      <c r="F517" s="8" t="n"/>
      <c r="G517" s="8" t="n"/>
      <c r="H517" s="50" t="n"/>
    </row>
    <row r="518">
      <c r="A518" s="41" t="n"/>
      <c r="B518" s="31" t="n"/>
      <c r="C518" s="32" t="n"/>
      <c r="D518" s="33" t="inlineStr">
        <is>
          <t>Trade Claims/Litigation</t>
        </is>
      </c>
      <c r="E518" s="9" t="n"/>
      <c r="F518" s="9" t="n"/>
      <c r="G518" s="9" t="n"/>
      <c r="H518" s="49" t="n"/>
    </row>
    <row r="519">
      <c r="A519" s="42" t="n"/>
      <c r="B519" s="15" t="n"/>
      <c r="C519" s="13" t="n"/>
      <c r="D519" s="11" t="inlineStr">
        <is>
          <t>Lease &amp; Asset Backed</t>
        </is>
      </c>
      <c r="E519" s="2" t="n"/>
      <c r="F519" s="2" t="n"/>
      <c r="G519" s="2" t="n"/>
      <c r="H519" s="48" t="n"/>
    </row>
    <row r="520">
      <c r="A520" s="43" t="n"/>
      <c r="B520" s="34" t="n"/>
      <c r="C520" s="35" t="n"/>
      <c r="D520" s="36" t="inlineStr">
        <is>
          <t>Direct Lending</t>
        </is>
      </c>
      <c r="E520" s="8" t="n"/>
      <c r="F520" s="8" t="n"/>
      <c r="G520" s="8" t="n"/>
      <c r="H520" s="50" t="n"/>
    </row>
    <row r="521">
      <c r="A521" s="43" t="n"/>
      <c r="B521" s="34" t="n"/>
      <c r="C521" s="35" t="n"/>
      <c r="D521" s="36" t="inlineStr">
        <is>
          <t>Small Balance Loans</t>
        </is>
      </c>
      <c r="E521" s="8" t="n"/>
      <c r="F521" s="8" t="n"/>
      <c r="G521" s="8" t="n"/>
      <c r="H521" s="50" t="n"/>
    </row>
    <row r="522">
      <c r="A522" s="43" t="n"/>
      <c r="B522" s="34" t="n"/>
      <c r="C522" s="35" t="n"/>
      <c r="D522" s="36" t="inlineStr">
        <is>
          <t>Real Estate/Mortgage</t>
        </is>
      </c>
      <c r="E522" s="8" t="n"/>
      <c r="F522" s="8" t="n"/>
      <c r="G522" s="8" t="n"/>
      <c r="H522" s="50" t="n"/>
    </row>
    <row r="523">
      <c r="A523" s="43" t="n"/>
      <c r="B523" s="34" t="n"/>
      <c r="C523" s="35" t="n"/>
      <c r="D523" s="36" t="inlineStr">
        <is>
          <t>Emerging Markets</t>
        </is>
      </c>
      <c r="E523" s="8" t="n"/>
      <c r="F523" s="8" t="n"/>
      <c r="G523" s="8" t="n"/>
      <c r="H523" s="50" t="n"/>
    </row>
    <row r="524">
      <c r="A524" s="43" t="n"/>
      <c r="B524" s="34" t="n"/>
      <c r="C524" s="35" t="n"/>
      <c r="D524" s="36" t="inlineStr">
        <is>
          <t>CDS (mortgage)</t>
        </is>
      </c>
      <c r="E524" s="8" t="n"/>
      <c r="F524" s="8" t="n"/>
      <c r="G524" s="8" t="n"/>
      <c r="H524" s="50" t="n"/>
    </row>
    <row r="525">
      <c r="A525" s="43" t="n"/>
      <c r="B525" s="34" t="n"/>
      <c r="C525" s="35" t="n"/>
      <c r="D525" s="36" t="inlineStr">
        <is>
          <t>CDS (invest. grade)</t>
        </is>
      </c>
      <c r="E525" s="8" t="n"/>
      <c r="F525" s="8" t="n"/>
      <c r="G525" s="8" t="n"/>
      <c r="H525" s="50" t="n"/>
    </row>
    <row r="526">
      <c r="A526" s="43" t="n"/>
      <c r="B526" s="34" t="n"/>
      <c r="C526" s="35" t="n"/>
      <c r="D526" s="36" t="inlineStr">
        <is>
          <t>CDS (high yield)</t>
        </is>
      </c>
      <c r="E526" s="8" t="n"/>
      <c r="F526" s="8" t="n"/>
      <c r="G526" s="8" t="n"/>
      <c r="H526" s="50" t="n"/>
    </row>
    <row r="527">
      <c r="A527" s="43" t="n"/>
      <c r="B527" s="35" t="inlineStr">
        <is>
          <t>Merger Arbitrage</t>
        </is>
      </c>
      <c r="C527" s="35" t="n"/>
      <c r="D527" s="36" t="n"/>
      <c r="E527" s="8" t="n"/>
      <c r="F527" s="8" t="n"/>
      <c r="G527" s="8" t="n"/>
      <c r="H527" s="50" t="n"/>
    </row>
    <row r="528">
      <c r="A528" s="43" t="n"/>
      <c r="B528" s="35" t="inlineStr">
        <is>
          <t>Convertible Arbitrage</t>
        </is>
      </c>
      <c r="C528" s="35" t="n"/>
      <c r="D528" s="36" t="n"/>
      <c r="E528" s="8" t="n"/>
      <c r="F528" s="8" t="n"/>
      <c r="G528" s="8" t="n"/>
      <c r="H528" s="50" t="n"/>
    </row>
    <row r="529">
      <c r="A529" s="43" t="n"/>
      <c r="B529" s="35" t="inlineStr">
        <is>
          <t>Digital And Currency</t>
        </is>
      </c>
      <c r="C529" s="35" t="n"/>
      <c r="D529" s="36" t="n"/>
      <c r="E529" s="8" t="n"/>
      <c r="F529" s="8" t="n"/>
      <c r="G529" s="8" t="n"/>
      <c r="H529" s="50" t="n"/>
    </row>
    <row r="530">
      <c r="A530" s="43" t="n"/>
      <c r="B530" s="35" t="inlineStr">
        <is>
          <t>Cap. Struct. Arbitrage</t>
        </is>
      </c>
      <c r="C530" s="35" t="n"/>
      <c r="D530" s="36" t="n"/>
      <c r="E530" s="8" t="n"/>
      <c r="F530" s="8" t="n"/>
      <c r="G530" s="8" t="n"/>
      <c r="H530" s="50" t="n"/>
    </row>
    <row r="531">
      <c r="A531" s="43" t="n"/>
      <c r="B531" s="34" t="n"/>
      <c r="C531" s="36" t="inlineStr">
        <is>
          <t>Equity</t>
        </is>
      </c>
      <c r="D531" s="36" t="n"/>
      <c r="E531" s="8" t="n"/>
      <c r="F531" s="8" t="n"/>
      <c r="G531" s="8" t="n"/>
      <c r="H531" s="50" t="n"/>
    </row>
    <row r="532">
      <c r="A532" s="43" t="n"/>
      <c r="B532" s="34" t="n"/>
      <c r="C532" s="36" t="inlineStr">
        <is>
          <t>Debt</t>
        </is>
      </c>
      <c r="D532" s="36" t="n"/>
      <c r="E532" s="8" t="n"/>
      <c r="F532" s="8" t="n"/>
      <c r="G532" s="8" t="n"/>
      <c r="H532" s="50" t="n"/>
    </row>
    <row r="533">
      <c r="A533" s="43" t="n"/>
      <c r="B533" s="35" t="inlineStr">
        <is>
          <t>Privates</t>
        </is>
      </c>
      <c r="C533" s="35" t="n"/>
      <c r="D533" s="36" t="n"/>
      <c r="E533" s="8" t="n"/>
      <c r="F533" s="8" t="n"/>
      <c r="G533" s="8" t="n"/>
      <c r="H533" s="50" t="n"/>
      <c r="I533" s="47" t="n"/>
      <c r="J533" s="47" t="n"/>
      <c r="K533" s="47" t="n"/>
    </row>
    <row r="534">
      <c r="A534" s="43" t="n"/>
      <c r="B534" s="35" t="inlineStr">
        <is>
          <t>Unadjusted Portfolio</t>
        </is>
      </c>
      <c r="C534" s="35" t="n"/>
      <c r="D534" s="36" t="n"/>
      <c r="E534" s="8" t="n"/>
      <c r="F534" s="50" t="n">
        <v>0.86</v>
      </c>
      <c r="G534" s="50" t="n">
        <v>0.7293232166017276</v>
      </c>
      <c r="H534" s="50" t="n">
        <v>0.88</v>
      </c>
      <c r="I534" s="30" t="n">
        <v>0.9759622278596606</v>
      </c>
      <c r="J534" s="30" t="n">
        <v>1.012177086265182</v>
      </c>
      <c r="K534" s="30" t="n">
        <v>0.93</v>
      </c>
      <c r="L534" s="30" t="n">
        <v>0.96</v>
      </c>
      <c r="M534" s="30" t="n">
        <v>1.01</v>
      </c>
      <c r="N534" s="30" t="n">
        <v>0.96</v>
      </c>
      <c r="O534" t="inlineStr">
        <is>
          <t>84.50%</t>
        </is>
      </c>
    </row>
    <row r="535">
      <c r="A535" s="42" t="n"/>
      <c r="B535" s="13" t="inlineStr">
        <is>
          <t>Sovereign</t>
        </is>
      </c>
      <c r="C535" s="13" t="n"/>
      <c r="D535" s="11" t="n"/>
      <c r="E535" s="2" t="n"/>
      <c r="F535" s="2" t="n"/>
      <c r="G535" s="2" t="n"/>
      <c r="H535" s="48" t="n"/>
    </row>
    <row r="536">
      <c r="A536" s="43" t="inlineStr">
        <is>
          <t>Geographic Exposure</t>
        </is>
      </c>
      <c r="B536" s="34" t="n"/>
      <c r="C536" s="35" t="n"/>
      <c r="D536" s="36" t="n"/>
      <c r="E536" s="8" t="n"/>
      <c r="F536" s="8" t="n"/>
      <c r="G536" s="8" t="n"/>
      <c r="H536" s="50" t="n"/>
    </row>
    <row r="537">
      <c r="A537" s="43" t="n"/>
      <c r="B537" s="34" t="inlineStr">
        <is>
          <t>North America</t>
        </is>
      </c>
      <c r="C537" s="35" t="n"/>
      <c r="D537" s="36" t="n"/>
      <c r="E537" s="8" t="n"/>
      <c r="F537" s="50" t="n">
        <v>0.86</v>
      </c>
      <c r="G537" s="50" t="n">
        <v>0.7293232166017276</v>
      </c>
      <c r="H537" s="50" t="n">
        <v>0.88</v>
      </c>
      <c r="I537" s="30" t="n">
        <v>0.9759622278596606</v>
      </c>
      <c r="J537" s="30" t="n">
        <v>1.012177086265182</v>
      </c>
      <c r="K537" s="30" t="n">
        <v>0.93</v>
      </c>
      <c r="L537" s="30" t="n">
        <v>0.96</v>
      </c>
      <c r="M537" s="55" t="n">
        <v>1.01</v>
      </c>
      <c r="N537" s="30" t="n">
        <v>0.96</v>
      </c>
      <c r="O537" t="inlineStr">
        <is>
          <t>84.50%</t>
        </is>
      </c>
    </row>
    <row r="538">
      <c r="A538" s="43" t="n"/>
      <c r="B538" s="34" t="inlineStr">
        <is>
          <t>Europe/UK</t>
        </is>
      </c>
      <c r="C538" s="35" t="n"/>
      <c r="D538" s="36" t="n"/>
      <c r="E538" s="8" t="n"/>
      <c r="F538" s="50" t="n"/>
      <c r="G538" s="8" t="n"/>
      <c r="H538" s="50" t="n"/>
    </row>
    <row r="539">
      <c r="A539" s="43" t="n"/>
      <c r="B539" s="34" t="inlineStr">
        <is>
          <t>Asia</t>
        </is>
      </c>
      <c r="C539" s="35" t="n"/>
      <c r="D539" s="36" t="n"/>
      <c r="E539" s="8" t="n"/>
      <c r="F539" s="50" t="n"/>
      <c r="G539" s="8" t="n"/>
      <c r="H539" s="50" t="n"/>
    </row>
    <row r="540">
      <c r="A540" s="43" t="n"/>
      <c r="B540" s="34" t="inlineStr">
        <is>
          <t>Emer. Mkts.</t>
        </is>
      </c>
      <c r="C540" s="35" t="n"/>
      <c r="D540" s="36" t="n"/>
      <c r="E540" s="8" t="n"/>
      <c r="F540" s="50" t="n"/>
      <c r="G540" s="8" t="n"/>
      <c r="H540" s="50" t="n"/>
    </row>
    <row r="541">
      <c r="A541" s="43" t="inlineStr">
        <is>
          <t>Industry Sector Exposure</t>
        </is>
      </c>
      <c r="B541" s="34" t="n"/>
      <c r="C541" s="35" t="n"/>
      <c r="D541" s="36" t="n"/>
      <c r="E541" s="8" t="n"/>
      <c r="F541" s="8" t="n"/>
      <c r="G541" s="8" t="n"/>
      <c r="H541" s="50" t="n"/>
    </row>
    <row r="542">
      <c r="A542" s="43" t="n"/>
      <c r="B542" s="34" t="inlineStr">
        <is>
          <t>Energy</t>
        </is>
      </c>
      <c r="C542" s="35" t="n"/>
      <c r="D542" s="36" t="n"/>
      <c r="E542" s="8" t="n"/>
      <c r="F542" s="50" t="n">
        <v>0.11</v>
      </c>
      <c r="G542" s="50" t="n">
        <v>0.04</v>
      </c>
      <c r="H542" s="50" t="n">
        <v>0.04</v>
      </c>
      <c r="I542" s="30" t="n">
        <v>0.04</v>
      </c>
      <c r="J542" s="30" t="n">
        <v>0.03</v>
      </c>
      <c r="K542" s="30" t="n">
        <v>0.03282352941176471</v>
      </c>
      <c r="L542" s="30" t="n">
        <v>0.03282352941176471</v>
      </c>
      <c r="M542" s="30" t="n">
        <v>0.003268300546459383</v>
      </c>
      <c r="N542" s="30" t="n">
        <v>0.003268300546459383</v>
      </c>
      <c r="O542" t="inlineStr">
        <is>
          <t>3.00%</t>
        </is>
      </c>
    </row>
    <row r="543">
      <c r="A543" s="43" t="n"/>
      <c r="B543" s="34" t="inlineStr">
        <is>
          <t>Materials</t>
        </is>
      </c>
      <c r="C543" s="35" t="n"/>
      <c r="D543" s="36" t="n"/>
      <c r="E543" s="8" t="n"/>
      <c r="F543" s="50" t="n">
        <v>0.11</v>
      </c>
      <c r="G543" s="50" t="n">
        <v>0.16</v>
      </c>
      <c r="H543" s="50" t="n">
        <v>0.15</v>
      </c>
      <c r="I543" s="30" t="n">
        <v>0.11</v>
      </c>
      <c r="J543" s="30" t="n">
        <v>0.05</v>
      </c>
      <c r="K543" s="30" t="n">
        <v>0.08752941176470588</v>
      </c>
      <c r="L543" s="30" t="n">
        <v>0.08</v>
      </c>
      <c r="M543" s="30" t="n">
        <v>0.126088563131132</v>
      </c>
      <c r="N543" s="30" t="n">
        <v>0.07000000000000001</v>
      </c>
      <c r="O543" t="inlineStr">
        <is>
          <t>7.00%</t>
        </is>
      </c>
    </row>
    <row r="544">
      <c r="A544" s="42" t="n"/>
      <c r="B544" s="15" t="inlineStr">
        <is>
          <t>Industrials</t>
        </is>
      </c>
      <c r="C544" s="13" t="n"/>
      <c r="D544" s="11" t="n"/>
      <c r="E544" s="2" t="n"/>
      <c r="F544" s="48" t="n">
        <v>0.19</v>
      </c>
      <c r="G544" s="48" t="n">
        <v>0.16</v>
      </c>
      <c r="H544" s="48" t="n">
        <v>0.15</v>
      </c>
      <c r="I544" s="30" t="n">
        <v>0.18</v>
      </c>
      <c r="J544" s="30" t="n">
        <v>0.21</v>
      </c>
      <c r="K544" s="30" t="n">
        <v>0.1641176470588236</v>
      </c>
      <c r="L544" s="30" t="n">
        <v>0.16</v>
      </c>
      <c r="M544" s="30" t="n">
        <v>0.1679811360541548</v>
      </c>
      <c r="N544" s="30" t="n">
        <v>0.13</v>
      </c>
      <c r="O544" t="inlineStr">
        <is>
          <t>5.00%</t>
        </is>
      </c>
    </row>
    <row r="545">
      <c r="A545" s="43" t="n"/>
      <c r="B545" s="34" t="inlineStr">
        <is>
          <t>Cons. Disc.</t>
        </is>
      </c>
      <c r="C545" s="35" t="n"/>
      <c r="D545" s="36" t="n"/>
      <c r="E545" s="8" t="n"/>
      <c r="F545" s="50" t="n">
        <v>0.18</v>
      </c>
      <c r="G545" s="50" t="n">
        <v>0.23</v>
      </c>
      <c r="H545" s="50" t="n">
        <v>0.24</v>
      </c>
      <c r="I545" s="30" t="n">
        <v>0.32</v>
      </c>
      <c r="J545" s="30" t="n">
        <v>0.34</v>
      </c>
      <c r="K545" s="30" t="n">
        <v>0.2188235294117648</v>
      </c>
      <c r="L545" s="30" t="n">
        <v>0.2</v>
      </c>
      <c r="M545" s="30" t="n">
        <v>0.1983928012294893</v>
      </c>
      <c r="N545" s="30" t="n">
        <v>0.22</v>
      </c>
      <c r="O545" t="inlineStr">
        <is>
          <t>13.00%</t>
        </is>
      </c>
    </row>
    <row r="546">
      <c r="A546" s="43" t="n"/>
      <c r="B546" s="34" t="inlineStr">
        <is>
          <t>Cons. Staples</t>
        </is>
      </c>
      <c r="C546" s="35" t="n"/>
      <c r="D546" s="36" t="n"/>
      <c r="E546" s="8" t="n"/>
      <c r="F546" s="50" t="n">
        <v>0.05</v>
      </c>
      <c r="G546" s="50" t="n">
        <v>0.04</v>
      </c>
      <c r="H546" s="50" t="n">
        <v>0.04</v>
      </c>
      <c r="I546" s="30" t="n">
        <v>0.04</v>
      </c>
      <c r="J546" s="30" t="n">
        <v>0.05</v>
      </c>
      <c r="K546" s="30" t="n">
        <v>0.03282352941176471</v>
      </c>
      <c r="L546" s="30" t="n">
        <v>0.04</v>
      </c>
      <c r="M546" s="30" t="n">
        <v>0.04070912675710876</v>
      </c>
      <c r="N546" s="30" t="n">
        <v>0</v>
      </c>
      <c r="O546" t="inlineStr">
        <is>
          <t>1.00%</t>
        </is>
      </c>
    </row>
    <row r="547">
      <c r="A547" s="43" t="n"/>
      <c r="B547" s="34" t="inlineStr">
        <is>
          <t>Health Care</t>
        </is>
      </c>
      <c r="C547" s="35" t="n"/>
      <c r="D547" s="36" t="n"/>
      <c r="E547" s="8" t="n"/>
      <c r="F547" s="50" t="n">
        <v>0</v>
      </c>
      <c r="G547" s="50" t="n">
        <v>0</v>
      </c>
      <c r="H547" s="50" t="n">
        <v>0</v>
      </c>
      <c r="I547" s="30" t="n">
        <v>0</v>
      </c>
      <c r="J547" s="30" t="n">
        <v>0</v>
      </c>
      <c r="K547" s="30" t="n">
        <v>0.03282352941176471</v>
      </c>
      <c r="L547" s="30" t="n">
        <v>0.04</v>
      </c>
      <c r="M547" s="30" t="n">
        <v>0.008724476993727439</v>
      </c>
      <c r="N547" s="30" t="n">
        <v>0.03</v>
      </c>
      <c r="O547" t="inlineStr">
        <is>
          <t>2.00%</t>
        </is>
      </c>
    </row>
    <row r="548">
      <c r="A548" s="43" t="n"/>
      <c r="B548" s="34" t="inlineStr">
        <is>
          <t>Financials</t>
        </is>
      </c>
      <c r="C548" s="35" t="n"/>
      <c r="D548" s="36" t="n"/>
      <c r="E548" s="8" t="n"/>
      <c r="F548" s="50" t="n">
        <v>0.02</v>
      </c>
      <c r="G548" s="50" t="n">
        <v>0.03</v>
      </c>
      <c r="H548" s="50" t="n">
        <v>0.02</v>
      </c>
      <c r="I548" s="30" t="n">
        <v>0.02</v>
      </c>
      <c r="J548" s="30" t="n">
        <v>0.02</v>
      </c>
      <c r="K548" s="30" t="n">
        <v>0.01094117647058824</v>
      </c>
      <c r="L548" s="30" t="n">
        <v>0.01094117647058824</v>
      </c>
      <c r="M548" s="30" t="n">
        <v>0.02865314149507561</v>
      </c>
      <c r="N548" s="30" t="n">
        <v>0.01</v>
      </c>
      <c r="O548" t="inlineStr">
        <is>
          <t>0.00%</t>
        </is>
      </c>
    </row>
    <row r="549">
      <c r="A549" s="43" t="n"/>
      <c r="B549" s="34" t="inlineStr">
        <is>
          <t>Real Estate</t>
        </is>
      </c>
      <c r="C549" s="35" t="n"/>
      <c r="D549" s="36" t="n"/>
      <c r="E549" s="8" t="n"/>
      <c r="F549" s="50" t="n">
        <v>0</v>
      </c>
      <c r="G549" s="50" t="n">
        <v>0</v>
      </c>
      <c r="H549" s="50" t="n">
        <v>0</v>
      </c>
      <c r="I549" s="30" t="n">
        <v>0</v>
      </c>
      <c r="J549" s="30" t="n">
        <v>0</v>
      </c>
      <c r="K549" s="30" t="n">
        <v>0</v>
      </c>
      <c r="L549" s="30" t="n">
        <v>0</v>
      </c>
      <c r="M549" s="30" t="n">
        <v>0</v>
      </c>
      <c r="N549" s="30" t="n">
        <v>0</v>
      </c>
      <c r="O549" t="inlineStr">
        <is>
          <t>0.00%</t>
        </is>
      </c>
    </row>
    <row r="550">
      <c r="A550" s="42" t="n"/>
      <c r="B550" s="15" t="inlineStr">
        <is>
          <t>Info. Tech.</t>
        </is>
      </c>
      <c r="C550" s="13" t="n"/>
      <c r="D550" s="11" t="n"/>
      <c r="E550" s="2" t="n"/>
      <c r="F550" s="48" t="n">
        <v>0.17</v>
      </c>
      <c r="G550" s="48" t="n">
        <v>0.21</v>
      </c>
      <c r="H550" s="48" t="n">
        <v>0.21</v>
      </c>
      <c r="I550" s="30" t="n">
        <v>0.24</v>
      </c>
      <c r="J550" s="30" t="n">
        <v>0.29</v>
      </c>
      <c r="K550" s="30" t="n">
        <v>0.3501176470588235</v>
      </c>
      <c r="L550" s="30" t="n">
        <v>0.4</v>
      </c>
      <c r="M550" s="30" t="n">
        <v>0.4378789704183699</v>
      </c>
      <c r="N550" s="30" t="n">
        <v>0.49</v>
      </c>
      <c r="O550" t="inlineStr">
        <is>
          <t>52.00%</t>
        </is>
      </c>
    </row>
    <row r="551">
      <c r="A551" s="43" t="n"/>
      <c r="B551" s="34" t="inlineStr">
        <is>
          <t>Commun. Services</t>
        </is>
      </c>
      <c r="C551" s="35" t="n"/>
      <c r="D551" s="36" t="n"/>
      <c r="E551" s="8" t="n"/>
      <c r="F551" s="50" t="n">
        <v>0.01</v>
      </c>
      <c r="G551" s="50" t="n">
        <v>0</v>
      </c>
      <c r="H551" s="50" t="n">
        <v>0</v>
      </c>
      <c r="I551" s="30" t="n">
        <v>0</v>
      </c>
      <c r="J551" s="30" t="n">
        <v>0</v>
      </c>
      <c r="K551" s="30" t="n">
        <v>0</v>
      </c>
      <c r="L551" s="30" t="n">
        <v>0</v>
      </c>
      <c r="M551" s="30" t="n">
        <v>0</v>
      </c>
      <c r="N551" s="30" t="n">
        <v>0</v>
      </c>
    </row>
    <row r="552">
      <c r="A552" s="43" t="n"/>
      <c r="B552" s="34" t="inlineStr">
        <is>
          <t>Utilities</t>
        </is>
      </c>
      <c r="C552" s="35" t="n"/>
      <c r="D552" s="36" t="n"/>
      <c r="E552" s="8" t="n"/>
      <c r="F552" s="50" t="n">
        <v>0.02</v>
      </c>
      <c r="G552" s="50" t="n">
        <v>0.02</v>
      </c>
      <c r="H552" s="50" t="n">
        <v>0.03</v>
      </c>
      <c r="I552" s="30" t="n">
        <v>0.02</v>
      </c>
      <c r="J552" s="30" t="n">
        <v>0.03</v>
      </c>
      <c r="K552" s="30" t="n">
        <v>0</v>
      </c>
      <c r="L552" s="30" t="n">
        <v>0</v>
      </c>
      <c r="M552" s="30" t="n">
        <v>0.002877449407086567</v>
      </c>
      <c r="N552" s="30" t="n">
        <v>0.002877449407086567</v>
      </c>
      <c r="O552" t="inlineStr">
        <is>
          <t>0.00%</t>
        </is>
      </c>
    </row>
    <row r="553">
      <c r="A553" s="43" t="n"/>
      <c r="B553" s="34" t="inlineStr">
        <is>
          <t>Index</t>
        </is>
      </c>
      <c r="C553" s="35" t="n"/>
      <c r="D553" s="36" t="n"/>
      <c r="E553" s="8" t="n"/>
      <c r="F553" s="50" t="n"/>
      <c r="G553" s="50" t="n">
        <v>0</v>
      </c>
      <c r="H553" s="50" t="n">
        <v>0</v>
      </c>
      <c r="I553" s="30" t="n">
        <v>0</v>
      </c>
      <c r="J553" s="30" t="n">
        <v>0</v>
      </c>
      <c r="K553" s="30" t="n">
        <v>0</v>
      </c>
      <c r="L553" s="30" t="n">
        <v>0</v>
      </c>
      <c r="M553" s="30" t="n">
        <v>0</v>
      </c>
      <c r="N553" s="30" t="n">
        <v>0</v>
      </c>
      <c r="O553" t="inlineStr">
        <is>
          <t>0.00%</t>
        </is>
      </c>
    </row>
    <row r="554">
      <c r="A554" s="43" t="n"/>
      <c r="B554" s="34" t="inlineStr">
        <is>
          <t>Other</t>
        </is>
      </c>
      <c r="C554" s="35" t="n"/>
      <c r="D554" s="36" t="n"/>
      <c r="E554" s="8" t="n"/>
      <c r="F554" s="50" t="n"/>
      <c r="G554" s="50" t="n">
        <v>0</v>
      </c>
      <c r="H554" s="50" t="n">
        <v>0</v>
      </c>
      <c r="I554" s="30" t="n">
        <v>0</v>
      </c>
      <c r="J554" s="30" t="n">
        <v>0</v>
      </c>
      <c r="K554" s="30" t="n">
        <v>0</v>
      </c>
      <c r="L554" s="30" t="n">
        <v>0</v>
      </c>
      <c r="M554" s="30" t="n">
        <v>0</v>
      </c>
      <c r="N554" s="30" t="n">
        <v>0</v>
      </c>
      <c r="O554" t="inlineStr">
        <is>
          <t>0.00%</t>
        </is>
      </c>
    </row>
    <row r="555">
      <c r="A555" s="43" t="inlineStr">
        <is>
          <t>Market Exposure</t>
        </is>
      </c>
      <c r="B555" s="34" t="n"/>
      <c r="C555" s="35" t="n"/>
      <c r="D555" s="36" t="n"/>
      <c r="E555" s="8" t="n"/>
      <c r="F555" s="8" t="n"/>
      <c r="G555" s="8" t="n"/>
      <c r="H555" s="50" t="n"/>
    </row>
    <row r="556">
      <c r="A556" s="43" t="n"/>
      <c r="B556" s="34" t="inlineStr">
        <is>
          <t>Large Cap</t>
        </is>
      </c>
      <c r="C556" s="35" t="n"/>
      <c r="D556" s="36" t="n"/>
      <c r="E556" s="8" t="n"/>
      <c r="F556" s="50" t="n">
        <v>0.04</v>
      </c>
      <c r="G556" s="50" t="n">
        <v>0.39</v>
      </c>
      <c r="H556" s="50" t="n">
        <v>0.26</v>
      </c>
      <c r="I556" s="30" t="n">
        <v>0.282</v>
      </c>
      <c r="J556" s="30" t="n">
        <v>0.2070964509455958</v>
      </c>
      <c r="K556" s="30" t="n">
        <v>0.29</v>
      </c>
      <c r="L556" s="30" t="n">
        <v>0.22</v>
      </c>
      <c r="M556" s="30" t="n">
        <v>0.44</v>
      </c>
      <c r="N556" s="30" t="n">
        <v>0.54</v>
      </c>
      <c r="O556" t="inlineStr">
        <is>
          <t>3.00%</t>
        </is>
      </c>
    </row>
    <row r="557">
      <c r="A557" s="43" t="n"/>
      <c r="B557" s="34" t="inlineStr">
        <is>
          <t>Mid Cap</t>
        </is>
      </c>
      <c r="C557" s="35" t="n"/>
      <c r="D557" s="36" t="n"/>
      <c r="E557" s="8" t="n"/>
      <c r="F557" s="50" t="n">
        <v>0.48</v>
      </c>
      <c r="G557" s="50" t="n">
        <v>0.46</v>
      </c>
      <c r="H557" s="50" t="n">
        <v>0.38</v>
      </c>
      <c r="I557" s="30" t="n">
        <v>0.44</v>
      </c>
      <c r="J557" s="30" t="n">
        <v>0.471778456497178</v>
      </c>
      <c r="K557" s="30" t="n">
        <v>0.49</v>
      </c>
      <c r="L557" s="30" t="n">
        <v>0.31</v>
      </c>
      <c r="M557" s="30" t="n">
        <v>0.38</v>
      </c>
      <c r="N557" s="30" t="n">
        <v>0.32</v>
      </c>
      <c r="O557" t="inlineStr">
        <is>
          <t>39.00%</t>
        </is>
      </c>
    </row>
    <row r="558">
      <c r="A558" s="41" t="n"/>
      <c r="B558" s="31" t="inlineStr">
        <is>
          <t>Small Cap</t>
        </is>
      </c>
      <c r="C558" s="32" t="n"/>
      <c r="D558" s="33" t="n"/>
      <c r="E558" s="9" t="n"/>
      <c r="F558" s="49" t="n">
        <v>0.34</v>
      </c>
      <c r="G558" s="49" t="n">
        <v>0.05</v>
      </c>
      <c r="H558" s="49" t="n">
        <v>0.24</v>
      </c>
      <c r="I558" s="30" t="n">
        <v>0.253</v>
      </c>
      <c r="J558" s="30" t="n">
        <v>0.3274957870193543</v>
      </c>
      <c r="K558" s="30" t="n">
        <v>0.15</v>
      </c>
      <c r="L558" s="30" t="n">
        <v>0.43</v>
      </c>
      <c r="M558" s="30" t="n">
        <v>0.19</v>
      </c>
      <c r="N558" s="30" t="n">
        <v>0.1</v>
      </c>
      <c r="O558" t="inlineStr">
        <is>
          <t>43.00%</t>
        </is>
      </c>
    </row>
    <row r="559">
      <c r="A559" s="40" t="n"/>
      <c r="B559" s="27" t="inlineStr">
        <is>
          <t>Private</t>
        </is>
      </c>
      <c r="C559" s="28" t="n"/>
      <c r="D559" s="29" t="n"/>
      <c r="E559" s="3" t="n"/>
      <c r="F559" s="3" t="n"/>
      <c r="G559" s="3" t="n"/>
      <c r="H559" s="51" t="n"/>
    </row>
    <row r="560">
      <c r="A560" s="41" t="inlineStr">
        <is>
          <t>Sovereign Exposure</t>
        </is>
      </c>
      <c r="B560" s="31" t="n"/>
      <c r="C560" s="32" t="n"/>
      <c r="D560" s="33" t="n"/>
      <c r="E560" s="9" t="n"/>
      <c r="F560" s="9" t="n"/>
      <c r="G560" s="9" t="n"/>
      <c r="H560" s="49" t="n"/>
    </row>
    <row r="561">
      <c r="A561" s="41" t="n"/>
      <c r="B561" s="31" t="inlineStr">
        <is>
          <t>North America</t>
        </is>
      </c>
      <c r="C561" s="32" t="n"/>
      <c r="D561" s="33" t="n"/>
      <c r="E561" s="9" t="n"/>
      <c r="F561" s="9" t="n"/>
      <c r="G561" s="49" t="n">
        <v>0.7293232166017276</v>
      </c>
      <c r="H561" s="49" t="n">
        <v>0.88</v>
      </c>
      <c r="I561" s="30" t="n">
        <v>0.9759622278596606</v>
      </c>
      <c r="J561" s="30" t="n">
        <v>1.012177086265182</v>
      </c>
      <c r="M561" s="30" t="n">
        <v>0</v>
      </c>
      <c r="N561" s="30" t="n">
        <v>0</v>
      </c>
      <c r="O561" t="inlineStr">
        <is>
          <t>0.00%</t>
        </is>
      </c>
    </row>
    <row r="562">
      <c r="A562" s="41" t="n"/>
      <c r="B562" s="31" t="inlineStr">
        <is>
          <t>Europe</t>
        </is>
      </c>
      <c r="C562" s="32" t="n"/>
      <c r="D562" s="33" t="n"/>
      <c r="E562" s="9" t="n"/>
      <c r="F562" s="9" t="n"/>
      <c r="G562" s="9" t="n"/>
      <c r="H562" s="49" t="n"/>
    </row>
    <row r="563">
      <c r="A563" s="41" t="n"/>
      <c r="B563" s="31" t="inlineStr">
        <is>
          <t>Asia</t>
        </is>
      </c>
      <c r="C563" s="32" t="n"/>
      <c r="D563" s="33" t="n"/>
      <c r="E563" s="9" t="n"/>
      <c r="F563" s="9" t="n"/>
      <c r="G563" s="9" t="n"/>
      <c r="H563" s="49" t="n"/>
    </row>
    <row r="564">
      <c r="A564" s="41" t="n"/>
      <c r="B564" s="31" t="inlineStr">
        <is>
          <t>Other/Unknown</t>
        </is>
      </c>
      <c r="C564" s="32" t="n"/>
      <c r="D564" s="33" t="n"/>
      <c r="E564" s="9" t="n"/>
      <c r="F564" s="9" t="n"/>
      <c r="G564" s="9" t="n"/>
      <c r="H564" s="49" t="n"/>
    </row>
    <row r="565">
      <c r="H565" s="52" t="n"/>
    </row>
    <row r="566">
      <c r="A566" s="39" t="inlineStr">
        <is>
          <t>Time Series</t>
        </is>
      </c>
      <c r="B566" s="7" t="n"/>
      <c r="C566" s="20" t="n"/>
      <c r="D566" s="19" t="n"/>
      <c r="E566" s="46" t="inlineStr">
        <is>
          <t>Short Weights (Import/Export)</t>
        </is>
      </c>
      <c r="F566" s="46" t="n"/>
      <c r="G566" s="46" t="n"/>
      <c r="H566" s="53" t="n"/>
      <c r="I566" s="4" t="n"/>
      <c r="J566" s="5" t="n"/>
      <c r="K566" s="5" t="n"/>
      <c r="L566" s="5" t="n"/>
      <c r="M566" s="5" t="n"/>
      <c r="N566" s="5" t="n"/>
    </row>
    <row r="567">
      <c r="A567" s="25" t="inlineStr">
        <is>
          <t>Level 1</t>
        </is>
      </c>
      <c r="B567" s="21" t="inlineStr">
        <is>
          <t>Level 2</t>
        </is>
      </c>
      <c r="C567" s="18" t="inlineStr">
        <is>
          <t>Level 3</t>
        </is>
      </c>
      <c r="D567" s="17" t="inlineStr">
        <is>
          <t>Level 4</t>
        </is>
      </c>
      <c r="E567" s="10" t="n"/>
      <c r="F567" s="10" t="n"/>
      <c r="G567" s="10" t="n"/>
      <c r="H567" s="54" t="n"/>
      <c r="I567" s="26" t="n"/>
      <c r="J567" s="26" t="n"/>
      <c r="K567" s="26" t="n"/>
      <c r="L567" s="26" t="n"/>
      <c r="M567" s="26" t="n"/>
      <c r="N567" s="26" t="n"/>
    </row>
    <row r="568">
      <c r="A568" s="40" t="inlineStr">
        <is>
          <t>Strategy Exposure</t>
        </is>
      </c>
      <c r="B568" s="27" t="n"/>
      <c r="C568" s="28" t="n"/>
      <c r="D568" s="29" t="n"/>
      <c r="E568" s="3" t="n"/>
      <c r="F568" s="3" t="n"/>
      <c r="G568" s="3" t="n"/>
      <c r="H568" s="51" t="n"/>
    </row>
    <row r="569">
      <c r="A569" s="41" t="n"/>
      <c r="B569" s="31" t="inlineStr">
        <is>
          <t>Equity Investments</t>
        </is>
      </c>
      <c r="C569" s="32" t="n"/>
      <c r="D569" s="33" t="n"/>
      <c r="E569" s="9" t="n"/>
      <c r="F569" s="9" t="n"/>
      <c r="G569" s="9" t="n"/>
      <c r="H569" s="49" t="n"/>
    </row>
    <row r="570">
      <c r="A570" s="42" t="n"/>
      <c r="B570" s="15" t="n"/>
      <c r="C570" s="13" t="inlineStr">
        <is>
          <t>Long/Short Equity</t>
        </is>
      </c>
      <c r="D570" s="11" t="n"/>
      <c r="E570" s="2" t="n"/>
      <c r="F570" s="48" t="n">
        <v>0.51</v>
      </c>
      <c r="G570" s="48" t="n">
        <v>0.42</v>
      </c>
      <c r="H570" s="48" t="n">
        <v>0.38</v>
      </c>
      <c r="I570" s="30" t="n">
        <v>0.306300331621816</v>
      </c>
      <c r="J570" s="30" t="n">
        <v>0.297757195902496</v>
      </c>
      <c r="K570" s="30" t="n">
        <v>0.32</v>
      </c>
      <c r="L570" s="30" t="n">
        <v>0.24</v>
      </c>
      <c r="M570" s="30" t="n">
        <v>0.25</v>
      </c>
      <c r="N570" s="30" t="n">
        <v>0.31</v>
      </c>
      <c r="O570" t="inlineStr">
        <is>
          <t>36.50%</t>
        </is>
      </c>
    </row>
    <row r="571">
      <c r="A571" s="42" t="n"/>
      <c r="B571" s="15" t="n"/>
      <c r="C571" s="13" t="inlineStr">
        <is>
          <t>Event Driven/Spec. Sit.</t>
        </is>
      </c>
      <c r="D571" s="11" t="n"/>
      <c r="E571" s="2" t="n"/>
      <c r="F571" s="48" t="n"/>
      <c r="G571" s="2" t="n"/>
      <c r="H571" s="48" t="n"/>
    </row>
    <row r="572">
      <c r="A572" s="41" t="n"/>
      <c r="B572" s="31" t="n"/>
      <c r="C572" s="32" t="inlineStr">
        <is>
          <t>Stat. Arbitrage/Quant.</t>
        </is>
      </c>
      <c r="D572" s="33" t="n"/>
      <c r="E572" s="9" t="n"/>
      <c r="F572" s="49" t="n"/>
      <c r="G572" s="9" t="n"/>
      <c r="H572" s="49" t="n"/>
    </row>
    <row r="573">
      <c r="A573" s="42" t="n"/>
      <c r="B573" s="15" t="n"/>
      <c r="C573" s="13" t="inlineStr">
        <is>
          <t>Deep Value</t>
        </is>
      </c>
      <c r="D573" s="11" t="n"/>
      <c r="E573" s="2" t="n"/>
      <c r="F573" s="48" t="n"/>
      <c r="G573" s="2" t="n"/>
      <c r="H573" s="48" t="n"/>
    </row>
    <row r="574">
      <c r="A574" s="42" t="n"/>
      <c r="B574" s="15" t="n"/>
      <c r="C574" s="13" t="inlineStr">
        <is>
          <t>Derivatives</t>
        </is>
      </c>
      <c r="D574" s="11" t="n"/>
      <c r="E574" s="2" t="n"/>
      <c r="F574" s="48" t="n"/>
      <c r="G574" s="2" t="n"/>
      <c r="H574" s="48" t="n"/>
    </row>
    <row r="575">
      <c r="A575" s="42" t="n"/>
      <c r="B575" s="15" t="n"/>
      <c r="C575" s="13" t="inlineStr">
        <is>
          <t>Index Hedging</t>
        </is>
      </c>
      <c r="D575" s="11" t="n"/>
      <c r="E575" s="2" t="n"/>
      <c r="F575" s="48" t="n"/>
      <c r="G575" s="2" t="n"/>
      <c r="H575" s="48" t="n"/>
    </row>
    <row r="576">
      <c r="A576" s="42" t="n"/>
      <c r="B576" s="15" t="inlineStr">
        <is>
          <t>Credit Investments</t>
        </is>
      </c>
      <c r="C576" s="13" t="n"/>
      <c r="D576" s="11" t="n"/>
      <c r="E576" s="2" t="n"/>
      <c r="F576" s="2" t="n"/>
      <c r="G576" s="2" t="n"/>
      <c r="H576" s="48" t="n"/>
    </row>
    <row r="577">
      <c r="A577" s="42" t="n"/>
      <c r="B577" s="15" t="n"/>
      <c r="C577" s="13" t="inlineStr">
        <is>
          <t>Credit</t>
        </is>
      </c>
      <c r="D577" s="11" t="n"/>
      <c r="E577" s="2" t="n"/>
      <c r="F577" s="2" t="n"/>
      <c r="G577" s="2" t="n"/>
      <c r="H577" s="48" t="n"/>
    </row>
    <row r="578">
      <c r="A578" s="42" t="n"/>
      <c r="B578" s="15" t="n"/>
      <c r="C578" s="13" t="n"/>
      <c r="D578" s="11" t="inlineStr">
        <is>
          <t>Bank Debt/Sr. Secured</t>
        </is>
      </c>
      <c r="E578" s="2" t="n"/>
      <c r="F578" s="2" t="n"/>
      <c r="G578" s="2" t="n"/>
      <c r="H578" s="48" t="n"/>
    </row>
    <row r="579">
      <c r="A579" s="42" t="n"/>
      <c r="B579" s="15" t="n"/>
      <c r="C579" s="13" t="n"/>
      <c r="D579" s="11" t="inlineStr">
        <is>
          <t>Subordinated</t>
        </is>
      </c>
      <c r="E579" s="2" t="n"/>
      <c r="F579" s="2" t="n"/>
      <c r="G579" s="2" t="n"/>
      <c r="H579" s="48" t="n"/>
    </row>
    <row r="580">
      <c r="A580" s="42" t="n"/>
      <c r="B580" s="15" t="n"/>
      <c r="C580" s="13" t="n"/>
      <c r="D580" s="11" t="inlineStr">
        <is>
          <t>High Yield/Preferred</t>
        </is>
      </c>
      <c r="E580" s="2" t="n"/>
      <c r="F580" s="2" t="n"/>
      <c r="G580" s="2" t="n"/>
      <c r="H580" s="48" t="n"/>
    </row>
    <row r="581">
      <c r="A581" s="42" t="n"/>
      <c r="B581" s="15" t="n"/>
      <c r="C581" s="13" t="n"/>
      <c r="D581" s="11" t="inlineStr">
        <is>
          <t>Stressed/Distressed</t>
        </is>
      </c>
      <c r="E581" s="2" t="n"/>
      <c r="F581" s="2" t="n"/>
      <c r="G581" s="2" t="n"/>
      <c r="H581" s="48" t="n"/>
    </row>
    <row r="582">
      <c r="A582" s="42" t="n"/>
      <c r="B582" s="15" t="n"/>
      <c r="C582" s="13" t="n"/>
      <c r="D582" s="11" t="inlineStr">
        <is>
          <t>Post-bank/Credit Equity</t>
        </is>
      </c>
      <c r="E582" s="2" t="n"/>
      <c r="F582" s="2" t="n"/>
      <c r="G582" s="2" t="n"/>
      <c r="H582" s="48" t="n"/>
    </row>
    <row r="583">
      <c r="A583" s="42" t="n"/>
      <c r="B583" s="15" t="n"/>
      <c r="C583" s="13" t="n"/>
      <c r="D583" s="11" t="inlineStr">
        <is>
          <t>Trade Claims/Litigation</t>
        </is>
      </c>
      <c r="E583" s="2" t="n"/>
      <c r="F583" s="2" t="n"/>
      <c r="G583" s="2" t="n"/>
      <c r="H583" s="48" t="n"/>
    </row>
    <row r="584">
      <c r="A584" s="42" t="n"/>
      <c r="B584" s="15" t="n"/>
      <c r="C584" s="13" t="n"/>
      <c r="D584" s="11" t="inlineStr">
        <is>
          <t>Lease &amp; Asset Backed</t>
        </is>
      </c>
      <c r="E584" s="2" t="n"/>
      <c r="F584" s="2" t="n"/>
      <c r="G584" s="2" t="n"/>
      <c r="H584" s="48" t="n"/>
    </row>
    <row r="585">
      <c r="A585" s="42" t="n"/>
      <c r="B585" s="15" t="n"/>
      <c r="C585" s="13" t="n"/>
      <c r="D585" s="11" t="inlineStr">
        <is>
          <t>Direct Lending</t>
        </is>
      </c>
      <c r="E585" s="2" t="n"/>
      <c r="F585" s="2" t="n"/>
      <c r="G585" s="2" t="n"/>
      <c r="H585" s="48" t="n"/>
    </row>
    <row r="586">
      <c r="A586" s="42" t="n"/>
      <c r="B586" s="15" t="n"/>
      <c r="C586" s="13" t="n"/>
      <c r="D586" s="11" t="inlineStr">
        <is>
          <t>Small Balance Loans</t>
        </is>
      </c>
      <c r="E586" s="2" t="n"/>
      <c r="F586" s="2" t="n"/>
      <c r="G586" s="2" t="n"/>
      <c r="H586" s="48" t="n"/>
    </row>
    <row r="587">
      <c r="A587" s="42" t="n"/>
      <c r="B587" s="15" t="n"/>
      <c r="C587" s="13" t="n"/>
      <c r="D587" s="11" t="inlineStr">
        <is>
          <t>Real Estate/Mortgage</t>
        </is>
      </c>
      <c r="E587" s="2" t="n"/>
      <c r="F587" s="2" t="n"/>
      <c r="G587" s="2" t="n"/>
      <c r="H587" s="48" t="n"/>
    </row>
    <row r="588">
      <c r="A588" s="42" t="n"/>
      <c r="B588" s="15" t="n"/>
      <c r="C588" s="13" t="n"/>
      <c r="D588" s="11" t="inlineStr">
        <is>
          <t>Emerging Markets</t>
        </is>
      </c>
      <c r="E588" s="2" t="n"/>
      <c r="F588" s="2" t="n"/>
      <c r="G588" s="2" t="n"/>
      <c r="H588" s="48" t="n"/>
    </row>
    <row r="589">
      <c r="A589" s="42" t="n"/>
      <c r="B589" s="15" t="n"/>
      <c r="C589" s="13" t="n"/>
      <c r="D589" s="11" t="inlineStr">
        <is>
          <t>CDS (mortgage)</t>
        </is>
      </c>
      <c r="E589" s="2" t="n"/>
      <c r="F589" s="2" t="n"/>
      <c r="G589" s="2" t="n"/>
      <c r="H589" s="48" t="n"/>
    </row>
    <row r="590">
      <c r="A590" s="41" t="n"/>
      <c r="B590" s="31" t="n"/>
      <c r="C590" s="32" t="n"/>
      <c r="D590" s="33" t="inlineStr">
        <is>
          <t>CDS (invest. grade)</t>
        </is>
      </c>
      <c r="E590" s="9" t="n"/>
      <c r="F590" s="9" t="n"/>
      <c r="G590" s="9" t="n"/>
      <c r="H590" s="49" t="n"/>
    </row>
    <row r="591">
      <c r="A591" s="42" t="n"/>
      <c r="B591" s="15" t="n"/>
      <c r="C591" s="13" t="n"/>
      <c r="D591" s="11" t="inlineStr">
        <is>
          <t>CDS (high yield)</t>
        </is>
      </c>
      <c r="E591" s="2" t="n"/>
      <c r="F591" s="2" t="n"/>
      <c r="G591" s="2" t="n"/>
      <c r="H591" s="48" t="n"/>
    </row>
    <row r="592">
      <c r="A592" s="42" t="n"/>
      <c r="B592" s="13" t="inlineStr">
        <is>
          <t>Merger Arbitrage</t>
        </is>
      </c>
      <c r="C592" s="13" t="n"/>
      <c r="D592" s="11" t="n"/>
      <c r="E592" s="2" t="n"/>
      <c r="F592" s="2" t="n"/>
      <c r="G592" s="2" t="n"/>
      <c r="H592" s="48" t="n"/>
    </row>
    <row r="593">
      <c r="A593" s="43" t="n"/>
      <c r="B593" s="35" t="inlineStr">
        <is>
          <t>Convertible Arbitrage</t>
        </is>
      </c>
      <c r="C593" s="35" t="n"/>
      <c r="D593" s="36" t="n"/>
      <c r="E593" s="8" t="n"/>
      <c r="F593" s="8" t="n"/>
      <c r="G593" s="8" t="n"/>
      <c r="H593" s="50" t="n"/>
    </row>
    <row r="594">
      <c r="A594" s="43" t="n"/>
      <c r="B594" s="35" t="inlineStr">
        <is>
          <t>Digital And Currency</t>
        </is>
      </c>
      <c r="C594" s="35" t="n"/>
      <c r="D594" s="36" t="n"/>
      <c r="E594" s="8" t="n"/>
      <c r="F594" s="8" t="n"/>
      <c r="G594" s="8" t="n"/>
      <c r="H594" s="50" t="n"/>
    </row>
    <row r="595">
      <c r="A595" s="43" t="n"/>
      <c r="B595" s="35" t="inlineStr">
        <is>
          <t>Cap. Struct. Arbitrage</t>
        </is>
      </c>
      <c r="C595" s="35" t="n"/>
      <c r="D595" s="36" t="n"/>
      <c r="E595" s="8" t="n"/>
      <c r="F595" s="8" t="n"/>
      <c r="G595" s="8" t="n"/>
      <c r="H595" s="50" t="n"/>
    </row>
    <row r="596">
      <c r="A596" s="43" t="n"/>
      <c r="B596" s="34" t="n"/>
      <c r="C596" s="36" t="inlineStr">
        <is>
          <t>Equity</t>
        </is>
      </c>
      <c r="D596" s="36" t="n"/>
      <c r="E596" s="8" t="n"/>
      <c r="F596" s="8" t="n"/>
      <c r="G596" s="8" t="n"/>
      <c r="H596" s="50" t="n"/>
    </row>
    <row r="597">
      <c r="A597" s="43" t="n"/>
      <c r="B597" s="34" t="n"/>
      <c r="C597" s="36" t="inlineStr">
        <is>
          <t>Debt</t>
        </is>
      </c>
      <c r="D597" s="36" t="n"/>
      <c r="E597" s="8" t="n"/>
      <c r="F597" s="8" t="n"/>
      <c r="G597" s="8" t="n"/>
      <c r="H597" s="50" t="n"/>
    </row>
    <row r="598">
      <c r="A598" s="41" t="n"/>
      <c r="B598" s="32" t="inlineStr">
        <is>
          <t>Privates</t>
        </is>
      </c>
      <c r="C598" s="32" t="n"/>
      <c r="D598" s="33" t="n"/>
      <c r="E598" s="9" t="n"/>
      <c r="F598" s="9" t="n"/>
      <c r="G598" s="9" t="n"/>
      <c r="H598" s="49" t="n"/>
    </row>
    <row r="599">
      <c r="A599" s="42" t="n"/>
      <c r="B599" s="13" t="inlineStr">
        <is>
          <t>Unadjusted Portfolio</t>
        </is>
      </c>
      <c r="C599" s="13" t="n"/>
      <c r="D599" s="11" t="n"/>
      <c r="E599" s="2" t="n"/>
      <c r="F599" s="48" t="n">
        <v>0.51</v>
      </c>
      <c r="G599" s="48" t="n">
        <v>0.42</v>
      </c>
      <c r="H599" s="48" t="n">
        <v>0.38</v>
      </c>
      <c r="I599" s="30" t="n">
        <v>0.306300331621816</v>
      </c>
      <c r="J599" s="30" t="n">
        <v>0.297757195902496</v>
      </c>
      <c r="K599" s="30" t="n">
        <v>0.32</v>
      </c>
      <c r="L599" s="30" t="n">
        <v>0.24</v>
      </c>
      <c r="M599" s="30" t="n">
        <v>0.25</v>
      </c>
      <c r="N599" s="30" t="n">
        <v>0.31</v>
      </c>
    </row>
    <row r="600">
      <c r="A600" s="43" t="n"/>
      <c r="B600" s="35" t="inlineStr">
        <is>
          <t>Sovereign</t>
        </is>
      </c>
      <c r="C600" s="35" t="n"/>
      <c r="D600" s="36" t="n"/>
      <c r="E600" s="8" t="n"/>
      <c r="F600" s="8" t="n"/>
      <c r="G600" s="8" t="n"/>
      <c r="H600" s="50" t="n"/>
    </row>
    <row r="601">
      <c r="A601" s="43" t="inlineStr">
        <is>
          <t>Geographic Exposure</t>
        </is>
      </c>
      <c r="B601" s="34" t="n"/>
      <c r="C601" s="35" t="n"/>
      <c r="D601" s="36" t="n"/>
      <c r="E601" s="8" t="n"/>
      <c r="F601" s="8" t="n"/>
      <c r="G601" s="8" t="n"/>
      <c r="H601" s="50" t="n"/>
    </row>
    <row r="602">
      <c r="A602" s="43" t="n"/>
      <c r="B602" s="34" t="inlineStr">
        <is>
          <t>North America</t>
        </is>
      </c>
      <c r="C602" s="35" t="n"/>
      <c r="D602" s="36" t="n"/>
      <c r="E602" s="8" t="n"/>
      <c r="F602" s="50" t="n">
        <v>0.51</v>
      </c>
      <c r="G602" s="50" t="n">
        <v>0.42</v>
      </c>
      <c r="H602" s="50" t="n">
        <v>0.37</v>
      </c>
      <c r="I602" s="30" t="n">
        <v>0.9759622278596606</v>
      </c>
      <c r="J602" s="30" t="n">
        <v>0.2931260808837418</v>
      </c>
      <c r="K602" s="30" t="n">
        <v>0.316</v>
      </c>
      <c r="L602" s="30" t="n">
        <v>0.236</v>
      </c>
      <c r="M602" s="30" t="n">
        <v>1.255</v>
      </c>
      <c r="N602" s="30" t="n">
        <v>0.305</v>
      </c>
      <c r="O602" t="inlineStr">
        <is>
          <t>35.80%</t>
        </is>
      </c>
    </row>
    <row r="603">
      <c r="A603" s="43" t="n"/>
      <c r="B603" s="34" t="inlineStr">
        <is>
          <t>Europe/UK</t>
        </is>
      </c>
      <c r="C603" s="35" t="n"/>
      <c r="D603" s="36" t="n"/>
      <c r="E603" s="8" t="n"/>
      <c r="F603" s="8" t="n"/>
      <c r="G603" s="50" t="n">
        <v>-0.002070192376375885</v>
      </c>
      <c r="H603" s="50" t="n">
        <v>0.01</v>
      </c>
      <c r="J603" s="30" t="n">
        <v>0.00463111501875424</v>
      </c>
      <c r="K603" s="30" t="n">
        <v>0.004</v>
      </c>
      <c r="L603" s="30" t="n">
        <v>0.004</v>
      </c>
      <c r="M603" s="30" t="n">
        <v>0.005</v>
      </c>
      <c r="N603" s="30" t="n">
        <v>0.005</v>
      </c>
      <c r="O603" t="inlineStr">
        <is>
          <t>0.70%</t>
        </is>
      </c>
    </row>
    <row r="604">
      <c r="A604" s="43" t="n"/>
      <c r="B604" s="34" t="inlineStr">
        <is>
          <t>Asia</t>
        </is>
      </c>
      <c r="C604" s="35" t="n"/>
      <c r="D604" s="36" t="n"/>
      <c r="E604" s="8" t="n"/>
      <c r="F604" s="8" t="n"/>
      <c r="G604" s="8" t="n"/>
      <c r="H604" s="50" t="n"/>
      <c r="M604" s="30" t="n">
        <v>0</v>
      </c>
    </row>
    <row r="605">
      <c r="A605" s="43" t="n"/>
      <c r="B605" s="34" t="inlineStr">
        <is>
          <t>Emer. Mkts.</t>
        </is>
      </c>
      <c r="C605" s="35" t="n"/>
      <c r="D605" s="36" t="n"/>
      <c r="E605" s="8" t="n"/>
      <c r="F605" s="8" t="n"/>
      <c r="G605" s="8" t="n"/>
      <c r="H605" s="50" t="n"/>
      <c r="M605" s="30" t="n">
        <v>0</v>
      </c>
    </row>
    <row r="606">
      <c r="A606" s="43" t="inlineStr">
        <is>
          <t>Industry Sector Exposure</t>
        </is>
      </c>
      <c r="B606" s="34" t="n"/>
      <c r="C606" s="35" t="n"/>
      <c r="D606" s="36" t="n"/>
      <c r="E606" s="8" t="n"/>
      <c r="F606" s="8" t="n"/>
      <c r="G606" s="8" t="n"/>
      <c r="H606" s="50" t="n"/>
    </row>
    <row r="607">
      <c r="A607" s="43" t="n"/>
      <c r="B607" s="34" t="inlineStr">
        <is>
          <t>Energy</t>
        </is>
      </c>
      <c r="C607" s="35" t="n"/>
      <c r="D607" s="36" t="n"/>
      <c r="E607" s="8" t="n"/>
      <c r="F607" s="50" t="n">
        <v>0.01</v>
      </c>
      <c r="G607" s="50" t="n">
        <v>0.02</v>
      </c>
      <c r="H607" s="50" t="n">
        <v>0.02</v>
      </c>
      <c r="I607" s="30" t="n">
        <v>0.04</v>
      </c>
      <c r="J607" s="30" t="n">
        <v>0.02</v>
      </c>
      <c r="K607" s="30" t="n">
        <v>0.02206896551724138</v>
      </c>
      <c r="L607" s="30" t="n">
        <v>0.014</v>
      </c>
      <c r="M607" s="30" t="n">
        <v>0.001782641122035087</v>
      </c>
      <c r="N607" s="30" t="n">
        <v>0.001782641122035087</v>
      </c>
      <c r="O607" t="inlineStr">
        <is>
          <t>0.00%</t>
        </is>
      </c>
    </row>
    <row r="608">
      <c r="A608" s="43" t="n"/>
      <c r="B608" s="34" t="inlineStr">
        <is>
          <t>Materials</t>
        </is>
      </c>
      <c r="C608" s="35" t="n"/>
      <c r="D608" s="36" t="n"/>
      <c r="E608" s="8" t="n"/>
      <c r="F608" s="50" t="n">
        <v>0.01</v>
      </c>
      <c r="G608" s="50" t="n">
        <v>0</v>
      </c>
      <c r="H608" s="50" t="n">
        <v>0</v>
      </c>
      <c r="I608" s="30" t="n">
        <v>0.11</v>
      </c>
      <c r="J608" s="30" t="n">
        <v>0</v>
      </c>
      <c r="K608" s="30" t="n">
        <v>0</v>
      </c>
      <c r="L608" s="30" t="n">
        <v>0.01</v>
      </c>
      <c r="M608" s="30" t="n">
        <v>0.003785872741782294</v>
      </c>
      <c r="N608" s="30" t="n">
        <v>0.003785872741782294</v>
      </c>
      <c r="O608" t="inlineStr">
        <is>
          <t>0.00%</t>
        </is>
      </c>
    </row>
    <row r="609">
      <c r="A609" s="43" t="n"/>
      <c r="B609" s="34" t="inlineStr">
        <is>
          <t>Industrials</t>
        </is>
      </c>
      <c r="C609" s="35" t="n"/>
      <c r="D609" s="36" t="n"/>
      <c r="E609" s="8" t="n"/>
      <c r="F609" s="50" t="n">
        <v>0.1</v>
      </c>
      <c r="G609" s="50" t="n">
        <v>0.05</v>
      </c>
      <c r="H609" s="50" t="n">
        <v>0.04</v>
      </c>
      <c r="I609" s="30" t="n">
        <v>0.18</v>
      </c>
      <c r="J609" s="30" t="n">
        <v>0.03</v>
      </c>
      <c r="K609" s="30" t="n">
        <v>0.04413793103448276</v>
      </c>
      <c r="L609" s="30" t="n">
        <v>0.034</v>
      </c>
      <c r="M609" s="30" t="n">
        <v>0.04083476058510591</v>
      </c>
      <c r="N609" s="30" t="n">
        <v>0.09</v>
      </c>
      <c r="O609" t="inlineStr">
        <is>
          <t>11.00%</t>
        </is>
      </c>
    </row>
    <row r="610">
      <c r="A610" s="42" t="n"/>
      <c r="B610" s="15" t="inlineStr">
        <is>
          <t>Cons. Disc.</t>
        </is>
      </c>
      <c r="C610" s="13" t="n"/>
      <c r="D610" s="11" t="n"/>
      <c r="E610" s="2" t="n"/>
      <c r="F610" s="48" t="n">
        <v>0.19</v>
      </c>
      <c r="G610" s="48" t="n">
        <v>0.16</v>
      </c>
      <c r="H610" s="48" t="n">
        <v>0.2</v>
      </c>
      <c r="I610" s="30" t="n">
        <v>0.32</v>
      </c>
      <c r="J610" s="30" t="n">
        <v>0.12</v>
      </c>
      <c r="K610" s="30" t="n">
        <v>0.1213793103448276</v>
      </c>
      <c r="L610" s="30" t="n">
        <v>0.083</v>
      </c>
      <c r="M610" s="30" t="n">
        <v>0.09578961974045237</v>
      </c>
      <c r="N610" s="30" t="n">
        <v>0.09</v>
      </c>
      <c r="O610" t="inlineStr">
        <is>
          <t>11.00%</t>
        </is>
      </c>
    </row>
    <row r="611">
      <c r="A611" s="43" t="n"/>
      <c r="B611" s="34" t="inlineStr">
        <is>
          <t>Cons. Staples</t>
        </is>
      </c>
      <c r="C611" s="35" t="n"/>
      <c r="D611" s="36" t="n"/>
      <c r="E611" s="8" t="n"/>
      <c r="F611" s="50" t="n">
        <v>0.03</v>
      </c>
      <c r="G611" s="50" t="n">
        <v>0.02</v>
      </c>
      <c r="H611" s="50" t="n">
        <v>0.02</v>
      </c>
      <c r="I611" s="30" t="n">
        <v>0.04</v>
      </c>
      <c r="J611" s="30" t="n">
        <v>0.01</v>
      </c>
      <c r="K611" s="30" t="n">
        <v>0.01103448275862069</v>
      </c>
      <c r="L611" s="30" t="n">
        <v>0.01103448275862069</v>
      </c>
      <c r="M611" s="30" t="n">
        <v>0.01419182868101575</v>
      </c>
      <c r="N611" s="30" t="n">
        <v>0.01</v>
      </c>
      <c r="O611" t="inlineStr">
        <is>
          <t>1.00%</t>
        </is>
      </c>
    </row>
    <row r="612">
      <c r="A612" s="43" t="n"/>
      <c r="B612" s="34" t="inlineStr">
        <is>
          <t>Health Care</t>
        </is>
      </c>
      <c r="C612" s="35" t="n"/>
      <c r="D612" s="36" t="n"/>
      <c r="E612" s="8" t="n"/>
      <c r="F612" s="50" t="n">
        <v>0.04</v>
      </c>
      <c r="G612" s="50" t="n">
        <v>0.04</v>
      </c>
      <c r="H612" s="50" t="n">
        <v>0.03</v>
      </c>
      <c r="I612" s="30" t="n">
        <v>0</v>
      </c>
      <c r="J612" s="30" t="n">
        <v>0.03</v>
      </c>
      <c r="K612" s="30" t="n">
        <v>0.04413793103448276</v>
      </c>
      <c r="L612" s="30" t="n">
        <v>0.03</v>
      </c>
      <c r="M612" s="30" t="n">
        <v>0.03044638170344475</v>
      </c>
      <c r="N612" s="30" t="n">
        <v>0.03</v>
      </c>
      <c r="O612" t="inlineStr">
        <is>
          <t>2.00%</t>
        </is>
      </c>
    </row>
    <row r="613">
      <c r="A613" s="43" t="n"/>
      <c r="B613" s="34" t="inlineStr">
        <is>
          <t>Financials</t>
        </is>
      </c>
      <c r="C613" s="35" t="n"/>
      <c r="D613" s="36" t="n"/>
      <c r="E613" s="8" t="n"/>
      <c r="F613" s="50" t="n">
        <v>0</v>
      </c>
      <c r="G613" s="50" t="n">
        <v>0</v>
      </c>
      <c r="H613" s="50" t="n">
        <v>0</v>
      </c>
      <c r="I613" s="30" t="n">
        <v>0.02</v>
      </c>
      <c r="J613" s="30" t="n">
        <v>0.01</v>
      </c>
      <c r="K613" s="30" t="n">
        <v>0</v>
      </c>
      <c r="L613" s="30" t="n">
        <v>0</v>
      </c>
      <c r="M613" s="30" t="n">
        <v>0.001799632475214472</v>
      </c>
      <c r="N613" s="30" t="n">
        <v>0.01</v>
      </c>
      <c r="O613" t="inlineStr">
        <is>
          <t>2.00%</t>
        </is>
      </c>
    </row>
    <row r="614">
      <c r="A614" s="43" t="n"/>
      <c r="B614" s="34" t="inlineStr">
        <is>
          <t>Real Estate</t>
        </is>
      </c>
      <c r="C614" s="35" t="n"/>
      <c r="D614" s="36" t="n"/>
      <c r="E614" s="8" t="n"/>
      <c r="F614" s="50" t="n"/>
      <c r="G614" s="50" t="n">
        <v>0</v>
      </c>
      <c r="H614" s="50" t="n">
        <v>0</v>
      </c>
      <c r="I614" s="30" t="n">
        <v>0</v>
      </c>
      <c r="J614" s="30" t="n">
        <v>0</v>
      </c>
      <c r="K614" s="30" t="n">
        <v>0</v>
      </c>
      <c r="L614" s="30" t="n">
        <v>0</v>
      </c>
      <c r="M614" s="30" t="n">
        <v>0</v>
      </c>
      <c r="N614" s="30" t="n">
        <v>0</v>
      </c>
      <c r="O614" t="inlineStr">
        <is>
          <t>1.00%</t>
        </is>
      </c>
    </row>
    <row r="615">
      <c r="A615" s="43" t="n"/>
      <c r="B615" s="34" t="inlineStr">
        <is>
          <t>Info. Tech.</t>
        </is>
      </c>
      <c r="C615" s="35" t="n"/>
      <c r="D615" s="36" t="n"/>
      <c r="E615" s="8" t="n"/>
      <c r="F615" s="50" t="n">
        <v>0.12</v>
      </c>
      <c r="G615" s="50" t="n">
        <v>0.07000000000000001</v>
      </c>
      <c r="H615" s="50" t="n">
        <v>0.07000000000000001</v>
      </c>
      <c r="I615" s="30" t="n">
        <v>0.24</v>
      </c>
      <c r="J615" s="30" t="n">
        <v>0.08</v>
      </c>
      <c r="K615" s="30" t="n">
        <v>0.07724137931034483</v>
      </c>
      <c r="L615" s="30" t="n">
        <v>0.06</v>
      </c>
      <c r="M615" s="30" t="n">
        <v>0.06221806437101587</v>
      </c>
      <c r="N615" s="30" t="n">
        <v>0.07000000000000001</v>
      </c>
      <c r="O615" t="inlineStr">
        <is>
          <t>8.00%</t>
        </is>
      </c>
    </row>
    <row r="616">
      <c r="A616" s="43" t="n"/>
      <c r="B616" s="34" t="inlineStr">
        <is>
          <t>Commun. Services</t>
        </is>
      </c>
      <c r="C616" s="35" t="n"/>
      <c r="D616" s="36" t="n"/>
      <c r="E616" s="8" t="n"/>
      <c r="F616" s="50" t="n">
        <v>0</v>
      </c>
      <c r="G616" s="50" t="n">
        <v>0</v>
      </c>
      <c r="H616" s="50" t="n">
        <v>0</v>
      </c>
      <c r="I616" s="30" t="n">
        <v>0</v>
      </c>
      <c r="J616" s="30" t="n">
        <v>0</v>
      </c>
      <c r="K616" s="30" t="n">
        <v>0</v>
      </c>
      <c r="L616" s="30" t="n">
        <v>0</v>
      </c>
      <c r="M616" s="30" t="n">
        <v>0</v>
      </c>
      <c r="N616" s="30" t="n">
        <v>0</v>
      </c>
    </row>
    <row r="617">
      <c r="A617" s="43" t="n"/>
      <c r="B617" s="34" t="inlineStr">
        <is>
          <t>Utilities</t>
        </is>
      </c>
      <c r="C617" s="35" t="n"/>
      <c r="D617" s="36" t="n"/>
      <c r="E617" s="8" t="n"/>
      <c r="F617" s="50" t="n">
        <v>0</v>
      </c>
      <c r="G617" s="50" t="n">
        <v>0</v>
      </c>
      <c r="H617" s="50" t="n">
        <v>0</v>
      </c>
      <c r="I617" s="30" t="n">
        <v>0.02</v>
      </c>
      <c r="J617" s="30" t="n">
        <v>0</v>
      </c>
      <c r="K617" s="30" t="n">
        <v>0</v>
      </c>
      <c r="L617" s="30" t="n">
        <v>0.003</v>
      </c>
      <c r="M617" s="30" t="n">
        <v>0.00284232547600909</v>
      </c>
      <c r="N617" s="30" t="n">
        <v>0.00284232547600909</v>
      </c>
      <c r="O617" t="inlineStr">
        <is>
          <t>0.00%</t>
        </is>
      </c>
    </row>
    <row r="618">
      <c r="A618" s="43" t="n"/>
      <c r="B618" s="34" t="inlineStr">
        <is>
          <t>Index</t>
        </is>
      </c>
      <c r="C618" s="35" t="n"/>
      <c r="D618" s="36" t="n"/>
      <c r="E618" s="8" t="n"/>
      <c r="F618" s="50" t="n"/>
      <c r="G618" s="50" t="n">
        <v>0</v>
      </c>
      <c r="H618" s="50" t="n">
        <v>0</v>
      </c>
      <c r="I618" s="30" t="n">
        <v>0</v>
      </c>
      <c r="J618" s="30" t="n">
        <v>0</v>
      </c>
      <c r="K618" s="30" t="n">
        <v>0</v>
      </c>
      <c r="L618" s="30" t="n">
        <v>0</v>
      </c>
      <c r="M618" s="30" t="n">
        <v>0</v>
      </c>
      <c r="N618" s="30" t="n">
        <v>0</v>
      </c>
      <c r="O618" t="inlineStr">
        <is>
          <t>0.00%</t>
        </is>
      </c>
    </row>
    <row r="619">
      <c r="A619" s="42" t="n"/>
      <c r="B619" s="15" t="inlineStr">
        <is>
          <t>Other</t>
        </is>
      </c>
      <c r="C619" s="13" t="n"/>
      <c r="D619" s="11" t="n"/>
      <c r="E619" s="2" t="n"/>
      <c r="F619" s="48" t="n"/>
      <c r="G619" s="48" t="n">
        <v>0</v>
      </c>
      <c r="H619" s="48" t="n">
        <v>0</v>
      </c>
      <c r="I619" s="30" t="n">
        <v>0</v>
      </c>
      <c r="J619" s="30" t="n">
        <v>0</v>
      </c>
      <c r="K619" s="30" t="n">
        <v>0</v>
      </c>
      <c r="L619" s="30" t="n">
        <v>0</v>
      </c>
      <c r="M619" s="30" t="n">
        <v>0</v>
      </c>
      <c r="N619" s="30" t="n">
        <v>0</v>
      </c>
      <c r="O619" t="inlineStr">
        <is>
          <t>0.00%</t>
        </is>
      </c>
    </row>
    <row r="620">
      <c r="A620" s="43" t="inlineStr">
        <is>
          <t>Market Exposure</t>
        </is>
      </c>
      <c r="B620" s="34" t="n"/>
      <c r="C620" s="35" t="n"/>
      <c r="D620" s="36" t="n"/>
      <c r="E620" s="8" t="n"/>
      <c r="F620" s="8" t="n"/>
      <c r="G620" s="8" t="n"/>
      <c r="H620" s="50" t="n"/>
    </row>
    <row r="621">
      <c r="A621" s="43" t="n"/>
      <c r="B621" s="34" t="inlineStr">
        <is>
          <t>Large Cap</t>
        </is>
      </c>
      <c r="C621" s="35" t="n"/>
      <c r="D621" s="36" t="n"/>
      <c r="E621" s="8" t="n"/>
      <c r="F621" s="50" t="n">
        <v>0.06</v>
      </c>
      <c r="G621" s="50" t="n">
        <v>0.19</v>
      </c>
      <c r="H621" s="50" t="n">
        <v>0.11</v>
      </c>
      <c r="I621" s="30" t="n">
        <v>0.282</v>
      </c>
      <c r="J621" s="30" t="n">
        <v>0.09037755317673909</v>
      </c>
      <c r="K621" s="30" t="n">
        <v>0.11</v>
      </c>
      <c r="L621" s="30" t="n">
        <v>0.06</v>
      </c>
      <c r="M621" s="30" t="n">
        <v>0.07000000000000001</v>
      </c>
      <c r="N621" s="30" t="n">
        <v>0.06</v>
      </c>
      <c r="O621" t="inlineStr">
        <is>
          <t>10.00%</t>
        </is>
      </c>
    </row>
    <row r="622">
      <c r="A622" s="43" t="n"/>
      <c r="B622" s="34" t="inlineStr">
        <is>
          <t>Mid Cap</t>
        </is>
      </c>
      <c r="C622" s="35" t="n"/>
      <c r="D622" s="36" t="n"/>
      <c r="E622" s="8" t="n"/>
      <c r="F622" s="50" t="n">
        <v>0.22</v>
      </c>
      <c r="G622" s="50" t="n">
        <v>0.17</v>
      </c>
      <c r="H622" s="50" t="n">
        <v>0.12</v>
      </c>
      <c r="I622" s="30" t="n">
        <v>0.44</v>
      </c>
      <c r="J622" s="30" t="n">
        <v>0.0780232909548297</v>
      </c>
      <c r="K622" s="30" t="n">
        <v>0.11</v>
      </c>
      <c r="L622" s="30" t="n">
        <v>0.09</v>
      </c>
      <c r="M622" s="30" t="n">
        <v>0.1</v>
      </c>
      <c r="N622" s="30" t="n">
        <v>0.11</v>
      </c>
      <c r="O622" t="inlineStr">
        <is>
          <t>20.00%</t>
        </is>
      </c>
    </row>
    <row r="623">
      <c r="A623" s="43" t="n"/>
      <c r="B623" s="34" t="inlineStr">
        <is>
          <t>Small Cap</t>
        </is>
      </c>
      <c r="C623" s="35" t="n"/>
      <c r="D623" s="36" t="n"/>
      <c r="E623" s="8" t="n"/>
      <c r="F623" s="50" t="n">
        <v>0.23</v>
      </c>
      <c r="G623" s="50" t="n">
        <v>0.02</v>
      </c>
      <c r="H623" s="50" t="n">
        <v>0.15</v>
      </c>
      <c r="I623" s="30" t="n">
        <v>0.253</v>
      </c>
      <c r="J623" s="30" t="n">
        <v>0.120366014391282</v>
      </c>
      <c r="K623" s="30" t="n">
        <v>0.09</v>
      </c>
      <c r="L623" s="30" t="n">
        <v>0.1</v>
      </c>
      <c r="M623" s="30" t="n">
        <v>0.08</v>
      </c>
      <c r="N623" s="30" t="n">
        <v>0.14</v>
      </c>
      <c r="O623" t="inlineStr">
        <is>
          <t>7.00%</t>
        </is>
      </c>
    </row>
    <row r="624">
      <c r="A624" s="43" t="n"/>
      <c r="B624" s="34" t="inlineStr">
        <is>
          <t>Private</t>
        </is>
      </c>
      <c r="C624" s="35" t="n"/>
      <c r="D624" s="36" t="n"/>
      <c r="E624" s="8" t="n"/>
      <c r="F624" s="8" t="n"/>
      <c r="G624" s="8" t="n"/>
      <c r="H624" s="50" t="n"/>
    </row>
    <row r="625">
      <c r="A625" s="42" t="inlineStr">
        <is>
          <t>Sovereign Exposure</t>
        </is>
      </c>
      <c r="B625" s="15" t="n"/>
      <c r="C625" s="13" t="n"/>
      <c r="D625" s="11" t="n"/>
      <c r="E625" s="2" t="n"/>
      <c r="F625" s="2" t="n"/>
      <c r="G625" s="2" t="n"/>
      <c r="H625" s="48" t="n"/>
    </row>
    <row r="626">
      <c r="A626" s="43" t="n"/>
      <c r="B626" s="34" t="inlineStr">
        <is>
          <t>North America</t>
        </is>
      </c>
      <c r="C626" s="35" t="n"/>
      <c r="D626" s="36" t="n"/>
      <c r="E626" s="8" t="n"/>
      <c r="F626" s="50" t="n">
        <v>0.7293232166017276</v>
      </c>
      <c r="G626" s="50" t="n">
        <v>0.42</v>
      </c>
      <c r="H626" s="50" t="n">
        <v>0.38</v>
      </c>
      <c r="I626" s="30" t="n">
        <v>0.9759622278596606</v>
      </c>
      <c r="J626" s="30" t="n">
        <v>0.2931260808837418</v>
      </c>
      <c r="M626" s="30" t="n">
        <v>0</v>
      </c>
      <c r="N626" s="30" t="n">
        <v>0</v>
      </c>
      <c r="O626" t="inlineStr">
        <is>
          <t>0.00%</t>
        </is>
      </c>
    </row>
    <row r="627">
      <c r="A627" s="43" t="n"/>
      <c r="B627" s="34" t="inlineStr">
        <is>
          <t>Europe</t>
        </is>
      </c>
      <c r="C627" s="35" t="n"/>
      <c r="D627" s="36" t="n"/>
      <c r="E627" s="8" t="n"/>
      <c r="F627" s="8" t="n"/>
      <c r="G627" s="50" t="n">
        <v>-0.002070192376375885</v>
      </c>
      <c r="H627" s="50" t="n">
        <v>0.01</v>
      </c>
      <c r="J627" s="30" t="n">
        <v>0.00463111501875424</v>
      </c>
      <c r="K627" s="30" t="n">
        <v>0.004</v>
      </c>
      <c r="M627" s="30" t="n">
        <v>0.005</v>
      </c>
      <c r="N627" s="30" t="n">
        <v>0</v>
      </c>
      <c r="O627" t="inlineStr">
        <is>
          <t>0.00%</t>
        </is>
      </c>
    </row>
    <row r="628">
      <c r="A628" s="43" t="n"/>
      <c r="B628" s="34" t="inlineStr">
        <is>
          <t>Asia</t>
        </is>
      </c>
      <c r="C628" s="35" t="n"/>
      <c r="D628" s="36" t="n"/>
      <c r="E628" s="8" t="n"/>
      <c r="F628" s="8" t="n"/>
      <c r="G628" s="8" t="n"/>
      <c r="H628" s="50" t="n"/>
    </row>
    <row r="629">
      <c r="A629" s="43" t="n"/>
      <c r="B629" s="34" t="inlineStr">
        <is>
          <t>Other/Unknown</t>
        </is>
      </c>
      <c r="C629" s="35" t="n"/>
      <c r="D629" s="36" t="n"/>
      <c r="E629" s="8" t="n"/>
      <c r="F629" s="8" t="n"/>
      <c r="G629" s="8" t="n"/>
      <c r="H629" s="50" t="n"/>
    </row>
    <row r="633">
      <c r="A633" s="39" t="n"/>
      <c r="B633" s="7" t="n"/>
      <c r="C633" s="20" t="n"/>
      <c r="D633" s="19" t="n"/>
      <c r="E633" s="46" t="n"/>
      <c r="F633" s="46" t="n"/>
      <c r="G633" s="46" t="n"/>
      <c r="H633" s="46" t="n"/>
      <c r="I633" s="4" t="n"/>
      <c r="J633" s="5" t="n"/>
      <c r="K633" s="5" t="n"/>
      <c r="L633" s="5" t="n"/>
      <c r="M633" s="5" t="n"/>
      <c r="N633" s="5" t="n"/>
    </row>
    <row r="634">
      <c r="A634" s="40" t="inlineStr">
        <is>
          <t>Level 1</t>
        </is>
      </c>
      <c r="B634" s="31" t="inlineStr">
        <is>
          <t>Level 2</t>
        </is>
      </c>
      <c r="C634" s="13" t="inlineStr">
        <is>
          <t>Level 3</t>
        </is>
      </c>
      <c r="D634" s="36" t="inlineStr">
        <is>
          <t>Level 4</t>
        </is>
      </c>
      <c r="E634" s="6" t="n"/>
      <c r="F634" s="6" t="n"/>
      <c r="G634" s="6" t="n"/>
      <c r="H634" s="6" t="n"/>
    </row>
    <row r="635">
      <c r="A635" s="40" t="n"/>
      <c r="B635" s="27" t="n"/>
      <c r="C635" s="28" t="n"/>
      <c r="D635" s="29" t="n"/>
      <c r="E635" s="3" t="n"/>
      <c r="F635" s="3" t="n"/>
      <c r="G635" s="3" t="n"/>
      <c r="H635" s="3" t="n"/>
    </row>
    <row r="636">
      <c r="A636" s="41" t="n"/>
      <c r="B636" s="31" t="n"/>
      <c r="C636" s="32" t="n"/>
      <c r="D636" s="33" t="n"/>
      <c r="E636" s="9" t="n"/>
      <c r="F636" s="9" t="n"/>
      <c r="G636" s="9" t="n"/>
      <c r="H636" s="9" t="n"/>
    </row>
    <row r="637">
      <c r="A637" s="42" t="n"/>
      <c r="B637" s="15" t="n"/>
      <c r="C637" s="13" t="n"/>
      <c r="D637" s="11" t="n"/>
      <c r="E637" s="2" t="n"/>
      <c r="F637" s="2" t="n"/>
      <c r="G637" s="2" t="n"/>
      <c r="H637" s="2" t="n"/>
    </row>
    <row r="638">
      <c r="A638" s="42" t="n"/>
      <c r="B638" s="15" t="n"/>
      <c r="C638" s="13" t="n"/>
      <c r="D638" s="11" t="n"/>
      <c r="E638" s="2" t="n"/>
      <c r="F638" s="2" t="n"/>
      <c r="G638" s="2" t="n"/>
      <c r="H638" s="2" t="n"/>
    </row>
    <row r="639">
      <c r="A639" s="41" t="n"/>
      <c r="B639" s="31" t="n"/>
      <c r="C639" s="32" t="n"/>
      <c r="D639" s="33" t="n"/>
      <c r="E639" s="9" t="n"/>
      <c r="F639" s="9" t="n"/>
      <c r="G639" s="9" t="n"/>
      <c r="H639" s="9" t="n"/>
    </row>
    <row r="640">
      <c r="A640" s="42" t="n"/>
      <c r="B640" s="15" t="n"/>
      <c r="C640" s="13" t="n"/>
      <c r="D640" s="11" t="n"/>
      <c r="E640" s="2" t="n"/>
      <c r="F640" s="2" t="n"/>
      <c r="G640" s="2" t="n"/>
      <c r="H640" s="2" t="n"/>
    </row>
    <row r="641">
      <c r="A641" s="42" t="n"/>
      <c r="B641" s="15" t="n"/>
      <c r="C641" s="13" t="n"/>
      <c r="D641" s="11" t="n"/>
      <c r="E641" s="2" t="n"/>
      <c r="F641" s="2" t="n"/>
      <c r="G641" s="2" t="n"/>
      <c r="H641" s="2" t="n"/>
    </row>
    <row r="642">
      <c r="A642" s="42" t="n"/>
      <c r="B642" s="15" t="n"/>
      <c r="C642" s="13" t="n"/>
      <c r="D642" s="11" t="n"/>
      <c r="E642" s="2" t="n"/>
      <c r="F642" s="2" t="n"/>
      <c r="G642" s="2" t="n"/>
      <c r="H642" s="2" t="n"/>
    </row>
    <row r="643">
      <c r="A643" s="42" t="n"/>
      <c r="B643" s="15" t="n"/>
      <c r="C643" s="13" t="n"/>
      <c r="D643" s="11" t="n"/>
      <c r="E643" s="2" t="n"/>
      <c r="F643" s="2" t="n"/>
      <c r="G643" s="2" t="n"/>
      <c r="H643" s="2" t="n"/>
    </row>
    <row r="644">
      <c r="A644" s="42" t="n"/>
      <c r="B644" s="15" t="n"/>
      <c r="C644" s="13" t="n"/>
      <c r="D644" s="11" t="n"/>
      <c r="E644" s="2" t="n"/>
      <c r="F644" s="2" t="n"/>
      <c r="G644" s="2" t="n"/>
      <c r="H644" s="2" t="n"/>
    </row>
    <row r="645">
      <c r="A645" s="42" t="n"/>
      <c r="B645" s="15" t="n"/>
      <c r="C645" s="13" t="n"/>
      <c r="D645" s="11" t="n"/>
      <c r="E645" s="2" t="n"/>
      <c r="F645" s="2" t="n"/>
      <c r="G645" s="2" t="n"/>
      <c r="H645" s="2" t="n"/>
    </row>
    <row r="646">
      <c r="A646" s="42" t="n"/>
      <c r="B646" s="15" t="n"/>
      <c r="C646" s="13" t="n"/>
      <c r="D646" s="11" t="n"/>
      <c r="E646" s="2" t="n"/>
      <c r="F646" s="2" t="n"/>
      <c r="G646" s="2" t="n"/>
      <c r="H646" s="2" t="n"/>
    </row>
    <row r="647">
      <c r="A647" s="42" t="n"/>
      <c r="B647" s="15" t="n"/>
      <c r="C647" s="13" t="n"/>
      <c r="D647" s="11" t="n"/>
      <c r="E647" s="2" t="n"/>
      <c r="F647" s="2" t="n"/>
      <c r="G647" s="2" t="n"/>
      <c r="H647" s="2" t="n"/>
    </row>
    <row r="648">
      <c r="A648" s="42" t="n"/>
      <c r="B648" s="15" t="n"/>
      <c r="C648" s="13" t="n"/>
      <c r="D648" s="11" t="n"/>
      <c r="E648" s="2" t="n"/>
      <c r="F648" s="2" t="n"/>
      <c r="G648" s="2" t="n"/>
      <c r="H648" s="2" t="n"/>
    </row>
    <row r="649">
      <c r="A649" s="42" t="n"/>
      <c r="B649" s="15" t="n"/>
      <c r="C649" s="13" t="n"/>
      <c r="D649" s="11" t="n"/>
      <c r="E649" s="2" t="n"/>
      <c r="F649" s="2" t="n"/>
      <c r="G649" s="2" t="n"/>
      <c r="H649" s="2" t="n"/>
    </row>
    <row r="650">
      <c r="A650" s="42" t="n"/>
      <c r="B650" s="15" t="n"/>
      <c r="C650" s="13" t="n"/>
      <c r="D650" s="11" t="n"/>
      <c r="E650" s="2" t="n"/>
      <c r="F650" s="2" t="n"/>
      <c r="G650" s="2" t="n"/>
      <c r="H650" s="2" t="n"/>
    </row>
    <row r="651">
      <c r="A651" s="42" t="n"/>
      <c r="B651" s="15" t="n"/>
      <c r="C651" s="13" t="n"/>
      <c r="D651" s="11" t="n"/>
      <c r="E651" s="2" t="n"/>
      <c r="F651" s="2" t="n"/>
      <c r="G651" s="2" t="n"/>
      <c r="H651" s="2" t="n"/>
    </row>
    <row r="652">
      <c r="A652" s="42" t="n"/>
      <c r="B652" s="15" t="n"/>
      <c r="C652" s="13" t="n"/>
      <c r="D652" s="11" t="n"/>
      <c r="E652" s="2" t="n"/>
      <c r="F652" s="2" t="n"/>
      <c r="G652" s="2" t="n"/>
      <c r="H652" s="2" t="n"/>
    </row>
    <row r="653">
      <c r="A653" s="42" t="n"/>
      <c r="B653" s="15" t="n"/>
      <c r="C653" s="13" t="n"/>
      <c r="D653" s="11" t="n"/>
      <c r="E653" s="2" t="n"/>
      <c r="F653" s="2" t="n"/>
      <c r="G653" s="2" t="n"/>
      <c r="H653" s="2" t="n"/>
    </row>
    <row r="654">
      <c r="A654" s="42" t="n"/>
      <c r="B654" s="15" t="n"/>
      <c r="C654" s="13" t="n"/>
      <c r="D654" s="11" t="n"/>
      <c r="E654" s="2" t="n"/>
      <c r="F654" s="2" t="n"/>
      <c r="G654" s="2" t="n"/>
      <c r="H654" s="2" t="n"/>
    </row>
    <row r="655">
      <c r="A655" s="42" t="n"/>
      <c r="B655" s="15" t="n"/>
      <c r="C655" s="13" t="n"/>
      <c r="D655" s="11" t="n"/>
      <c r="E655" s="2" t="n"/>
      <c r="F655" s="2" t="n"/>
      <c r="G655" s="2" t="n"/>
      <c r="H655" s="2" t="n"/>
    </row>
    <row r="656">
      <c r="A656" s="42" t="n"/>
      <c r="B656" s="15" t="n"/>
      <c r="C656" s="13" t="n"/>
      <c r="D656" s="11" t="n"/>
      <c r="E656" s="2" t="n"/>
      <c r="F656" s="2" t="n"/>
      <c r="G656" s="2" t="n"/>
      <c r="H656" s="2" t="n"/>
    </row>
    <row r="657">
      <c r="A657" s="41" t="n"/>
      <c r="B657" s="31" t="n"/>
      <c r="C657" s="32" t="n"/>
      <c r="D657" s="33" t="n"/>
      <c r="E657" s="9" t="n"/>
      <c r="F657" s="9" t="n"/>
      <c r="G657" s="9" t="n"/>
      <c r="H657" s="9" t="n"/>
    </row>
    <row r="658">
      <c r="A658" s="42" t="n"/>
      <c r="B658" s="15" t="n"/>
      <c r="C658" s="13" t="n"/>
      <c r="D658" s="11" t="n"/>
      <c r="E658" s="2" t="n"/>
      <c r="F658" s="2" t="n"/>
      <c r="G658" s="2" t="n"/>
      <c r="H658" s="2" t="n"/>
    </row>
    <row r="659">
      <c r="A659" s="42" t="n"/>
      <c r="B659" s="15" t="n"/>
      <c r="C659" s="13" t="n"/>
      <c r="D659" s="11" t="n"/>
      <c r="E659" s="2" t="n"/>
      <c r="F659" s="2" t="n"/>
      <c r="G659" s="2" t="n"/>
      <c r="H659" s="2" t="n"/>
    </row>
    <row r="660">
      <c r="A660" s="43" t="n"/>
      <c r="B660" s="34" t="n"/>
      <c r="C660" s="35" t="n"/>
      <c r="D660" s="36" t="n"/>
      <c r="E660" s="8" t="n"/>
      <c r="F660" s="8" t="n"/>
      <c r="G660" s="8" t="n"/>
      <c r="H660" s="8" t="n"/>
    </row>
    <row r="661">
      <c r="A661" s="43" t="n"/>
      <c r="B661" s="34" t="n"/>
      <c r="C661" s="35" t="n"/>
      <c r="D661" s="36" t="n"/>
      <c r="E661" s="8" t="n"/>
      <c r="F661" s="8" t="n"/>
      <c r="G661" s="8" t="n"/>
      <c r="H661" s="8" t="n"/>
    </row>
    <row r="662">
      <c r="A662" s="43" t="n"/>
      <c r="B662" s="34" t="n"/>
      <c r="C662" s="35" t="n"/>
      <c r="D662" s="36" t="n"/>
      <c r="E662" s="8" t="n"/>
      <c r="F662" s="8" t="n"/>
      <c r="G662" s="8" t="n"/>
      <c r="H662" s="8" t="n"/>
    </row>
    <row r="663">
      <c r="A663" s="43" t="n"/>
      <c r="B663" s="34" t="n"/>
      <c r="C663" s="35" t="n"/>
      <c r="D663" s="36" t="n"/>
      <c r="E663" s="8" t="n"/>
      <c r="F663" s="8" t="n"/>
      <c r="G663" s="8" t="n"/>
      <c r="H663" s="8" t="n"/>
    </row>
    <row r="664">
      <c r="A664" s="43" t="n"/>
      <c r="B664" s="34" t="n"/>
      <c r="C664" s="35" t="n"/>
      <c r="D664" s="36" t="n"/>
      <c r="E664" s="8" t="n"/>
      <c r="F664" s="8" t="n"/>
      <c r="G664" s="8" t="n"/>
      <c r="H664" s="8" t="n"/>
    </row>
    <row r="665">
      <c r="A665" s="41" t="n"/>
      <c r="B665" s="31" t="n"/>
      <c r="C665" s="32" t="n"/>
      <c r="D665" s="33" t="n"/>
      <c r="E665" s="9" t="n"/>
      <c r="F665" s="9" t="n"/>
      <c r="G665" s="9" t="n"/>
      <c r="H665" s="9" t="n"/>
    </row>
    <row r="666">
      <c r="A666" s="42" t="n"/>
      <c r="B666" s="15" t="n"/>
      <c r="C666" s="13" t="n"/>
      <c r="D666" s="11" t="n"/>
      <c r="E666" s="2" t="n"/>
      <c r="F666" s="2" t="n"/>
      <c r="G666" s="2" t="n"/>
      <c r="H666" s="2" t="n"/>
    </row>
    <row r="667">
      <c r="A667" s="43" t="n"/>
      <c r="B667" s="34" t="n"/>
      <c r="C667" s="35" t="n"/>
      <c r="D667" s="36" t="n"/>
      <c r="E667" s="8" t="n"/>
      <c r="F667" s="8" t="n"/>
      <c r="G667" s="8" t="n"/>
      <c r="H667" s="8" t="n"/>
    </row>
    <row r="668">
      <c r="A668" s="43" t="n"/>
      <c r="B668" s="34" t="n"/>
      <c r="C668" s="35" t="n"/>
      <c r="D668" s="36" t="n"/>
      <c r="E668" s="8" t="n"/>
      <c r="F668" s="8" t="n"/>
      <c r="G668" s="8" t="n"/>
      <c r="H668" s="8" t="n"/>
    </row>
    <row r="669">
      <c r="A669" s="43" t="n"/>
      <c r="B669" s="34" t="n"/>
      <c r="C669" s="35" t="n"/>
      <c r="D669" s="36" t="n"/>
      <c r="E669" s="8" t="n"/>
      <c r="F669" s="8" t="n"/>
      <c r="G669" s="8" t="n"/>
      <c r="H669" s="8" t="n"/>
    </row>
    <row r="670">
      <c r="A670" s="43" t="n"/>
      <c r="B670" s="34" t="n"/>
      <c r="C670" s="35" t="n"/>
      <c r="D670" s="36" t="n"/>
      <c r="E670" s="8" t="n"/>
      <c r="F670" s="8" t="n"/>
      <c r="G670" s="8" t="n"/>
      <c r="H670" s="8" t="n"/>
    </row>
    <row r="671">
      <c r="A671" s="43" t="n"/>
      <c r="B671" s="34" t="n"/>
      <c r="C671" s="35" t="n"/>
      <c r="D671" s="36" t="n"/>
      <c r="E671" s="8" t="n"/>
      <c r="F671" s="8" t="n"/>
      <c r="G671" s="8" t="n"/>
      <c r="H671" s="8" t="n"/>
    </row>
    <row r="672">
      <c r="A672" s="43" t="n"/>
      <c r="B672" s="34" t="n"/>
      <c r="C672" s="35" t="n"/>
      <c r="D672" s="36" t="n"/>
      <c r="E672" s="8" t="n"/>
      <c r="F672" s="8" t="n"/>
      <c r="G672" s="8" t="n"/>
      <c r="H672" s="8" t="n"/>
    </row>
    <row r="673">
      <c r="A673" s="43" t="n"/>
      <c r="B673" s="34" t="n"/>
      <c r="C673" s="35" t="n"/>
      <c r="D673" s="36" t="n"/>
      <c r="E673" s="8" t="n"/>
      <c r="F673" s="8" t="n"/>
      <c r="G673" s="8" t="n"/>
      <c r="H673" s="8" t="n"/>
    </row>
    <row r="674">
      <c r="A674" s="43" t="n"/>
      <c r="B674" s="34" t="n"/>
      <c r="C674" s="35" t="n"/>
      <c r="D674" s="36" t="n"/>
      <c r="E674" s="8" t="n"/>
      <c r="F674" s="8" t="n"/>
      <c r="G674" s="8" t="n"/>
      <c r="H674" s="8" t="n"/>
    </row>
    <row r="675">
      <c r="A675" s="43" t="n"/>
      <c r="B675" s="34" t="n"/>
      <c r="C675" s="35" t="n"/>
      <c r="D675" s="36" t="n"/>
      <c r="E675" s="8" t="n"/>
      <c r="F675" s="8" t="n"/>
      <c r="G675" s="8" t="n"/>
      <c r="H675" s="8" t="n"/>
    </row>
    <row r="676">
      <c r="A676" s="43" t="n"/>
      <c r="B676" s="34" t="n"/>
      <c r="C676" s="35" t="n"/>
      <c r="D676" s="36" t="n"/>
      <c r="E676" s="8" t="n"/>
      <c r="F676" s="8" t="n"/>
      <c r="G676" s="8" t="n"/>
      <c r="H676" s="8" t="n"/>
    </row>
    <row r="677">
      <c r="A677" s="42" t="n"/>
      <c r="B677" s="15" t="n"/>
      <c r="C677" s="13" t="n"/>
      <c r="D677" s="11" t="n"/>
      <c r="E677" s="2" t="n"/>
      <c r="F677" s="2" t="n"/>
      <c r="G677" s="2" t="n"/>
      <c r="H677" s="2" t="n"/>
    </row>
    <row r="678">
      <c r="A678" s="43" t="n"/>
      <c r="B678" s="34" t="n"/>
      <c r="C678" s="35" t="n"/>
      <c r="D678" s="36" t="n"/>
      <c r="E678" s="8" t="n"/>
      <c r="F678" s="8" t="n"/>
      <c r="G678" s="8" t="n"/>
      <c r="H678" s="8" t="n"/>
    </row>
    <row r="679">
      <c r="A679" s="43" t="n"/>
      <c r="B679" s="34" t="n"/>
      <c r="C679" s="35" t="n"/>
      <c r="D679" s="36" t="n"/>
      <c r="E679" s="8" t="n"/>
      <c r="F679" s="8" t="n"/>
      <c r="G679" s="8" t="n"/>
      <c r="H679" s="8" t="n"/>
    </row>
    <row r="680">
      <c r="A680" s="43" t="n"/>
      <c r="B680" s="34" t="n"/>
      <c r="C680" s="35" t="n"/>
      <c r="D680" s="36" t="n"/>
      <c r="E680" s="8" t="n"/>
      <c r="F680" s="8" t="n"/>
      <c r="G680" s="8" t="n"/>
      <c r="H680" s="8" t="n"/>
    </row>
    <row r="681">
      <c r="A681" s="43" t="n"/>
      <c r="B681" s="34" t="n"/>
      <c r="C681" s="35" t="n"/>
      <c r="D681" s="36" t="n"/>
      <c r="E681" s="8" t="n"/>
      <c r="F681" s="8" t="n"/>
      <c r="G681" s="8" t="n"/>
      <c r="H681" s="8" t="n"/>
    </row>
    <row r="682">
      <c r="A682" s="43" t="n"/>
      <c r="B682" s="34" t="n"/>
      <c r="C682" s="35" t="n"/>
      <c r="D682" s="36" t="n"/>
      <c r="E682" s="8" t="n"/>
      <c r="F682" s="8" t="n"/>
      <c r="G682" s="8" t="n"/>
      <c r="H682" s="8" t="n"/>
    </row>
    <row r="683">
      <c r="A683" s="43" t="n"/>
      <c r="B683" s="34" t="n"/>
      <c r="C683" s="35" t="n"/>
      <c r="D683" s="36" t="n"/>
      <c r="E683" s="8" t="n"/>
      <c r="F683" s="8" t="n"/>
      <c r="G683" s="8" t="n"/>
      <c r="H683" s="8" t="n"/>
    </row>
    <row r="684">
      <c r="A684" s="43" t="n"/>
      <c r="B684" s="34" t="n"/>
      <c r="C684" s="35" t="n"/>
      <c r="D684" s="36" t="n"/>
      <c r="E684" s="8" t="n"/>
      <c r="F684" s="8" t="n"/>
      <c r="G684" s="8" t="n"/>
      <c r="H684" s="8" t="n"/>
    </row>
    <row r="685">
      <c r="A685" s="43" t="n"/>
      <c r="B685" s="34" t="n"/>
      <c r="C685" s="35" t="n"/>
      <c r="D685" s="36" t="n"/>
      <c r="E685" s="8" t="n"/>
      <c r="F685" s="8" t="n"/>
      <c r="G685" s="8" t="n"/>
      <c r="H685" s="8" t="n"/>
    </row>
    <row r="686">
      <c r="A686" s="42" t="n"/>
      <c r="B686" s="15" t="n"/>
      <c r="C686" s="13" t="n"/>
      <c r="D686" s="11" t="n"/>
      <c r="E686" s="2" t="n"/>
      <c r="F686" s="2" t="n"/>
      <c r="G686" s="2" t="n"/>
      <c r="H686" s="2" t="n"/>
    </row>
    <row r="687">
      <c r="A687" s="43" t="n"/>
      <c r="B687" s="34" t="n"/>
      <c r="C687" s="35" t="n"/>
      <c r="D687" s="36" t="n"/>
      <c r="E687" s="8" t="n"/>
      <c r="F687" s="8" t="n"/>
      <c r="G687" s="8" t="n"/>
      <c r="H687" s="8" t="n"/>
    </row>
    <row r="688">
      <c r="A688" s="43" t="n"/>
      <c r="B688" s="34" t="n"/>
      <c r="C688" s="35" t="n"/>
      <c r="D688" s="36" t="n"/>
      <c r="E688" s="8" t="n"/>
      <c r="F688" s="8" t="n"/>
      <c r="G688" s="8" t="n"/>
      <c r="H688" s="8" t="n"/>
    </row>
    <row r="689">
      <c r="A689" s="43" t="n"/>
      <c r="B689" s="34" t="n"/>
      <c r="C689" s="35" t="n"/>
      <c r="D689" s="36" t="n"/>
      <c r="E689" s="8" t="n"/>
      <c r="F689" s="8" t="n"/>
      <c r="G689" s="8" t="n"/>
      <c r="H689" s="8" t="n"/>
    </row>
    <row r="690">
      <c r="A690" s="43" t="n"/>
      <c r="B690" s="34" t="n"/>
      <c r="C690" s="35" t="n"/>
      <c r="D690" s="36" t="n"/>
      <c r="E690" s="8" t="n"/>
      <c r="F690" s="8" t="n"/>
      <c r="G690" s="8" t="n"/>
      <c r="H690" s="8" t="n"/>
    </row>
    <row r="691">
      <c r="A691" s="43" t="n"/>
      <c r="B691" s="34" t="n"/>
      <c r="C691" s="35" t="n"/>
      <c r="D691" s="36" t="n"/>
      <c r="E691" s="8" t="n"/>
      <c r="F691" s="8" t="n"/>
      <c r="G691" s="8" t="n"/>
      <c r="H691" s="8" t="n"/>
    </row>
    <row r="692">
      <c r="A692" s="42" t="n"/>
      <c r="B692" s="15" t="n"/>
      <c r="C692" s="13" t="n"/>
      <c r="D692" s="11" t="n"/>
      <c r="E692" s="2" t="n"/>
      <c r="F692" s="2" t="n"/>
      <c r="G692" s="2" t="n"/>
      <c r="H692" s="2" t="n"/>
    </row>
    <row r="693">
      <c r="A693" s="43" t="n"/>
      <c r="B693" s="34" t="n"/>
      <c r="C693" s="35" t="n"/>
      <c r="D693" s="36" t="n"/>
      <c r="E693" s="8" t="n"/>
      <c r="F693" s="8" t="n"/>
      <c r="G693" s="8" t="n"/>
      <c r="H693" s="8" t="n"/>
    </row>
    <row r="694">
      <c r="A694" s="43" t="n"/>
      <c r="B694" s="34" t="n"/>
      <c r="C694" s="35" t="n"/>
      <c r="D694" s="36" t="n"/>
      <c r="E694" s="8" t="n"/>
      <c r="F694" s="8" t="n"/>
      <c r="G694" s="8" t="n"/>
      <c r="H694" s="8" t="n"/>
    </row>
    <row r="695">
      <c r="A695" s="43" t="n"/>
      <c r="B695" s="34" t="n"/>
      <c r="C695" s="35" t="n"/>
      <c r="D695" s="36" t="n"/>
      <c r="E695" s="8" t="n"/>
      <c r="F695" s="8" t="n"/>
      <c r="G695" s="8" t="n"/>
      <c r="H695" s="8" t="n"/>
    </row>
    <row r="696">
      <c r="A696" s="43" t="n"/>
      <c r="B696" s="34" t="n"/>
      <c r="C696" s="35" t="n"/>
      <c r="D696" s="36" t="n"/>
      <c r="E696" s="8" t="n"/>
      <c r="F696" s="8" t="n"/>
      <c r="G696" s="8" t="n"/>
      <c r="H696" s="8" t="n"/>
    </row>
    <row r="697">
      <c r="A697" s="43" t="n"/>
      <c r="B697" s="34" t="n"/>
      <c r="C697" s="35" t="n"/>
      <c r="D697" s="36" t="n"/>
      <c r="E697" s="8" t="n"/>
      <c r="F697" s="8" t="n"/>
      <c r="G697" s="8" t="n"/>
      <c r="H697" s="8" t="n"/>
    </row>
    <row r="698">
      <c r="A698" s="43" t="n"/>
      <c r="B698" s="34" t="n"/>
      <c r="C698" s="35" t="n"/>
      <c r="D698" s="36" t="n"/>
      <c r="E698" s="8" t="n"/>
      <c r="F698" s="8" t="n"/>
      <c r="G698" s="8" t="n"/>
      <c r="H698" s="8" t="n"/>
    </row>
    <row r="699">
      <c r="A699" s="43" t="n"/>
      <c r="B699" s="34" t="n"/>
      <c r="C699" s="35" t="n"/>
      <c r="D699" s="36" t="n"/>
      <c r="E699" s="8" t="n"/>
      <c r="F699" s="8" t="n"/>
      <c r="G699" s="8" t="n"/>
      <c r="H699" s="8" t="n"/>
    </row>
    <row r="700">
      <c r="A700" s="41" t="n"/>
      <c r="B700" s="31" t="n"/>
      <c r="C700" s="32" t="n"/>
      <c r="D700" s="33" t="n"/>
      <c r="E700" s="9" t="n"/>
      <c r="F700" s="9" t="n"/>
      <c r="G700" s="9" t="n"/>
      <c r="H700" s="9" t="n"/>
    </row>
    <row r="701">
      <c r="A701" s="40" t="n"/>
      <c r="B701" s="27" t="n"/>
      <c r="C701" s="28" t="n"/>
      <c r="D701" s="29" t="n"/>
      <c r="E701" s="3" t="n"/>
      <c r="F701" s="3" t="n"/>
      <c r="G701" s="3" t="n"/>
      <c r="H701" s="3" t="n"/>
    </row>
    <row r="702">
      <c r="A702" s="41" t="n"/>
      <c r="B702" s="31" t="n"/>
      <c r="C702" s="32" t="n"/>
      <c r="D702" s="33" t="n"/>
      <c r="E702" s="9" t="n"/>
      <c r="F702" s="9" t="n"/>
      <c r="G702" s="9" t="n"/>
      <c r="H702" s="9" t="n"/>
    </row>
    <row r="703">
      <c r="A703" s="41" t="n"/>
      <c r="B703" s="31" t="n"/>
      <c r="C703" s="32" t="n"/>
      <c r="D703" s="33" t="n"/>
      <c r="E703" s="9" t="n"/>
      <c r="F703" s="9" t="n"/>
      <c r="G703" s="9" t="n"/>
      <c r="H703" s="9" t="n"/>
    </row>
    <row r="704">
      <c r="A704" s="41" t="n"/>
      <c r="B704" s="31" t="n"/>
      <c r="C704" s="32" t="n"/>
      <c r="D704" s="33" t="n"/>
      <c r="E704" s="9" t="n"/>
      <c r="F704" s="9" t="n"/>
      <c r="G704" s="9" t="n"/>
      <c r="H704" s="9" t="n"/>
    </row>
    <row r="705">
      <c r="A705" s="41" t="n"/>
      <c r="B705" s="31" t="n"/>
      <c r="C705" s="32" t="n"/>
      <c r="D705" s="33" t="n"/>
      <c r="E705" s="9" t="n"/>
      <c r="F705" s="9" t="n"/>
      <c r="G705" s="9" t="n"/>
      <c r="H705" s="9" t="n"/>
    </row>
    <row r="706">
      <c r="A706" s="41" t="n"/>
      <c r="B706" s="31" t="n"/>
      <c r="C706" s="32" t="n"/>
      <c r="D706" s="33" t="n"/>
      <c r="E706" s="9" t="n"/>
      <c r="F706" s="9" t="n"/>
      <c r="G706" s="9" t="n"/>
      <c r="H706" s="9" t="n"/>
    </row>
    <row r="707">
      <c r="A707" s="41" t="n"/>
      <c r="B707" s="31" t="n"/>
      <c r="C707" s="32" t="n"/>
      <c r="D707" s="33" t="n"/>
      <c r="E707" s="9" t="n"/>
      <c r="F707" s="9" t="n"/>
      <c r="G707" s="9" t="n"/>
      <c r="H707" s="9" t="n"/>
    </row>
    <row r="708">
      <c r="A708" s="41" t="n"/>
      <c r="B708" s="31" t="n"/>
      <c r="C708" s="32" t="n"/>
      <c r="D708" s="33" t="n"/>
      <c r="E708" s="9" t="n"/>
      <c r="F708" s="9" t="n"/>
      <c r="G708" s="9" t="n"/>
      <c r="H708" s="9" t="n"/>
    </row>
    <row r="709">
      <c r="A709" s="41" t="n"/>
      <c r="B709" s="31" t="n"/>
      <c r="C709" s="32" t="n"/>
      <c r="D709" s="33" t="n"/>
      <c r="E709" s="9" t="n"/>
      <c r="F709" s="9" t="n"/>
      <c r="G709" s="9" t="n"/>
      <c r="H709" s="9" t="n"/>
    </row>
    <row r="710">
      <c r="A710" s="41" t="n"/>
      <c r="B710" s="31" t="n"/>
      <c r="C710" s="32" t="n"/>
      <c r="D710" s="33" t="n"/>
      <c r="E710" s="9" t="n"/>
      <c r="F710" s="9" t="n"/>
      <c r="G710" s="9" t="n"/>
      <c r="H710" s="9" t="n"/>
    </row>
    <row r="711">
      <c r="A711" s="41" t="n"/>
      <c r="B711" s="31" t="n"/>
      <c r="C711" s="32" t="n"/>
      <c r="D711" s="33" t="n"/>
      <c r="E711" s="9" t="n"/>
      <c r="F711" s="9" t="n"/>
      <c r="G711" s="9" t="n"/>
      <c r="H711" s="9" t="n"/>
    </row>
    <row r="712">
      <c r="A712" s="41" t="n"/>
      <c r="B712" s="31" t="n"/>
      <c r="C712" s="32" t="n"/>
      <c r="D712" s="33" t="n"/>
      <c r="E712" s="9" t="n"/>
      <c r="F712" s="9" t="n"/>
      <c r="G712" s="9" t="n"/>
      <c r="H712" s="9" t="n"/>
    </row>
    <row r="713">
      <c r="A713" s="41" t="n"/>
      <c r="B713" s="31" t="n"/>
      <c r="C713" s="32" t="n"/>
      <c r="D713" s="33" t="n"/>
      <c r="E713" s="9" t="n"/>
      <c r="F713" s="9" t="n"/>
      <c r="G713" s="9" t="n"/>
      <c r="H713" s="9" t="n"/>
    </row>
    <row r="714">
      <c r="A714" s="40" t="n"/>
      <c r="B714" s="27" t="n"/>
      <c r="C714" s="28" t="n"/>
      <c r="D714" s="29" t="n"/>
      <c r="E714" s="3" t="n"/>
      <c r="F714" s="3" t="n"/>
      <c r="G714" s="3" t="n"/>
      <c r="H714" s="3" t="n"/>
    </row>
    <row r="715">
      <c r="A715" s="41" t="n"/>
      <c r="B715" s="31" t="n"/>
      <c r="C715" s="32" t="n"/>
      <c r="D715" s="33" t="n"/>
      <c r="E715" s="9" t="n"/>
      <c r="F715" s="9" t="n"/>
      <c r="G715" s="9" t="n"/>
      <c r="H715" s="9" t="n"/>
    </row>
    <row r="716">
      <c r="A716" s="41" t="n"/>
      <c r="B716" s="31" t="n"/>
      <c r="C716" s="32" t="n"/>
      <c r="D716" s="33" t="n"/>
      <c r="E716" s="9" t="n"/>
      <c r="F716" s="9" t="n"/>
      <c r="G716" s="9" t="n"/>
      <c r="H716" s="9" t="n"/>
    </row>
    <row r="717">
      <c r="A717" s="41" t="n"/>
      <c r="B717" s="31" t="n"/>
      <c r="C717" s="32" t="n"/>
      <c r="D717" s="33" t="n"/>
      <c r="E717" s="9" t="n"/>
      <c r="F717" s="9" t="n"/>
      <c r="G717" s="9" t="n"/>
      <c r="H717" s="9" t="n"/>
    </row>
    <row r="718">
      <c r="A718" s="41" t="n"/>
      <c r="B718" s="31" t="n"/>
      <c r="C718" s="32" t="n"/>
      <c r="D718" s="33" t="n"/>
      <c r="E718" s="9" t="n"/>
      <c r="F718" s="9" t="n"/>
      <c r="G718" s="9" t="n"/>
      <c r="H718" s="9" t="n"/>
    </row>
    <row r="719">
      <c r="A719" s="41" t="n"/>
      <c r="B719" s="31" t="n"/>
      <c r="C719" s="32" t="n"/>
      <c r="D719" s="33" t="n"/>
      <c r="E719" s="9" t="n"/>
      <c r="F719" s="9" t="n"/>
      <c r="G719" s="9" t="n"/>
      <c r="H719" s="9" t="n"/>
    </row>
    <row r="720">
      <c r="A720" s="41" t="n"/>
      <c r="B720" s="31" t="n"/>
      <c r="C720" s="32" t="n"/>
      <c r="D720" s="33" t="n"/>
      <c r="E720" s="9" t="n"/>
      <c r="F720" s="9" t="n"/>
      <c r="G720" s="9" t="n"/>
      <c r="H720" s="9" t="n"/>
    </row>
    <row r="721">
      <c r="A721" s="41" t="n"/>
      <c r="B721" s="31" t="n"/>
      <c r="C721" s="32" t="n"/>
      <c r="D721" s="33" t="n"/>
      <c r="E721" s="9" t="n"/>
      <c r="F721" s="9" t="n"/>
      <c r="G721" s="9" t="n"/>
      <c r="H721" s="9" t="n"/>
    </row>
    <row r="722">
      <c r="A722" s="41" t="n"/>
      <c r="B722" s="31" t="n"/>
      <c r="C722" s="32" t="n"/>
      <c r="D722" s="33" t="n"/>
      <c r="E722" s="9" t="n"/>
      <c r="F722" s="9" t="n"/>
      <c r="G722" s="9" t="n"/>
      <c r="H722" s="9" t="n"/>
    </row>
    <row r="723">
      <c r="A723" s="41" t="n"/>
      <c r="B723" s="31" t="n"/>
      <c r="C723" s="32" t="n"/>
      <c r="D723" s="33" t="n"/>
      <c r="E723" s="9" t="n"/>
      <c r="F723" s="9" t="n"/>
      <c r="G723" s="9" t="n"/>
      <c r="H723" s="9" t="n"/>
    </row>
    <row r="724">
      <c r="A724" s="41" t="n"/>
      <c r="B724" s="31" t="n"/>
      <c r="C724" s="32" t="n"/>
      <c r="D724" s="33" t="n"/>
      <c r="E724" s="9" t="n"/>
      <c r="F724" s="9" t="n"/>
      <c r="G724" s="9" t="n"/>
      <c r="H724" s="9" t="n"/>
    </row>
    <row r="725">
      <c r="A725" s="41" t="n"/>
      <c r="B725" s="31" t="n"/>
      <c r="C725" s="32" t="n"/>
      <c r="D725" s="33" t="n"/>
      <c r="E725" s="9" t="n"/>
      <c r="F725" s="9" t="n"/>
      <c r="G725" s="9" t="n"/>
      <c r="H725" s="9" t="n"/>
    </row>
    <row r="726">
      <c r="A726" s="41" t="n"/>
      <c r="B726" s="31" t="n"/>
      <c r="C726" s="32" t="n"/>
      <c r="D726" s="33" t="n"/>
      <c r="E726" s="9" t="n"/>
      <c r="F726" s="9" t="n"/>
      <c r="G726" s="9" t="n"/>
      <c r="H726" s="9" t="n"/>
    </row>
    <row r="727">
      <c r="A727" s="41" t="n"/>
      <c r="B727" s="31" t="n"/>
      <c r="C727" s="32" t="n"/>
      <c r="D727" s="33" t="n"/>
      <c r="E727" s="9" t="n"/>
      <c r="F727" s="9" t="n"/>
      <c r="G727" s="9" t="n"/>
      <c r="H727" s="9" t="n"/>
    </row>
    <row r="728">
      <c r="A728" s="41" t="n"/>
      <c r="B728" s="31" t="n"/>
      <c r="C728" s="32" t="n"/>
      <c r="D728" s="33" t="n"/>
      <c r="E728" s="9" t="n"/>
      <c r="F728" s="9" t="n"/>
      <c r="G728" s="9" t="n"/>
      <c r="H728" s="9" t="n"/>
    </row>
    <row r="729">
      <c r="A729" s="41" t="n"/>
      <c r="B729" s="31" t="n"/>
      <c r="C729" s="32" t="n"/>
      <c r="D729" s="33" t="n"/>
      <c r="E729" s="9" t="n"/>
      <c r="F729" s="9" t="n"/>
      <c r="G729" s="9" t="n"/>
      <c r="H729" s="9" t="n"/>
    </row>
    <row r="730">
      <c r="A730" s="41" t="n"/>
      <c r="B730" s="31" t="n"/>
      <c r="C730" s="32" t="n"/>
      <c r="D730" s="33" t="n"/>
      <c r="E730" s="9" t="n"/>
      <c r="F730" s="9" t="n"/>
      <c r="G730" s="9" t="n"/>
      <c r="H730" s="9" t="n"/>
    </row>
    <row r="731">
      <c r="A731" s="41" t="n"/>
      <c r="B731" s="31" t="n"/>
      <c r="C731" s="32" t="n"/>
      <c r="D731" s="33" t="n"/>
      <c r="E731" s="9" t="n"/>
      <c r="F731" s="9" t="n"/>
      <c r="G731" s="9" t="n"/>
      <c r="H731" s="9" t="n"/>
    </row>
    <row r="732">
      <c r="A732" s="41" t="n"/>
      <c r="B732" s="31" t="n"/>
      <c r="C732" s="32" t="n"/>
      <c r="D732" s="33" t="n"/>
      <c r="E732" s="9" t="n"/>
      <c r="F732" s="9" t="n"/>
      <c r="G732" s="9" t="n"/>
      <c r="H732" s="9" t="n"/>
    </row>
    <row r="733">
      <c r="A733" s="40" t="n"/>
      <c r="B733" s="27" t="n"/>
      <c r="C733" s="28" t="n"/>
      <c r="D733" s="29" t="n"/>
      <c r="E733" s="3" t="n"/>
      <c r="F733" s="3" t="n"/>
      <c r="G733" s="3" t="n"/>
      <c r="H733" s="3" t="n"/>
    </row>
    <row r="734">
      <c r="A734" s="41" t="n"/>
      <c r="B734" s="31" t="n"/>
      <c r="C734" s="32" t="n"/>
      <c r="D734" s="33" t="n"/>
      <c r="E734" s="9" t="n"/>
      <c r="F734" s="9" t="n"/>
      <c r="G734" s="9" t="n"/>
      <c r="H734" s="9" t="n"/>
    </row>
    <row r="735">
      <c r="A735" s="41" t="n"/>
      <c r="B735" s="31" t="n"/>
      <c r="C735" s="32" t="n"/>
      <c r="D735" s="33" t="n"/>
      <c r="E735" s="9" t="n"/>
      <c r="F735" s="9" t="n"/>
      <c r="G735" s="9" t="n"/>
      <c r="H735" s="9" t="n"/>
    </row>
    <row r="736">
      <c r="A736" s="41" t="n"/>
      <c r="B736" s="31" t="n"/>
      <c r="C736" s="32" t="n"/>
      <c r="D736" s="33" t="n"/>
      <c r="E736" s="9" t="n"/>
      <c r="F736" s="9" t="n"/>
      <c r="G736" s="9" t="n"/>
      <c r="H736" s="9" t="n"/>
    </row>
    <row r="737">
      <c r="A737" s="40" t="n"/>
      <c r="B737" s="27" t="n"/>
      <c r="C737" s="28" t="n"/>
      <c r="D737" s="29" t="n"/>
      <c r="E737" s="3" t="n"/>
      <c r="F737" s="3" t="n"/>
      <c r="G737" s="3" t="n"/>
      <c r="H737" s="3" t="n"/>
    </row>
    <row r="738">
      <c r="A738" s="41" t="n"/>
      <c r="B738" s="31" t="n"/>
      <c r="C738" s="32" t="n"/>
      <c r="D738" s="33" t="n"/>
      <c r="E738" s="9" t="n"/>
      <c r="F738" s="9" t="n"/>
      <c r="G738" s="9" t="n"/>
      <c r="H738" s="9" t="n"/>
    </row>
    <row r="739">
      <c r="A739" s="41" t="n"/>
      <c r="B739" s="31" t="n"/>
      <c r="C739" s="32" t="n"/>
      <c r="D739" s="33" t="n"/>
      <c r="E739" s="9" t="n"/>
      <c r="F739" s="9" t="n"/>
      <c r="G739" s="9" t="n"/>
      <c r="H739" s="9" t="n"/>
    </row>
    <row r="740">
      <c r="A740" s="42" t="n"/>
      <c r="B740" s="15" t="n"/>
      <c r="C740" s="13" t="n"/>
      <c r="D740" s="11" t="n"/>
      <c r="E740" s="2" t="n"/>
      <c r="F740" s="2" t="n"/>
      <c r="G740" s="2" t="n"/>
      <c r="H740" s="2" t="n"/>
    </row>
    <row r="741">
      <c r="A741" s="42" t="n"/>
      <c r="B741" s="15" t="n"/>
      <c r="C741" s="13" t="n"/>
      <c r="D741" s="11" t="n"/>
      <c r="E741" s="2" t="n"/>
      <c r="F741" s="2" t="n"/>
      <c r="G741" s="2" t="n"/>
      <c r="H741" s="2" t="n"/>
    </row>
    <row r="742">
      <c r="A742" s="42" t="n"/>
      <c r="B742" s="15" t="n"/>
      <c r="C742" s="13" t="n"/>
      <c r="D742" s="11" t="n"/>
      <c r="E742" s="2" t="n"/>
      <c r="F742" s="2" t="n"/>
      <c r="G742" s="2" t="n"/>
      <c r="H742" s="2" t="n"/>
    </row>
    <row r="743">
      <c r="A743" s="41" t="n"/>
      <c r="B743" s="31" t="n"/>
      <c r="C743" s="32" t="n"/>
      <c r="D743" s="33" t="n"/>
      <c r="E743" s="9" t="n"/>
      <c r="F743" s="9" t="n"/>
      <c r="G743" s="9" t="n"/>
      <c r="H743" s="9" t="n"/>
    </row>
    <row r="744">
      <c r="A744" s="42" t="n"/>
      <c r="B744" s="15" t="n"/>
      <c r="C744" s="13" t="n"/>
      <c r="D744" s="11" t="n"/>
      <c r="E744" s="2" t="n"/>
      <c r="F744" s="2" t="n"/>
      <c r="G744" s="2" t="n"/>
      <c r="H744" s="2" t="n"/>
    </row>
    <row r="745">
      <c r="A745" s="42" t="n"/>
      <c r="B745" s="15" t="n"/>
      <c r="C745" s="13" t="n"/>
      <c r="D745" s="11" t="n"/>
      <c r="E745" s="2" t="n"/>
      <c r="F745" s="2" t="n"/>
      <c r="G745" s="2" t="n"/>
      <c r="H745" s="2" t="n"/>
    </row>
    <row r="746">
      <c r="A746" s="42" t="n"/>
      <c r="B746" s="15" t="n"/>
      <c r="C746" s="13" t="n"/>
      <c r="D746" s="11" t="n"/>
      <c r="E746" s="2" t="n"/>
      <c r="F746" s="2" t="n"/>
      <c r="G746" s="2" t="n"/>
      <c r="H746" s="2" t="n"/>
    </row>
    <row r="747">
      <c r="A747" s="41" t="n"/>
      <c r="B747" s="31" t="n"/>
      <c r="C747" s="32" t="n"/>
      <c r="D747" s="33" t="n"/>
      <c r="E747" s="9" t="n"/>
      <c r="F747" s="9" t="n"/>
      <c r="G747" s="9" t="n"/>
      <c r="H747" s="9" t="n"/>
    </row>
    <row r="748">
      <c r="A748" s="42" t="n"/>
      <c r="B748" s="15" t="n"/>
      <c r="C748" s="13" t="n"/>
      <c r="D748" s="11" t="n"/>
      <c r="E748" s="2" t="n"/>
      <c r="F748" s="2" t="n"/>
      <c r="G748" s="2" t="n"/>
      <c r="H748" s="2" t="n"/>
    </row>
    <row r="749">
      <c r="A749" s="42" t="n"/>
      <c r="B749" s="15" t="n"/>
      <c r="C749" s="13" t="n"/>
      <c r="D749" s="11" t="n"/>
      <c r="E749" s="2" t="n"/>
      <c r="F749" s="2" t="n"/>
      <c r="G749" s="2" t="n"/>
      <c r="H749" s="2" t="n"/>
    </row>
    <row r="750">
      <c r="A750" s="42" t="n"/>
      <c r="B750" s="15" t="n"/>
      <c r="C750" s="13" t="n"/>
      <c r="D750" s="11" t="n"/>
      <c r="E750" s="2" t="n"/>
      <c r="F750" s="2" t="n"/>
      <c r="G750" s="2" t="n"/>
      <c r="H750" s="2" t="n"/>
    </row>
    <row r="751">
      <c r="A751" s="41" t="n"/>
      <c r="B751" s="31" t="n"/>
      <c r="C751" s="32" t="n"/>
      <c r="D751" s="33" t="n"/>
      <c r="E751" s="9" t="n"/>
      <c r="F751" s="9" t="n"/>
      <c r="G751" s="9" t="n"/>
      <c r="H751" s="9" t="n"/>
    </row>
    <row r="752">
      <c r="A752" s="42" t="n"/>
      <c r="B752" s="15" t="n"/>
      <c r="C752" s="13" t="n"/>
      <c r="D752" s="11" t="n"/>
      <c r="E752" s="2" t="n"/>
      <c r="F752" s="2" t="n"/>
      <c r="G752" s="2" t="n"/>
      <c r="H752" s="2" t="n"/>
    </row>
    <row r="753">
      <c r="A753" s="42" t="n"/>
      <c r="B753" s="15" t="n"/>
      <c r="C753" s="13" t="n"/>
      <c r="D753" s="11" t="n"/>
      <c r="E753" s="2" t="n"/>
      <c r="F753" s="2" t="n"/>
      <c r="G753" s="2" t="n"/>
      <c r="H753" s="2" t="n"/>
    </row>
    <row r="754">
      <c r="A754" s="42" t="n"/>
      <c r="B754" s="15" t="n"/>
      <c r="C754" s="13" t="n"/>
      <c r="D754" s="11" t="n"/>
      <c r="E754" s="2" t="n"/>
      <c r="F754" s="2" t="n"/>
      <c r="G754" s="2" t="n"/>
      <c r="H754" s="2" t="n"/>
    </row>
    <row r="755">
      <c r="A755" s="42" t="n"/>
      <c r="B755" s="15" t="n"/>
      <c r="C755" s="13" t="n"/>
      <c r="D755" s="11" t="n"/>
      <c r="E755" s="2" t="n"/>
      <c r="F755" s="2" t="n"/>
      <c r="G755" s="2" t="n"/>
      <c r="H755" s="2" t="n"/>
    </row>
    <row r="756">
      <c r="A756" s="41" t="n"/>
      <c r="B756" s="31" t="n"/>
      <c r="C756" s="32" t="n"/>
      <c r="D756" s="33" t="n"/>
      <c r="E756" s="9" t="n"/>
      <c r="F756" s="9" t="n"/>
      <c r="G756" s="9" t="n"/>
      <c r="H756" s="9" t="n"/>
    </row>
    <row r="757">
      <c r="A757" s="40" t="n"/>
      <c r="B757" s="27" t="n"/>
      <c r="C757" s="28" t="n"/>
      <c r="D757" s="29" t="n"/>
      <c r="E757" s="3" t="n"/>
      <c r="F757" s="3" t="n"/>
      <c r="G757" s="3" t="n"/>
      <c r="H757" s="3" t="n"/>
    </row>
    <row r="758">
      <c r="A758" s="41" t="n"/>
      <c r="B758" s="31" t="n"/>
      <c r="C758" s="32" t="n"/>
      <c r="D758" s="33" t="n"/>
      <c r="E758" s="9" t="n"/>
      <c r="F758" s="9" t="n"/>
      <c r="G758" s="9" t="n"/>
      <c r="H758" s="9" t="n"/>
    </row>
    <row r="759">
      <c r="A759" s="41" t="n"/>
      <c r="B759" s="31" t="n"/>
      <c r="C759" s="32" t="n"/>
      <c r="D759" s="33" t="n"/>
      <c r="E759" s="9" t="n"/>
      <c r="F759" s="9" t="n"/>
      <c r="G759" s="9" t="n"/>
      <c r="H759" s="9" t="n"/>
    </row>
    <row r="760">
      <c r="A760" s="41" t="n"/>
      <c r="B760" s="31" t="n"/>
      <c r="C760" s="32" t="n"/>
      <c r="D760" s="33" t="n"/>
      <c r="E760" s="9" t="n"/>
      <c r="F760" s="9" t="n"/>
      <c r="G760" s="9" t="n"/>
      <c r="H760" s="9" t="n"/>
    </row>
    <row r="761">
      <c r="A761" s="40" t="n"/>
      <c r="B761" s="27" t="n"/>
      <c r="C761" s="28" t="n"/>
      <c r="D761" s="29" t="n"/>
      <c r="E761" s="3" t="n"/>
      <c r="F761" s="3" t="n"/>
      <c r="G761" s="3" t="n"/>
      <c r="H761" s="3" t="n"/>
    </row>
    <row r="763">
      <c r="A763" s="39" t="n"/>
      <c r="B763" s="7" t="n"/>
      <c r="C763" s="20" t="n"/>
      <c r="D763" s="19" t="n"/>
      <c r="E763" s="46" t="inlineStr">
        <is>
          <t>Short Attributions (Import/Export)</t>
        </is>
      </c>
      <c r="F763" s="46" t="n"/>
      <c r="G763" s="46" t="n"/>
      <c r="H763" s="46" t="n"/>
      <c r="I763" s="4" t="n"/>
      <c r="J763" s="5" t="n"/>
      <c r="K763" s="5" t="n"/>
      <c r="L763" s="5" t="n"/>
      <c r="M763" s="5" t="n"/>
      <c r="N763" s="5" t="n"/>
    </row>
    <row r="764">
      <c r="A764" s="40" t="inlineStr">
        <is>
          <t>Level 1</t>
        </is>
      </c>
      <c r="B764" s="31" t="inlineStr">
        <is>
          <t>Level 2</t>
        </is>
      </c>
      <c r="C764" s="13" t="inlineStr">
        <is>
          <t>Level 3</t>
        </is>
      </c>
      <c r="D764" s="36" t="inlineStr">
        <is>
          <t>Level 4</t>
        </is>
      </c>
      <c r="E764" s="6" t="inlineStr">
        <is>
          <t>Invested Amount</t>
        </is>
      </c>
      <c r="F764" s="6" t="n"/>
      <c r="G764" s="6" t="n"/>
      <c r="H764" s="6" t="n"/>
    </row>
    <row r="765">
      <c r="A765" s="40" t="n"/>
      <c r="B765" s="27" t="n"/>
      <c r="C765" s="28" t="n"/>
      <c r="D765" s="29" t="n"/>
      <c r="E765" s="3" t="n"/>
      <c r="F765" s="3" t="n"/>
      <c r="G765" s="3" t="n"/>
      <c r="H765" s="3" t="n"/>
    </row>
    <row r="766">
      <c r="A766" s="41" t="n"/>
      <c r="B766" s="31" t="n"/>
      <c r="C766" s="32" t="n"/>
      <c r="D766" s="33" t="n"/>
      <c r="E766" s="9" t="n"/>
      <c r="F766" s="9" t="n"/>
      <c r="G766" s="9" t="n"/>
      <c r="H766" s="9" t="n"/>
    </row>
    <row r="767">
      <c r="A767" s="42" t="n"/>
      <c r="B767" s="15" t="n"/>
      <c r="C767" s="13" t="n"/>
      <c r="D767" s="11" t="n"/>
      <c r="E767" s="2" t="n"/>
      <c r="F767" s="2" t="n"/>
      <c r="G767" s="2" t="n"/>
      <c r="H767" s="2" t="n"/>
    </row>
    <row r="768">
      <c r="A768" s="42" t="n"/>
      <c r="B768" s="15" t="n"/>
      <c r="C768" s="13" t="n"/>
      <c r="D768" s="11" t="n"/>
      <c r="E768" s="2" t="n"/>
      <c r="F768" s="2" t="n"/>
      <c r="G768" s="2" t="n"/>
      <c r="H768" s="2" t="n"/>
    </row>
    <row r="769">
      <c r="A769" s="41" t="n"/>
      <c r="B769" s="31" t="n"/>
      <c r="C769" s="32" t="n"/>
      <c r="D769" s="33" t="n"/>
      <c r="E769" s="9" t="n"/>
      <c r="F769" s="9" t="n"/>
      <c r="G769" s="9" t="n"/>
      <c r="H769" s="9" t="n"/>
    </row>
    <row r="770">
      <c r="A770" s="42" t="n"/>
      <c r="B770" s="15" t="n"/>
      <c r="C770" s="13" t="n"/>
      <c r="D770" s="11" t="n"/>
      <c r="E770" s="2" t="n"/>
      <c r="F770" s="2" t="n"/>
      <c r="G770" s="2" t="n"/>
      <c r="H770" s="2" t="n"/>
    </row>
    <row r="771">
      <c r="A771" s="42" t="n"/>
      <c r="B771" s="15" t="n"/>
      <c r="C771" s="13" t="n"/>
      <c r="D771" s="11" t="n"/>
      <c r="E771" s="2" t="n"/>
      <c r="F771" s="2" t="n"/>
      <c r="G771" s="2" t="n"/>
      <c r="H771" s="2" t="n"/>
    </row>
    <row r="772">
      <c r="A772" s="42" t="n"/>
      <c r="B772" s="15" t="n"/>
      <c r="C772" s="13" t="n"/>
      <c r="D772" s="11" t="n"/>
      <c r="E772" s="2" t="n"/>
      <c r="F772" s="2" t="n"/>
      <c r="G772" s="2" t="n"/>
      <c r="H772" s="2" t="n"/>
    </row>
    <row r="773">
      <c r="A773" s="42" t="n"/>
      <c r="B773" s="15" t="n"/>
      <c r="C773" s="13" t="n"/>
      <c r="D773" s="11" t="n"/>
      <c r="E773" s="2" t="n"/>
      <c r="F773" s="2" t="n"/>
      <c r="G773" s="2" t="n"/>
      <c r="H773" s="2" t="n"/>
    </row>
    <row r="774">
      <c r="A774" s="42" t="n"/>
      <c r="B774" s="15" t="n"/>
      <c r="C774" s="13" t="n"/>
      <c r="D774" s="11" t="n"/>
      <c r="E774" s="2" t="n"/>
      <c r="F774" s="2" t="n"/>
      <c r="G774" s="2" t="n"/>
      <c r="H774" s="2" t="n"/>
    </row>
    <row r="775">
      <c r="A775" s="42" t="n"/>
      <c r="B775" s="15" t="n"/>
      <c r="C775" s="13" t="n"/>
      <c r="D775" s="11" t="n"/>
      <c r="E775" s="2" t="n"/>
      <c r="F775" s="2" t="n"/>
      <c r="G775" s="2" t="n"/>
      <c r="H775" s="2" t="n"/>
    </row>
    <row r="776">
      <c r="A776" s="42" t="n"/>
      <c r="B776" s="15" t="n"/>
      <c r="C776" s="13" t="n"/>
      <c r="D776" s="11" t="n"/>
      <c r="E776" s="2" t="n"/>
      <c r="F776" s="2" t="n"/>
      <c r="G776" s="2" t="n"/>
      <c r="H776" s="2" t="n"/>
    </row>
    <row r="777">
      <c r="A777" s="42" t="n"/>
      <c r="B777" s="15" t="n"/>
      <c r="C777" s="13" t="n"/>
      <c r="D777" s="11" t="n"/>
      <c r="E777" s="2" t="n"/>
      <c r="F777" s="2" t="n"/>
      <c r="G777" s="2" t="n"/>
      <c r="H777" s="2" t="n"/>
    </row>
    <row r="778">
      <c r="A778" s="42" t="n"/>
      <c r="B778" s="15" t="n"/>
      <c r="C778" s="13" t="n"/>
      <c r="D778" s="11" t="n"/>
      <c r="E778" s="2" t="n"/>
      <c r="F778" s="2" t="n"/>
      <c r="G778" s="2" t="n"/>
      <c r="H778" s="2" t="n"/>
    </row>
    <row r="779">
      <c r="A779" s="42" t="n"/>
      <c r="B779" s="15" t="n"/>
      <c r="C779" s="13" t="n"/>
      <c r="D779" s="11" t="n"/>
      <c r="E779" s="2" t="n"/>
      <c r="F779" s="2" t="n"/>
      <c r="G779" s="2" t="n"/>
      <c r="H779" s="2" t="n"/>
    </row>
    <row r="780">
      <c r="A780" s="42" t="n"/>
      <c r="B780" s="15" t="n"/>
      <c r="C780" s="13" t="n"/>
      <c r="D780" s="11" t="n"/>
      <c r="E780" s="2" t="n"/>
      <c r="F780" s="2" t="n"/>
      <c r="G780" s="2" t="n"/>
      <c r="H780" s="2" t="n"/>
    </row>
    <row r="781">
      <c r="A781" s="42" t="n"/>
      <c r="B781" s="15" t="n"/>
      <c r="C781" s="13" t="n"/>
      <c r="D781" s="11" t="n"/>
      <c r="E781" s="2" t="n"/>
      <c r="F781" s="2" t="n"/>
      <c r="G781" s="2" t="n"/>
      <c r="H781" s="2" t="n"/>
    </row>
    <row r="782">
      <c r="A782" s="42" t="n"/>
      <c r="B782" s="15" t="n"/>
      <c r="C782" s="13" t="n"/>
      <c r="D782" s="11" t="n"/>
      <c r="E782" s="2" t="n"/>
      <c r="F782" s="2" t="n"/>
      <c r="G782" s="2" t="n"/>
      <c r="H782" s="2" t="n"/>
    </row>
    <row r="783">
      <c r="A783" s="42" t="n"/>
      <c r="B783" s="15" t="n"/>
      <c r="C783" s="13" t="n"/>
      <c r="D783" s="11" t="n"/>
      <c r="E783" s="2" t="n"/>
      <c r="F783" s="2" t="n"/>
      <c r="G783" s="2" t="n"/>
      <c r="H783" s="2" t="n"/>
    </row>
    <row r="784">
      <c r="A784" s="42" t="n"/>
      <c r="B784" s="15" t="n"/>
      <c r="C784" s="13" t="n"/>
      <c r="D784" s="11" t="n"/>
      <c r="E784" s="2" t="n"/>
      <c r="F784" s="2" t="n"/>
      <c r="G784" s="2" t="n"/>
      <c r="H784" s="2" t="n"/>
    </row>
    <row r="785">
      <c r="A785" s="42" t="n"/>
      <c r="B785" s="15" t="n"/>
      <c r="C785" s="13" t="n"/>
      <c r="D785" s="11" t="n"/>
      <c r="E785" s="2" t="n"/>
      <c r="F785" s="2" t="n"/>
      <c r="G785" s="2" t="n"/>
      <c r="H785" s="2" t="n"/>
    </row>
    <row r="786">
      <c r="A786" s="42" t="n"/>
      <c r="B786" s="15" t="n"/>
      <c r="C786" s="13" t="n"/>
      <c r="D786" s="11" t="n"/>
      <c r="E786" s="2" t="n"/>
      <c r="F786" s="2" t="n"/>
      <c r="G786" s="2" t="n"/>
      <c r="H786" s="2" t="n"/>
    </row>
    <row r="787">
      <c r="A787" s="41" t="n"/>
      <c r="B787" s="31" t="n"/>
      <c r="C787" s="32" t="n"/>
      <c r="D787" s="33" t="n"/>
      <c r="E787" s="9" t="n"/>
      <c r="F787" s="9" t="n"/>
      <c r="G787" s="9" t="n"/>
      <c r="H787" s="9" t="n"/>
    </row>
    <row r="788">
      <c r="A788" s="42" t="n"/>
      <c r="B788" s="15" t="n"/>
      <c r="C788" s="13" t="n"/>
      <c r="D788" s="11" t="n"/>
      <c r="E788" s="2" t="n"/>
      <c r="F788" s="2" t="n"/>
      <c r="G788" s="2" t="n"/>
      <c r="H788" s="2" t="n"/>
    </row>
    <row r="789">
      <c r="A789" s="42" t="n"/>
      <c r="B789" s="15" t="n"/>
      <c r="C789" s="13" t="n"/>
      <c r="D789" s="11" t="n"/>
      <c r="E789" s="2" t="n"/>
      <c r="F789" s="2" t="n"/>
      <c r="G789" s="2" t="n"/>
      <c r="H789" s="2" t="n"/>
    </row>
    <row r="790">
      <c r="A790" s="43" t="n"/>
      <c r="B790" s="34" t="n"/>
      <c r="C790" s="35" t="n"/>
      <c r="D790" s="36" t="n"/>
      <c r="E790" s="8" t="n"/>
      <c r="F790" s="8" t="n"/>
      <c r="G790" s="8" t="n"/>
      <c r="H790" s="8" t="n"/>
    </row>
    <row r="791">
      <c r="A791" s="43" t="n"/>
      <c r="B791" s="34" t="n"/>
      <c r="C791" s="35" t="n"/>
      <c r="D791" s="36" t="n"/>
      <c r="E791" s="8" t="n"/>
      <c r="F791" s="8" t="n"/>
      <c r="G791" s="8" t="n"/>
      <c r="H791" s="8" t="n"/>
    </row>
    <row r="792">
      <c r="A792" s="43" t="n"/>
      <c r="B792" s="34" t="n"/>
      <c r="C792" s="35" t="n"/>
      <c r="D792" s="36" t="n"/>
      <c r="E792" s="8" t="n"/>
      <c r="F792" s="8" t="n"/>
      <c r="G792" s="8" t="n"/>
      <c r="H792" s="8" t="n"/>
    </row>
    <row r="793">
      <c r="A793" s="43" t="n"/>
      <c r="B793" s="34" t="n"/>
      <c r="C793" s="35" t="n"/>
      <c r="D793" s="36" t="n"/>
      <c r="E793" s="8" t="n"/>
      <c r="F793" s="8" t="n"/>
      <c r="G793" s="8" t="n"/>
      <c r="H793" s="8" t="n"/>
    </row>
    <row r="794">
      <c r="A794" s="43" t="n"/>
      <c r="B794" s="34" t="n"/>
      <c r="C794" s="35" t="n"/>
      <c r="D794" s="36" t="n"/>
      <c r="E794" s="8" t="n"/>
      <c r="F794" s="8" t="n"/>
      <c r="G794" s="8" t="n"/>
      <c r="H794" s="8" t="n"/>
    </row>
    <row r="795">
      <c r="A795" s="41" t="n"/>
      <c r="B795" s="31" t="n"/>
      <c r="C795" s="32" t="n"/>
      <c r="D795" s="33" t="n"/>
      <c r="E795" s="9" t="n"/>
      <c r="F795" s="9" t="n"/>
      <c r="G795" s="9" t="n"/>
      <c r="H795" s="9" t="n"/>
    </row>
    <row r="796">
      <c r="A796" s="42" t="n"/>
      <c r="B796" s="15" t="n"/>
      <c r="C796" s="13" t="n"/>
      <c r="D796" s="11" t="n"/>
      <c r="E796" s="2" t="n"/>
      <c r="F796" s="2" t="n"/>
      <c r="G796" s="2" t="n"/>
      <c r="H796" s="2" t="n"/>
    </row>
    <row r="797">
      <c r="A797" s="43" t="n"/>
      <c r="B797" s="34" t="n"/>
      <c r="C797" s="35" t="n"/>
      <c r="D797" s="36" t="n"/>
      <c r="E797" s="8" t="n"/>
      <c r="F797" s="8" t="n"/>
      <c r="G797" s="8" t="n"/>
      <c r="H797" s="8" t="n"/>
    </row>
    <row r="798">
      <c r="A798" s="43" t="n"/>
      <c r="B798" s="34" t="n"/>
      <c r="C798" s="35" t="n"/>
      <c r="D798" s="36" t="n"/>
      <c r="E798" s="8" t="n"/>
      <c r="F798" s="8" t="n"/>
      <c r="G798" s="8" t="n"/>
      <c r="H798" s="8" t="n"/>
    </row>
    <row r="799">
      <c r="A799" s="43" t="n"/>
      <c r="B799" s="34" t="n"/>
      <c r="C799" s="35" t="n"/>
      <c r="D799" s="36" t="n"/>
      <c r="E799" s="8" t="n"/>
      <c r="F799" s="8" t="n"/>
      <c r="G799" s="8" t="n"/>
      <c r="H799" s="8" t="n"/>
    </row>
    <row r="800">
      <c r="A800" s="43" t="n"/>
      <c r="B800" s="34" t="n"/>
      <c r="C800" s="35" t="n"/>
      <c r="D800" s="36" t="n"/>
      <c r="E800" s="8" t="n"/>
      <c r="F800" s="8" t="n"/>
      <c r="G800" s="8" t="n"/>
      <c r="H800" s="8" t="n"/>
    </row>
    <row r="801">
      <c r="A801" s="43" t="n"/>
      <c r="B801" s="34" t="n"/>
      <c r="C801" s="35" t="n"/>
      <c r="D801" s="36" t="n"/>
      <c r="E801" s="8" t="n"/>
      <c r="F801" s="8" t="n"/>
      <c r="G801" s="8" t="n"/>
      <c r="H801" s="8" t="n"/>
    </row>
    <row r="802">
      <c r="A802" s="43" t="n"/>
      <c r="B802" s="34" t="n"/>
      <c r="C802" s="35" t="n"/>
      <c r="D802" s="36" t="n"/>
      <c r="E802" s="8" t="n"/>
      <c r="F802" s="8" t="n"/>
      <c r="G802" s="8" t="n"/>
      <c r="H802" s="8" t="n"/>
    </row>
    <row r="803">
      <c r="A803" s="43" t="n"/>
      <c r="B803" s="34" t="n"/>
      <c r="C803" s="35" t="n"/>
      <c r="D803" s="36" t="n"/>
      <c r="E803" s="8" t="n"/>
      <c r="F803" s="8" t="n"/>
      <c r="G803" s="8" t="n"/>
      <c r="H803" s="8" t="n"/>
    </row>
    <row r="804">
      <c r="A804" s="43" t="n"/>
      <c r="B804" s="34" t="n"/>
      <c r="C804" s="35" t="n"/>
      <c r="D804" s="36" t="n"/>
      <c r="E804" s="8" t="n"/>
      <c r="F804" s="8" t="n"/>
      <c r="G804" s="8" t="n"/>
      <c r="H804" s="8" t="n"/>
    </row>
    <row r="805">
      <c r="A805" s="43" t="n"/>
      <c r="B805" s="34" t="n"/>
      <c r="C805" s="35" t="n"/>
      <c r="D805" s="36" t="n"/>
      <c r="E805" s="8" t="n"/>
      <c r="F805" s="8" t="n"/>
      <c r="G805" s="8" t="n"/>
      <c r="H805" s="8" t="n"/>
    </row>
    <row r="806">
      <c r="A806" s="43" t="n"/>
      <c r="B806" s="34" t="n"/>
      <c r="C806" s="35" t="n"/>
      <c r="D806" s="36" t="n"/>
      <c r="E806" s="8" t="n"/>
      <c r="F806" s="8" t="n"/>
      <c r="G806" s="8" t="n"/>
      <c r="H806" s="8" t="n"/>
    </row>
    <row r="807">
      <c r="A807" s="42" t="n"/>
      <c r="B807" s="15" t="n"/>
      <c r="C807" s="13" t="n"/>
      <c r="D807" s="11" t="n"/>
      <c r="E807" s="2" t="n"/>
      <c r="F807" s="2" t="n"/>
      <c r="G807" s="2" t="n"/>
      <c r="H807" s="2" t="n"/>
    </row>
    <row r="808">
      <c r="A808" s="43" t="n"/>
      <c r="B808" s="34" t="n"/>
      <c r="C808" s="35" t="n"/>
      <c r="D808" s="36" t="n"/>
      <c r="E808" s="8" t="n"/>
      <c r="F808" s="8" t="n"/>
      <c r="G808" s="8" t="n"/>
      <c r="H808" s="8" t="n"/>
    </row>
    <row r="809">
      <c r="A809" s="43" t="n"/>
      <c r="B809" s="34" t="n"/>
      <c r="C809" s="35" t="n"/>
      <c r="D809" s="36" t="n"/>
      <c r="E809" s="8" t="n"/>
      <c r="F809" s="8" t="n"/>
      <c r="G809" s="8" t="n"/>
      <c r="H809" s="8" t="n"/>
    </row>
    <row r="810">
      <c r="A810" s="43" t="n"/>
      <c r="B810" s="34" t="n"/>
      <c r="C810" s="35" t="n"/>
      <c r="D810" s="36" t="n"/>
      <c r="E810" s="8" t="n"/>
      <c r="F810" s="8" t="n"/>
      <c r="G810" s="8" t="n"/>
      <c r="H810" s="8" t="n"/>
    </row>
    <row r="811">
      <c r="A811" s="43" t="n"/>
      <c r="B811" s="34" t="n"/>
      <c r="C811" s="35" t="n"/>
      <c r="D811" s="36" t="n"/>
      <c r="E811" s="8" t="n"/>
      <c r="F811" s="8" t="n"/>
      <c r="G811" s="8" t="n"/>
      <c r="H811" s="8" t="n"/>
    </row>
    <row r="812">
      <c r="A812" s="43" t="n"/>
      <c r="B812" s="34" t="n"/>
      <c r="C812" s="35" t="n"/>
      <c r="D812" s="36" t="n"/>
      <c r="E812" s="8" t="n"/>
      <c r="F812" s="8" t="n"/>
      <c r="G812" s="8" t="n"/>
      <c r="H812" s="8" t="n"/>
    </row>
    <row r="813">
      <c r="A813" s="43" t="n"/>
      <c r="B813" s="34" t="n"/>
      <c r="C813" s="35" t="n"/>
      <c r="D813" s="36" t="n"/>
      <c r="E813" s="8" t="n"/>
      <c r="F813" s="8" t="n"/>
      <c r="G813" s="8" t="n"/>
      <c r="H813" s="8" t="n"/>
    </row>
    <row r="814">
      <c r="A814" s="43" t="n"/>
      <c r="B814" s="34" t="n"/>
      <c r="C814" s="35" t="n"/>
      <c r="D814" s="36" t="n"/>
      <c r="E814" s="8" t="n"/>
      <c r="F814" s="8" t="n"/>
      <c r="G814" s="8" t="n"/>
      <c r="H814" s="8" t="n"/>
    </row>
    <row r="815">
      <c r="A815" s="43" t="n"/>
      <c r="B815" s="34" t="n"/>
      <c r="C815" s="35" t="n"/>
      <c r="D815" s="36" t="n"/>
      <c r="E815" s="8" t="n"/>
      <c r="F815" s="8" t="n"/>
      <c r="G815" s="8" t="n"/>
      <c r="H815" s="8" t="n"/>
    </row>
    <row r="816">
      <c r="A816" s="42" t="n"/>
      <c r="B816" s="15" t="n"/>
      <c r="C816" s="13" t="n"/>
      <c r="D816" s="11" t="n"/>
      <c r="E816" s="2" t="n"/>
      <c r="F816" s="2" t="n"/>
      <c r="G816" s="2" t="n"/>
      <c r="H816" s="2" t="n"/>
    </row>
    <row r="817">
      <c r="A817" s="43" t="n"/>
      <c r="B817" s="34" t="n"/>
      <c r="C817" s="35" t="n"/>
      <c r="D817" s="36" t="n"/>
      <c r="E817" s="8" t="n"/>
      <c r="F817" s="8" t="n"/>
      <c r="G817" s="8" t="n"/>
      <c r="H817" s="8" t="n"/>
    </row>
    <row r="818">
      <c r="A818" s="43" t="n"/>
      <c r="B818" s="34" t="n"/>
      <c r="C818" s="35" t="n"/>
      <c r="D818" s="36" t="n"/>
      <c r="E818" s="8" t="n"/>
      <c r="F818" s="8" t="n"/>
      <c r="G818" s="8" t="n"/>
      <c r="H818" s="8" t="n"/>
    </row>
    <row r="819">
      <c r="A819" s="43" t="n"/>
      <c r="B819" s="34" t="n"/>
      <c r="C819" s="35" t="n"/>
      <c r="D819" s="36" t="n"/>
      <c r="E819" s="8" t="n"/>
      <c r="F819" s="8" t="n"/>
      <c r="G819" s="8" t="n"/>
      <c r="H819" s="8" t="n"/>
    </row>
    <row r="820">
      <c r="A820" s="43" t="n"/>
      <c r="B820" s="34" t="n"/>
      <c r="C820" s="35" t="n"/>
      <c r="D820" s="36" t="n"/>
      <c r="E820" s="8" t="n"/>
      <c r="F820" s="8" t="n"/>
      <c r="G820" s="8" t="n"/>
      <c r="H820" s="8" t="n"/>
    </row>
    <row r="821">
      <c r="A821" s="43" t="n"/>
      <c r="B821" s="34" t="n"/>
      <c r="C821" s="35" t="n"/>
      <c r="D821" s="36" t="n"/>
      <c r="E821" s="8" t="n"/>
      <c r="F821" s="8" t="n"/>
      <c r="G821" s="8" t="n"/>
      <c r="H821" s="8" t="n"/>
    </row>
    <row r="822">
      <c r="A822" s="42" t="n"/>
      <c r="B822" s="15" t="n"/>
      <c r="C822" s="13" t="n"/>
      <c r="D822" s="11" t="n"/>
      <c r="E822" s="2" t="n"/>
      <c r="F822" s="2" t="n"/>
      <c r="G822" s="2" t="n"/>
      <c r="H822" s="2" t="n"/>
    </row>
    <row r="823">
      <c r="A823" s="43" t="n"/>
      <c r="B823" s="34" t="n"/>
      <c r="C823" s="35" t="n"/>
      <c r="D823" s="36" t="n"/>
      <c r="E823" s="8" t="n"/>
      <c r="F823" s="8" t="n"/>
      <c r="G823" s="8" t="n"/>
      <c r="H823" s="8" t="n"/>
    </row>
    <row r="824">
      <c r="A824" s="43" t="n"/>
      <c r="B824" s="34" t="n"/>
      <c r="C824" s="35" t="n"/>
      <c r="D824" s="36" t="n"/>
      <c r="E824" s="8" t="n"/>
      <c r="F824" s="8" t="n"/>
      <c r="G824" s="8" t="n"/>
      <c r="H824" s="8" t="n"/>
    </row>
    <row r="825">
      <c r="A825" s="43" t="n"/>
      <c r="B825" s="34" t="n"/>
      <c r="C825" s="35" t="n"/>
      <c r="D825" s="36" t="n"/>
      <c r="E825" s="8" t="n"/>
      <c r="F825" s="8" t="n"/>
      <c r="G825" s="8" t="n"/>
      <c r="H825" s="8" t="n"/>
    </row>
    <row r="826">
      <c r="A826" s="43" t="n"/>
      <c r="B826" s="34" t="n"/>
      <c r="C826" s="35" t="n"/>
      <c r="D826" s="36" t="n"/>
      <c r="E826" s="8" t="n"/>
      <c r="F826" s="8" t="n"/>
      <c r="G826" s="8" t="n"/>
      <c r="H826" s="8" t="n"/>
    </row>
    <row r="827">
      <c r="A827" s="43" t="n"/>
      <c r="B827" s="34" t="n"/>
      <c r="C827" s="35" t="n"/>
      <c r="D827" s="36" t="n"/>
      <c r="E827" s="8" t="n"/>
      <c r="F827" s="8" t="n"/>
      <c r="G827" s="8" t="n"/>
      <c r="H827" s="8" t="n"/>
    </row>
    <row r="828">
      <c r="A828" s="43" t="n"/>
      <c r="B828" s="34" t="n"/>
      <c r="C828" s="35" t="n"/>
      <c r="D828" s="36" t="n"/>
      <c r="E828" s="8" t="n"/>
      <c r="F828" s="8" t="n"/>
      <c r="G828" s="8" t="n"/>
      <c r="H828" s="8" t="n"/>
    </row>
    <row r="829">
      <c r="A829" s="43" t="n"/>
      <c r="B829" s="34" t="n"/>
      <c r="C829" s="35" t="n"/>
      <c r="D829" s="36" t="n"/>
      <c r="E829" s="8" t="n"/>
      <c r="F829" s="8" t="n"/>
      <c r="G829" s="8" t="n"/>
      <c r="H829" s="8" t="n"/>
    </row>
    <row r="830">
      <c r="A830" s="41" t="n"/>
      <c r="B830" s="31" t="n"/>
      <c r="C830" s="32" t="n"/>
      <c r="D830" s="33" t="n"/>
      <c r="E830" s="9" t="n"/>
      <c r="F830" s="9" t="n"/>
      <c r="G830" s="9" t="n"/>
      <c r="H830" s="9" t="n"/>
    </row>
    <row r="831">
      <c r="A831" s="40" t="n"/>
      <c r="B831" s="27" t="n"/>
      <c r="C831" s="28" t="n"/>
      <c r="D831" s="29" t="n"/>
      <c r="E831" s="3" t="n"/>
      <c r="F831" s="3" t="n"/>
      <c r="G831" s="3" t="n"/>
      <c r="H831" s="3" t="n"/>
    </row>
    <row r="832">
      <c r="A832" s="41" t="n"/>
      <c r="B832" s="31" t="n"/>
      <c r="C832" s="32" t="n"/>
      <c r="D832" s="33" t="n"/>
      <c r="E832" s="9" t="n"/>
      <c r="F832" s="9" t="n"/>
      <c r="G832" s="9" t="n"/>
      <c r="H832" s="9" t="n"/>
    </row>
    <row r="833">
      <c r="A833" s="41" t="n"/>
      <c r="B833" s="31" t="n"/>
      <c r="C833" s="32" t="n"/>
      <c r="D833" s="33" t="n"/>
      <c r="E833" s="9" t="n"/>
      <c r="F833" s="9" t="n"/>
      <c r="G833" s="9" t="n"/>
      <c r="H833" s="9" t="n"/>
    </row>
    <row r="834">
      <c r="A834" s="41" t="n"/>
      <c r="B834" s="31" t="n"/>
      <c r="C834" s="32" t="n"/>
      <c r="D834" s="33" t="n"/>
      <c r="E834" s="9" t="n"/>
      <c r="F834" s="9" t="n"/>
      <c r="G834" s="9" t="n"/>
      <c r="H834" s="9" t="n"/>
    </row>
    <row r="835">
      <c r="A835" s="41" t="n"/>
      <c r="B835" s="31" t="n"/>
      <c r="C835" s="32" t="n"/>
      <c r="D835" s="33" t="n"/>
      <c r="E835" s="9" t="n"/>
      <c r="F835" s="9" t="n"/>
      <c r="G835" s="9" t="n"/>
      <c r="H835" s="9" t="n"/>
    </row>
    <row r="836">
      <c r="A836" s="41" t="n"/>
      <c r="B836" s="31" t="n"/>
      <c r="C836" s="32" t="n"/>
      <c r="D836" s="33" t="n"/>
      <c r="E836" s="9" t="n"/>
      <c r="F836" s="9" t="n"/>
      <c r="G836" s="9" t="n"/>
      <c r="H836" s="9" t="n"/>
    </row>
    <row r="837">
      <c r="A837" s="41" t="n"/>
      <c r="B837" s="31" t="n"/>
      <c r="C837" s="32" t="n"/>
      <c r="D837" s="33" t="n"/>
      <c r="E837" s="9" t="n"/>
      <c r="F837" s="9" t="n"/>
      <c r="G837" s="9" t="n"/>
      <c r="H837" s="9" t="n"/>
    </row>
    <row r="838">
      <c r="A838" s="41" t="n"/>
      <c r="B838" s="31" t="n"/>
      <c r="C838" s="32" t="n"/>
      <c r="D838" s="33" t="n"/>
      <c r="E838" s="9" t="n"/>
      <c r="F838" s="9" t="n"/>
      <c r="G838" s="9" t="n"/>
      <c r="H838" s="9" t="n"/>
    </row>
    <row r="839">
      <c r="A839" s="41" t="n"/>
      <c r="B839" s="31" t="n"/>
      <c r="C839" s="32" t="n"/>
      <c r="D839" s="33" t="n"/>
      <c r="E839" s="9" t="n"/>
      <c r="F839" s="9" t="n"/>
      <c r="G839" s="9" t="n"/>
      <c r="H839" s="9" t="n"/>
    </row>
    <row r="840">
      <c r="A840" s="41" t="n"/>
      <c r="B840" s="31" t="n"/>
      <c r="C840" s="32" t="n"/>
      <c r="D840" s="33" t="n"/>
      <c r="E840" s="9" t="n"/>
      <c r="F840" s="9" t="n"/>
      <c r="G840" s="9" t="n"/>
      <c r="H840" s="9" t="n"/>
    </row>
    <row r="841">
      <c r="A841" s="41" t="n"/>
      <c r="B841" s="31" t="n"/>
      <c r="C841" s="32" t="n"/>
      <c r="D841" s="33" t="n"/>
      <c r="E841" s="9" t="n"/>
      <c r="F841" s="9" t="n"/>
      <c r="G841" s="9" t="n"/>
      <c r="H841" s="9" t="n"/>
    </row>
    <row r="842">
      <c r="A842" s="41" t="n"/>
      <c r="B842" s="31" t="n"/>
      <c r="C842" s="32" t="n"/>
      <c r="D842" s="33" t="n"/>
      <c r="E842" s="9" t="n"/>
      <c r="F842" s="9" t="n"/>
      <c r="G842" s="9" t="n"/>
      <c r="H842" s="9" t="n"/>
    </row>
    <row r="843">
      <c r="A843" s="41" t="n"/>
      <c r="B843" s="31" t="n"/>
      <c r="C843" s="32" t="n"/>
      <c r="D843" s="33" t="n"/>
      <c r="E843" s="9" t="n"/>
      <c r="F843" s="9" t="n"/>
      <c r="G843" s="9" t="n"/>
      <c r="H843" s="9" t="n"/>
    </row>
    <row r="844">
      <c r="A844" s="40" t="n"/>
      <c r="B844" s="27" t="n"/>
      <c r="C844" s="28" t="n"/>
      <c r="D844" s="29" t="n"/>
      <c r="E844" s="3" t="n"/>
      <c r="F844" s="3" t="n"/>
      <c r="G844" s="3" t="n"/>
      <c r="H844" s="3" t="n"/>
    </row>
    <row r="845">
      <c r="A845" s="41" t="n"/>
      <c r="B845" s="31" t="n"/>
      <c r="C845" s="32" t="n"/>
      <c r="D845" s="33" t="n"/>
      <c r="E845" s="9" t="n"/>
      <c r="F845" s="9" t="n"/>
      <c r="G845" s="9" t="n"/>
      <c r="H845" s="9" t="n"/>
    </row>
    <row r="846">
      <c r="A846" s="41" t="n"/>
      <c r="B846" s="31" t="n"/>
      <c r="C846" s="32" t="n"/>
      <c r="D846" s="33" t="n"/>
      <c r="E846" s="9" t="n"/>
      <c r="F846" s="9" t="n"/>
      <c r="G846" s="9" t="n"/>
      <c r="H846" s="9" t="n"/>
    </row>
    <row r="847">
      <c r="A847" s="41" t="n"/>
      <c r="B847" s="31" t="n"/>
      <c r="C847" s="32" t="n"/>
      <c r="D847" s="33" t="n"/>
      <c r="E847" s="9" t="n"/>
      <c r="F847" s="9" t="n"/>
      <c r="G847" s="9" t="n"/>
      <c r="H847" s="9" t="n"/>
    </row>
    <row r="848">
      <c r="A848" s="41" t="n"/>
      <c r="B848" s="31" t="n"/>
      <c r="C848" s="32" t="n"/>
      <c r="D848" s="33" t="n"/>
      <c r="E848" s="9" t="n"/>
      <c r="F848" s="9" t="n"/>
      <c r="G848" s="9" t="n"/>
      <c r="H848" s="9" t="n"/>
    </row>
    <row r="849">
      <c r="A849" s="41" t="n"/>
      <c r="B849" s="31" t="n"/>
      <c r="C849" s="32" t="n"/>
      <c r="D849" s="33" t="n"/>
      <c r="E849" s="9" t="n"/>
      <c r="F849" s="9" t="n"/>
      <c r="G849" s="9" t="n"/>
      <c r="H849" s="9" t="n"/>
    </row>
    <row r="850">
      <c r="A850" s="41" t="n"/>
      <c r="B850" s="31" t="n"/>
      <c r="C850" s="32" t="n"/>
      <c r="D850" s="33" t="n"/>
      <c r="E850" s="9" t="n"/>
      <c r="F850" s="9" t="n"/>
      <c r="G850" s="9" t="n"/>
      <c r="H850" s="9" t="n"/>
    </row>
    <row r="851">
      <c r="A851" s="41" t="n"/>
      <c r="B851" s="31" t="n"/>
      <c r="C851" s="32" t="n"/>
      <c r="D851" s="33" t="n"/>
      <c r="E851" s="9" t="n"/>
      <c r="F851" s="9" t="n"/>
      <c r="G851" s="9" t="n"/>
      <c r="H851" s="9" t="n"/>
    </row>
    <row r="852">
      <c r="A852" s="41" t="n"/>
      <c r="B852" s="31" t="n"/>
      <c r="C852" s="32" t="n"/>
      <c r="D852" s="33" t="n"/>
      <c r="E852" s="9" t="n"/>
      <c r="F852" s="9" t="n"/>
      <c r="G852" s="9" t="n"/>
      <c r="H852" s="9" t="n"/>
    </row>
    <row r="853">
      <c r="A853" s="41" t="n"/>
      <c r="B853" s="31" t="n"/>
      <c r="C853" s="32" t="n"/>
      <c r="D853" s="33" t="n"/>
      <c r="E853" s="9" t="n"/>
      <c r="F853" s="9" t="n"/>
      <c r="G853" s="9" t="n"/>
      <c r="H853" s="9" t="n"/>
    </row>
    <row r="854">
      <c r="A854" s="41" t="n"/>
      <c r="B854" s="31" t="n"/>
      <c r="C854" s="32" t="n"/>
      <c r="D854" s="33" t="n"/>
      <c r="E854" s="9" t="n"/>
      <c r="F854" s="9" t="n"/>
      <c r="G854" s="9" t="n"/>
      <c r="H854" s="9" t="n"/>
    </row>
    <row r="855">
      <c r="A855" s="41" t="n"/>
      <c r="B855" s="31" t="n"/>
      <c r="C855" s="32" t="n"/>
      <c r="D855" s="33" t="n"/>
      <c r="E855" s="9" t="n"/>
      <c r="F855" s="9" t="n"/>
      <c r="G855" s="9" t="n"/>
      <c r="H855" s="9" t="n"/>
    </row>
    <row r="856">
      <c r="A856" s="41" t="n"/>
      <c r="B856" s="31" t="n"/>
      <c r="C856" s="32" t="n"/>
      <c r="D856" s="33" t="n"/>
      <c r="E856" s="9" t="n"/>
      <c r="F856" s="9" t="n"/>
      <c r="G856" s="9" t="n"/>
      <c r="H856" s="9" t="n"/>
    </row>
    <row r="857">
      <c r="A857" s="41" t="n"/>
      <c r="B857" s="31" t="n"/>
      <c r="C857" s="32" t="n"/>
      <c r="D857" s="33" t="n"/>
      <c r="E857" s="9" t="n"/>
      <c r="F857" s="9" t="n"/>
      <c r="G857" s="9" t="n"/>
      <c r="H857" s="9" t="n"/>
    </row>
    <row r="858">
      <c r="A858" s="41" t="n"/>
      <c r="B858" s="31" t="n"/>
      <c r="C858" s="32" t="n"/>
      <c r="D858" s="33" t="n"/>
      <c r="E858" s="9" t="n"/>
      <c r="F858" s="9" t="n"/>
      <c r="G858" s="9" t="n"/>
      <c r="H858" s="9" t="n"/>
    </row>
    <row r="859">
      <c r="A859" s="41" t="n"/>
      <c r="B859" s="31" t="n"/>
      <c r="C859" s="32" t="n"/>
      <c r="D859" s="33" t="n"/>
      <c r="E859" s="9" t="n"/>
      <c r="F859" s="9" t="n"/>
      <c r="G859" s="9" t="n"/>
      <c r="H859" s="9" t="n"/>
    </row>
    <row r="860">
      <c r="A860" s="41" t="n"/>
      <c r="B860" s="31" t="n"/>
      <c r="C860" s="32" t="n"/>
      <c r="D860" s="33" t="n"/>
      <c r="E860" s="9" t="n"/>
      <c r="F860" s="9" t="n"/>
      <c r="G860" s="9" t="n"/>
      <c r="H860" s="9" t="n"/>
    </row>
    <row r="861">
      <c r="A861" s="41" t="n"/>
      <c r="B861" s="31" t="n"/>
      <c r="C861" s="32" t="n"/>
      <c r="D861" s="33" t="n"/>
      <c r="E861" s="9" t="n"/>
      <c r="F861" s="9" t="n"/>
      <c r="G861" s="9" t="n"/>
      <c r="H861" s="9" t="n"/>
    </row>
    <row r="862">
      <c r="A862" s="41" t="n"/>
      <c r="B862" s="31" t="n"/>
      <c r="C862" s="32" t="n"/>
      <c r="D862" s="33" t="n"/>
      <c r="E862" s="9" t="n"/>
      <c r="F862" s="9" t="n"/>
      <c r="G862" s="9" t="n"/>
      <c r="H862" s="9" t="n"/>
    </row>
    <row r="863">
      <c r="A863" s="40" t="n"/>
      <c r="B863" s="27" t="n"/>
      <c r="C863" s="28" t="n"/>
      <c r="D863" s="29" t="n"/>
      <c r="E863" s="3" t="n"/>
      <c r="F863" s="3" t="n"/>
      <c r="G863" s="3" t="n"/>
      <c r="H863" s="3" t="n"/>
    </row>
    <row r="864">
      <c r="A864" s="41" t="n"/>
      <c r="B864" s="31" t="n"/>
      <c r="C864" s="32" t="n"/>
      <c r="D864" s="33" t="n"/>
      <c r="E864" s="9" t="n"/>
      <c r="F864" s="9" t="n"/>
      <c r="G864" s="9" t="n"/>
      <c r="H864" s="9" t="n"/>
    </row>
    <row r="865">
      <c r="A865" s="41" t="n"/>
      <c r="B865" s="31" t="n"/>
      <c r="C865" s="32" t="n"/>
      <c r="D865" s="33" t="n"/>
      <c r="E865" s="9" t="n"/>
      <c r="F865" s="9" t="n"/>
      <c r="G865" s="9" t="n"/>
      <c r="H865" s="9" t="n"/>
    </row>
    <row r="866">
      <c r="A866" s="41" t="n"/>
      <c r="B866" s="31" t="n"/>
      <c r="C866" s="32" t="n"/>
      <c r="D866" s="33" t="n"/>
      <c r="E866" s="9" t="n"/>
      <c r="F866" s="9" t="n"/>
      <c r="G866" s="9" t="n"/>
      <c r="H866" s="9" t="n"/>
    </row>
    <row r="867">
      <c r="A867" s="40" t="n"/>
      <c r="B867" s="27" t="n"/>
      <c r="C867" s="28" t="n"/>
      <c r="D867" s="29" t="n"/>
      <c r="E867" s="3" t="n"/>
      <c r="F867" s="3" t="n"/>
      <c r="G867" s="3" t="n"/>
      <c r="H867" s="3" t="n"/>
    </row>
    <row r="868">
      <c r="A868" s="41" t="n"/>
      <c r="B868" s="31" t="n"/>
      <c r="C868" s="32" t="n"/>
      <c r="D868" s="33" t="n"/>
      <c r="E868" s="9" t="n"/>
      <c r="F868" s="9" t="n"/>
      <c r="G868" s="9" t="n"/>
      <c r="H868" s="9" t="n"/>
    </row>
    <row r="869">
      <c r="A869" s="41" t="n"/>
      <c r="B869" s="31" t="n"/>
      <c r="C869" s="32" t="n"/>
      <c r="D869" s="33" t="n"/>
      <c r="E869" s="9" t="n"/>
      <c r="F869" s="9" t="n"/>
      <c r="G869" s="9" t="n"/>
      <c r="H869" s="9" t="n"/>
    </row>
    <row r="870">
      <c r="A870" s="42" t="n"/>
      <c r="B870" s="15" t="n"/>
      <c r="C870" s="13" t="n"/>
      <c r="D870" s="11" t="n"/>
      <c r="E870" s="2" t="n"/>
      <c r="F870" s="2" t="n"/>
      <c r="G870" s="2" t="n"/>
      <c r="H870" s="2" t="n"/>
    </row>
    <row r="871">
      <c r="A871" s="42" t="n"/>
      <c r="B871" s="15" t="n"/>
      <c r="C871" s="13" t="n"/>
      <c r="D871" s="11" t="n"/>
      <c r="E871" s="2" t="n"/>
      <c r="F871" s="2" t="n"/>
      <c r="G871" s="2" t="n"/>
      <c r="H871" s="2" t="n"/>
    </row>
    <row r="872">
      <c r="A872" s="42" t="n"/>
      <c r="B872" s="15" t="n"/>
      <c r="C872" s="13" t="n"/>
      <c r="D872" s="11" t="n"/>
      <c r="E872" s="2" t="n"/>
      <c r="F872" s="2" t="n"/>
      <c r="G872" s="2" t="n"/>
      <c r="H872" s="2" t="n"/>
    </row>
    <row r="873">
      <c r="A873" s="41" t="n"/>
      <c r="B873" s="31" t="n"/>
      <c r="C873" s="32" t="n"/>
      <c r="D873" s="33" t="n"/>
      <c r="E873" s="9" t="n"/>
      <c r="F873" s="9" t="n"/>
      <c r="G873" s="9" t="n"/>
      <c r="H873" s="9" t="n"/>
    </row>
    <row r="874">
      <c r="A874" s="42" t="n"/>
      <c r="B874" s="15" t="n"/>
      <c r="C874" s="13" t="n"/>
      <c r="D874" s="11" t="n"/>
      <c r="E874" s="2" t="n"/>
      <c r="F874" s="2" t="n"/>
      <c r="G874" s="2" t="n"/>
      <c r="H874" s="2" t="n"/>
    </row>
    <row r="875">
      <c r="A875" s="42" t="n"/>
      <c r="B875" s="15" t="n"/>
      <c r="C875" s="13" t="n"/>
      <c r="D875" s="11" t="n"/>
      <c r="E875" s="2" t="n"/>
      <c r="F875" s="2" t="n"/>
      <c r="G875" s="2" t="n"/>
      <c r="H875" s="2" t="n"/>
    </row>
    <row r="876">
      <c r="A876" s="42" t="n"/>
      <c r="B876" s="15" t="n"/>
      <c r="C876" s="13" t="n"/>
      <c r="D876" s="11" t="n"/>
      <c r="E876" s="2" t="n"/>
      <c r="F876" s="2" t="n"/>
      <c r="G876" s="2" t="n"/>
      <c r="H876" s="2" t="n"/>
    </row>
    <row r="877">
      <c r="A877" s="41" t="n"/>
      <c r="B877" s="31" t="n"/>
      <c r="C877" s="32" t="n"/>
      <c r="D877" s="33" t="n"/>
      <c r="E877" s="9" t="n"/>
      <c r="F877" s="9" t="n"/>
      <c r="G877" s="9" t="n"/>
      <c r="H877" s="9" t="n"/>
    </row>
    <row r="878">
      <c r="A878" s="42" t="n"/>
      <c r="B878" s="15" t="n"/>
      <c r="C878" s="13" t="n"/>
      <c r="D878" s="11" t="n"/>
      <c r="E878" s="2" t="n"/>
      <c r="F878" s="2" t="n"/>
      <c r="G878" s="2" t="n"/>
      <c r="H878" s="2" t="n"/>
    </row>
    <row r="879">
      <c r="A879" s="42" t="n"/>
      <c r="B879" s="15" t="n"/>
      <c r="C879" s="13" t="n"/>
      <c r="D879" s="11" t="n"/>
      <c r="E879" s="2" t="n"/>
      <c r="F879" s="2" t="n"/>
      <c r="G879" s="2" t="n"/>
      <c r="H879" s="2" t="n"/>
    </row>
    <row r="880">
      <c r="A880" s="42" t="n"/>
      <c r="B880" s="15" t="n"/>
      <c r="C880" s="13" t="n"/>
      <c r="D880" s="11" t="n"/>
      <c r="E880" s="2" t="n"/>
      <c r="F880" s="2" t="n"/>
      <c r="G880" s="2" t="n"/>
      <c r="H880" s="2" t="n"/>
    </row>
    <row r="881">
      <c r="A881" s="41" t="n"/>
      <c r="B881" s="31" t="n"/>
      <c r="C881" s="32" t="n"/>
      <c r="D881" s="33" t="n"/>
      <c r="E881" s="9" t="n"/>
      <c r="F881" s="9" t="n"/>
      <c r="G881" s="9" t="n"/>
      <c r="H881" s="9" t="n"/>
    </row>
    <row r="882">
      <c r="A882" s="42" t="n"/>
      <c r="B882" s="15" t="n"/>
      <c r="C882" s="13" t="n"/>
      <c r="D882" s="11" t="n"/>
      <c r="E882" s="2" t="n"/>
      <c r="F882" s="2" t="n"/>
      <c r="G882" s="2" t="n"/>
      <c r="H882" s="2" t="n"/>
    </row>
    <row r="883">
      <c r="A883" s="42" t="n"/>
      <c r="B883" s="15" t="n"/>
      <c r="C883" s="13" t="n"/>
      <c r="D883" s="11" t="n"/>
      <c r="E883" s="2" t="n"/>
      <c r="F883" s="2" t="n"/>
      <c r="G883" s="2" t="n"/>
      <c r="H883" s="2" t="n"/>
    </row>
    <row r="884">
      <c r="A884" s="42" t="n"/>
      <c r="B884" s="15" t="n"/>
      <c r="C884" s="13" t="n"/>
      <c r="D884" s="11" t="n"/>
      <c r="E884" s="2" t="n"/>
      <c r="F884" s="2" t="n"/>
      <c r="G884" s="2" t="n"/>
      <c r="H884" s="2" t="n"/>
    </row>
    <row r="885">
      <c r="A885" s="42" t="n"/>
      <c r="B885" s="15" t="n"/>
      <c r="C885" s="13" t="n"/>
      <c r="D885" s="11" t="n"/>
      <c r="E885" s="2" t="n"/>
      <c r="F885" s="2" t="n"/>
      <c r="G885" s="2" t="n"/>
      <c r="H885" s="2" t="n"/>
    </row>
    <row r="886">
      <c r="A886" s="41" t="n"/>
      <c r="B886" s="31" t="n"/>
      <c r="C886" s="32" t="n"/>
      <c r="D886" s="33" t="n"/>
      <c r="E886" s="9" t="n"/>
      <c r="F886" s="9" t="n"/>
      <c r="G886" s="9" t="n"/>
      <c r="H886" s="9" t="n"/>
    </row>
    <row r="887">
      <c r="A887" s="40" t="n"/>
      <c r="B887" s="27" t="n"/>
      <c r="C887" s="28" t="n"/>
      <c r="D887" s="29" t="n"/>
      <c r="E887" s="3" t="n"/>
      <c r="F887" s="3" t="n"/>
      <c r="G887" s="3" t="n"/>
      <c r="H887" s="3" t="n"/>
    </row>
    <row r="888">
      <c r="A888" s="41" t="n"/>
      <c r="B888" s="31" t="n"/>
      <c r="C888" s="32" t="n"/>
      <c r="D888" s="33" t="n"/>
      <c r="E888" s="9" t="n"/>
      <c r="F888" s="9" t="n"/>
      <c r="G888" s="9" t="n"/>
      <c r="H888" s="9" t="n"/>
    </row>
    <row r="889">
      <c r="A889" s="41" t="n"/>
      <c r="B889" s="31" t="n"/>
      <c r="C889" s="32" t="n"/>
      <c r="D889" s="33" t="n"/>
      <c r="E889" s="9" t="n"/>
      <c r="F889" s="9" t="n"/>
      <c r="G889" s="9" t="n"/>
      <c r="H889" s="9" t="n"/>
    </row>
    <row r="890">
      <c r="A890" s="41" t="n"/>
      <c r="B890" s="31" t="n"/>
      <c r="C890" s="32" t="n"/>
      <c r="D890" s="33" t="n"/>
      <c r="E890" s="9" t="n"/>
      <c r="F890" s="9" t="n"/>
      <c r="G890" s="9" t="n"/>
      <c r="H890" s="9" t="n"/>
    </row>
    <row r="891">
      <c r="A891" s="40" t="n"/>
      <c r="B891" s="27" t="n"/>
      <c r="C891" s="28" t="n"/>
      <c r="D891" s="29" t="n"/>
      <c r="E891" s="3" t="n"/>
      <c r="F891" s="3" t="n"/>
      <c r="G891" s="3" t="n"/>
      <c r="H891" s="3" t="n"/>
    </row>
    <row r="892">
      <c r="A892" s="41" t="n"/>
      <c r="B892" s="31" t="n"/>
      <c r="C892" s="32" t="n"/>
      <c r="D892" s="33" t="n"/>
      <c r="E892" s="9" t="n"/>
      <c r="F892" s="9" t="n"/>
      <c r="G892" s="9" t="n"/>
      <c r="H892" s="9" t="n"/>
    </row>
    <row r="893">
      <c r="A893" s="41" t="n"/>
      <c r="B893" s="31" t="n"/>
      <c r="C893" s="32" t="n"/>
      <c r="D893" s="33" t="n"/>
      <c r="E893" s="9" t="n"/>
      <c r="F893" s="9" t="n"/>
      <c r="G893" s="9" t="n"/>
      <c r="H893" s="9" t="n"/>
    </row>
  </sheetData>
  <conditionalFormatting sqref="A503:N565 A568:N632 A635:N762 A765:N893">
    <cfRule dxfId="3" priority="1" type="expression">
      <formula>$D503&lt;&gt;""</formula>
    </cfRule>
    <cfRule dxfId="2" priority="2" type="expression">
      <formula>$C503&lt;&gt;""</formula>
    </cfRule>
    <cfRule dxfId="1" priority="3" type="expression">
      <formula>$B503&lt;&gt;""</formula>
    </cfRule>
    <cfRule dxfId="0" priority="4" type="expression">
      <formula>$A503&lt;&gt;""</formula>
    </cfRule>
  </conditionalFormatting>
  <pageMargins bottom="0.75" footer="0.3" header="0.3" left="0.7" right="0.7" top="0.75"/>
  <pageSetup horizontalDpi="4294967293" orientation="portrait" paperSize="9" scale="15"/>
</worksheet>
</file>

<file path=xl/worksheets/sheet6.xml><?xml version="1.0" encoding="utf-8"?>
<worksheet xmlns="http://schemas.openxmlformats.org/spreadsheetml/2006/main">
  <sheetPr>
    <tabColor theme="9"/>
    <outlinePr summaryBelow="1" summaryRight="1"/>
    <pageSetUpPr/>
  </sheetPr>
  <dimension ref="A1:N893"/>
  <sheetViews>
    <sheetView topLeftCell="B1" workbookViewId="0" zoomScale="80" zoomScaleNormal="80">
      <pane activePane="bottomLeft" state="frozen" topLeftCell="A609" ySplit="500"/>
      <selection activeCell="H1" pane="bottomLeft" sqref="H1"/>
    </sheetView>
  </sheetViews>
  <sheetFormatPr baseColWidth="10" defaultColWidth="9.1640625" defaultRowHeight="20"/>
  <cols>
    <col customWidth="1" max="1" min="1" style="44" width="33.6640625"/>
    <col customWidth="1" max="2" min="2" style="16" width="18.5"/>
    <col customWidth="1" max="3" min="3" style="14" width="10"/>
    <col customWidth="1" max="6" min="4" style="12" width="23.6640625"/>
    <col customWidth="1" max="7" min="7" style="1" width="14.83203125"/>
    <col customWidth="1" max="13" min="8" style="30" width="16.5"/>
    <col customWidth="1" max="16384" min="14" style="1" width="9.1640625"/>
  </cols>
  <sheetData>
    <row customFormat="1" customHeight="1" ht="16" r="1" s="14">
      <c r="A1" s="22" t="inlineStr">
        <is>
          <t>Asset Name</t>
        </is>
      </c>
      <c r="B1" s="22" t="n"/>
      <c r="C1" s="22" t="n"/>
      <c r="D1" s="22" t="n"/>
      <c r="E1" s="22" t="n"/>
      <c r="F1" s="22" t="n"/>
      <c r="G1" s="22" t="n"/>
      <c r="H1" s="22" t="inlineStr">
        <is>
          <t>Gavilan Partners, LP</t>
        </is>
      </c>
      <c r="I1" s="22" t="inlineStr">
        <is>
          <t>Gavilan Partners, LP</t>
        </is>
      </c>
      <c r="J1" s="22" t="inlineStr">
        <is>
          <t>Gavilan Partners, LP</t>
        </is>
      </c>
      <c r="K1" s="22" t="n"/>
      <c r="L1" s="22" t="n"/>
      <c r="M1" s="22" t="n"/>
    </row>
    <row customFormat="1" customHeight="1" ht="16" r="2" s="14">
      <c r="A2" s="22" t="inlineStr">
        <is>
          <t>Asset Type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</row>
    <row customFormat="1" customHeight="1" ht="16" r="3" s="14">
      <c r="A3" s="22" t="inlineStr">
        <is>
          <t>Strategy</t>
        </is>
      </c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</row>
    <row customFormat="1" customHeight="1" ht="16" r="4" s="14">
      <c r="A4" s="22" t="inlineStr">
        <is>
          <t>Sub-Strategy (exposure)</t>
        </is>
      </c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</row>
    <row customFormat="1" customHeight="1" ht="16" r="5" s="14">
      <c r="A5" s="22" t="inlineStr">
        <is>
          <t>Exposure Category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</row>
    <row customFormat="1" customHeight="1" ht="16" r="6" s="14">
      <c r="A6" s="22" t="inlineStr">
        <is>
          <t>Date</t>
        </is>
      </c>
      <c r="B6" s="22" t="n"/>
      <c r="C6" s="22" t="n"/>
      <c r="D6" s="22" t="n"/>
      <c r="E6" s="45" t="n">
        <v>44499</v>
      </c>
      <c r="F6" s="45" t="n">
        <v>44530</v>
      </c>
      <c r="G6" s="45" t="n">
        <v>44561</v>
      </c>
      <c r="H6" s="45" t="n">
        <v>44592</v>
      </c>
      <c r="I6" s="45" t="n">
        <v>44620</v>
      </c>
      <c r="J6" s="45" t="n">
        <v>44651</v>
      </c>
      <c r="K6" s="45" t="n">
        <v>44681</v>
      </c>
      <c r="L6" s="45" t="n">
        <v>44712</v>
      </c>
      <c r="M6" s="45" t="n">
        <v>44742</v>
      </c>
      <c r="N6" s="82" t="n">
        <v>45138</v>
      </c>
    </row>
    <row hidden="1" r="7">
      <c r="A7" s="37" t="n"/>
      <c r="B7" s="23" t="n"/>
      <c r="C7" s="24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</row>
    <row hidden="1" r="8">
      <c r="A8" s="38" t="inlineStr">
        <is>
          <t>Total Number of Holdings (L)</t>
        </is>
      </c>
      <c r="B8" s="1" t="n"/>
      <c r="H8" s="1" t="n"/>
      <c r="I8" s="1" t="n"/>
      <c r="J8" s="1" t="n"/>
      <c r="K8" s="1" t="n"/>
      <c r="L8" s="1" t="n"/>
      <c r="M8" s="1" t="n"/>
    </row>
    <row hidden="1" r="9">
      <c r="A9" s="38" t="inlineStr">
        <is>
          <t>Bond Holdings (L)</t>
        </is>
      </c>
      <c r="B9" s="1" t="n"/>
      <c r="H9" s="1" t="n"/>
      <c r="I9" s="1" t="n"/>
      <c r="J9" s="1" t="n"/>
      <c r="K9" s="1" t="n"/>
      <c r="L9" s="1" t="n"/>
      <c r="M9" s="1" t="n"/>
    </row>
    <row hidden="1" r="10">
      <c r="A10" s="38" t="inlineStr">
        <is>
          <t>Stock Holdings (L)</t>
        </is>
      </c>
      <c r="B10" s="1" t="n"/>
      <c r="H10" s="1" t="n"/>
      <c r="I10" s="1" t="n"/>
      <c r="J10" s="1" t="n"/>
      <c r="K10" s="1" t="n"/>
      <c r="L10" s="1" t="n"/>
      <c r="M10" s="1" t="n"/>
    </row>
    <row hidden="1" r="11">
      <c r="A11" s="38" t="inlineStr">
        <is>
          <t>Total Number of Holdings (S)</t>
        </is>
      </c>
      <c r="B11" s="1" t="n"/>
      <c r="H11" s="1" t="n"/>
      <c r="I11" s="1" t="n"/>
      <c r="J11" s="1" t="n"/>
      <c r="K11" s="1" t="n"/>
      <c r="L11" s="1" t="n"/>
      <c r="M11" s="1" t="n"/>
    </row>
    <row hidden="1" r="12">
      <c r="A12" s="38" t="inlineStr">
        <is>
          <t>Bond Holdings (S)</t>
        </is>
      </c>
      <c r="B12" s="1" t="n"/>
      <c r="H12" s="1" t="n"/>
      <c r="I12" s="1" t="n"/>
      <c r="J12" s="1" t="n"/>
      <c r="K12" s="1" t="n"/>
      <c r="L12" s="1" t="n"/>
      <c r="M12" s="1" t="n"/>
    </row>
    <row hidden="1" r="13">
      <c r="A13" s="38" t="inlineStr">
        <is>
          <t>Stock Holdings (S)</t>
        </is>
      </c>
      <c r="B13" s="1" t="n"/>
      <c r="H13" s="1" t="n"/>
      <c r="I13" s="1" t="n"/>
      <c r="J13" s="1" t="n"/>
      <c r="K13" s="1" t="n"/>
      <c r="L13" s="1" t="n"/>
      <c r="M13" s="1" t="n"/>
    </row>
    <row hidden="1" r="14">
      <c r="A14" s="38" t="n"/>
      <c r="B14" s="1" t="n"/>
      <c r="H14" s="1" t="n"/>
      <c r="I14" s="1" t="n"/>
      <c r="J14" s="1" t="n"/>
      <c r="K14" s="1" t="n"/>
      <c r="L14" s="1" t="n"/>
      <c r="M14" s="1" t="n"/>
    </row>
    <row hidden="1" r="15">
      <c r="A15" s="38" t="n"/>
      <c r="B15" s="1" t="n"/>
      <c r="H15" s="1" t="n"/>
      <c r="I15" s="1" t="n"/>
      <c r="J15" s="1" t="n"/>
      <c r="K15" s="1" t="n"/>
      <c r="L15" s="1" t="n"/>
      <c r="M15" s="1" t="n"/>
    </row>
    <row hidden="1" r="16">
      <c r="A16" s="38" t="n"/>
      <c r="B16" s="1" t="n"/>
      <c r="H16" s="1" t="n"/>
      <c r="I16" s="1" t="n"/>
      <c r="J16" s="1" t="n"/>
      <c r="K16" s="1" t="n"/>
      <c r="L16" s="1" t="n"/>
      <c r="M16" s="1" t="n"/>
    </row>
    <row hidden="1" r="17">
      <c r="A17" s="38" t="n"/>
      <c r="B17" s="1" t="n"/>
      <c r="H17" s="1" t="n"/>
      <c r="I17" s="1" t="n"/>
      <c r="J17" s="1" t="n"/>
      <c r="K17" s="1" t="n"/>
      <c r="L17" s="1" t="n"/>
      <c r="M17" s="1" t="n"/>
    </row>
    <row hidden="1" r="18">
      <c r="A18" s="38" t="n"/>
      <c r="B18" s="1" t="n"/>
      <c r="H18" s="1" t="n"/>
      <c r="I18" s="1" t="n"/>
      <c r="J18" s="1" t="n"/>
      <c r="K18" s="1" t="n"/>
      <c r="L18" s="1" t="n"/>
      <c r="M18" s="1" t="n"/>
    </row>
    <row hidden="1" r="19">
      <c r="A19" s="38" t="n"/>
      <c r="B19" s="1" t="n"/>
      <c r="H19" s="1" t="n"/>
      <c r="I19" s="1" t="n"/>
      <c r="J19" s="1" t="n"/>
      <c r="K19" s="1" t="n"/>
      <c r="L19" s="1" t="n"/>
      <c r="M19" s="1" t="n"/>
    </row>
    <row hidden="1" r="20">
      <c r="A20" s="38" t="n"/>
      <c r="B20" s="1" t="n"/>
      <c r="H20" s="1" t="n"/>
      <c r="I20" s="1" t="n"/>
      <c r="J20" s="1" t="n"/>
      <c r="K20" s="1" t="n"/>
      <c r="L20" s="1" t="n"/>
      <c r="M20" s="1" t="n"/>
    </row>
    <row hidden="1" r="21">
      <c r="A21" s="38" t="n"/>
      <c r="B21" s="1" t="n"/>
      <c r="H21" s="1" t="n"/>
      <c r="I21" s="1" t="n"/>
      <c r="J21" s="1" t="n"/>
      <c r="K21" s="1" t="n"/>
      <c r="L21" s="1" t="n"/>
      <c r="M21" s="1" t="n"/>
    </row>
    <row hidden="1" r="22">
      <c r="A22" s="38" t="n"/>
      <c r="B22" s="1" t="n"/>
      <c r="H22" s="1" t="n"/>
      <c r="I22" s="1" t="n"/>
      <c r="J22" s="1" t="n"/>
      <c r="K22" s="1" t="n"/>
      <c r="L22" s="1" t="n"/>
      <c r="M22" s="1" t="n"/>
    </row>
    <row hidden="1" r="23">
      <c r="A23" s="38" t="n"/>
      <c r="B23" s="1" t="n"/>
      <c r="H23" s="1" t="n"/>
      <c r="I23" s="1" t="n"/>
      <c r="J23" s="1" t="n"/>
      <c r="K23" s="1" t="n"/>
      <c r="L23" s="1" t="n"/>
      <c r="M23" s="1" t="n"/>
    </row>
    <row hidden="1" r="24">
      <c r="A24" s="38" t="n"/>
      <c r="B24" s="1" t="n"/>
      <c r="H24" s="1" t="n"/>
      <c r="I24" s="1" t="n"/>
      <c r="J24" s="1" t="n"/>
      <c r="K24" s="1" t="n"/>
      <c r="L24" s="1" t="n"/>
      <c r="M24" s="1" t="n"/>
    </row>
    <row hidden="1" r="25">
      <c r="A25" s="38" t="n"/>
      <c r="B25" s="1" t="n"/>
      <c r="H25" s="1" t="n"/>
      <c r="I25" s="1" t="n"/>
      <c r="J25" s="1" t="n"/>
      <c r="K25" s="1" t="n"/>
      <c r="L25" s="1" t="n"/>
      <c r="M25" s="1" t="n"/>
    </row>
    <row hidden="1" r="26">
      <c r="A26" s="38" t="n"/>
      <c r="B26" s="1" t="n"/>
      <c r="H26" s="1" t="n"/>
      <c r="I26" s="1" t="n"/>
      <c r="J26" s="1" t="n"/>
      <c r="K26" s="1" t="n"/>
      <c r="L26" s="1" t="n"/>
      <c r="M26" s="1" t="n"/>
    </row>
    <row hidden="1" r="27">
      <c r="A27" s="38" t="n"/>
      <c r="B27" s="1" t="n"/>
      <c r="H27" s="1" t="n"/>
      <c r="I27" s="1" t="n"/>
      <c r="J27" s="1" t="n"/>
      <c r="K27" s="1" t="n"/>
      <c r="L27" s="1" t="n"/>
      <c r="M27" s="1" t="n"/>
    </row>
    <row hidden="1" r="28">
      <c r="A28" s="38" t="n"/>
      <c r="B28" s="1" t="n"/>
      <c r="H28" s="1" t="n"/>
      <c r="I28" s="1" t="n"/>
      <c r="J28" s="1" t="n"/>
      <c r="K28" s="1" t="n"/>
      <c r="L28" s="1" t="n"/>
      <c r="M28" s="1" t="n"/>
    </row>
    <row hidden="1" r="29">
      <c r="A29" s="38" t="n"/>
      <c r="B29" s="1" t="n"/>
      <c r="H29" s="1" t="n"/>
      <c r="I29" s="1" t="n"/>
      <c r="J29" s="1" t="n"/>
      <c r="K29" s="1" t="n"/>
      <c r="L29" s="1" t="n"/>
      <c r="M29" s="1" t="n"/>
    </row>
    <row hidden="1" r="30">
      <c r="A30" s="38" t="n"/>
      <c r="B30" s="1" t="n"/>
      <c r="H30" s="1" t="n"/>
      <c r="I30" s="1" t="n"/>
      <c r="J30" s="1" t="n"/>
      <c r="K30" s="1" t="n"/>
      <c r="L30" s="1" t="n"/>
      <c r="M30" s="1" t="n"/>
    </row>
    <row hidden="1" r="31">
      <c r="A31" s="38" t="n"/>
      <c r="B31" s="1" t="n"/>
      <c r="H31" s="1" t="n"/>
      <c r="I31" s="1" t="n"/>
      <c r="J31" s="1" t="n"/>
      <c r="K31" s="1" t="n"/>
      <c r="L31" s="1" t="n"/>
      <c r="M31" s="1" t="n"/>
    </row>
    <row hidden="1" r="32">
      <c r="A32" s="38" t="n"/>
      <c r="B32" s="1" t="n"/>
      <c r="H32" s="1" t="n"/>
      <c r="I32" s="1" t="n"/>
      <c r="J32" s="1" t="n"/>
      <c r="K32" s="1" t="n"/>
      <c r="L32" s="1" t="n"/>
      <c r="M32" s="1" t="n"/>
    </row>
    <row hidden="1" r="33">
      <c r="A33" s="38" t="n"/>
      <c r="B33" s="1" t="n"/>
      <c r="H33" s="1" t="n"/>
      <c r="I33" s="1" t="n"/>
      <c r="J33" s="1" t="n"/>
      <c r="K33" s="1" t="n"/>
      <c r="L33" s="1" t="n"/>
      <c r="M33" s="1" t="n"/>
    </row>
    <row hidden="1" r="34">
      <c r="A34" s="38" t="n"/>
      <c r="B34" s="1" t="n"/>
      <c r="H34" s="1" t="n"/>
      <c r="I34" s="1" t="n"/>
      <c r="J34" s="1" t="n"/>
      <c r="K34" s="1" t="n"/>
      <c r="L34" s="1" t="n"/>
      <c r="M34" s="1" t="n"/>
    </row>
    <row hidden="1" r="35">
      <c r="A35" s="38" t="n"/>
      <c r="B35" s="1" t="n"/>
      <c r="H35" s="1" t="n"/>
      <c r="I35" s="1" t="n"/>
      <c r="J35" s="1" t="n"/>
      <c r="K35" s="1" t="n"/>
      <c r="L35" s="1" t="n"/>
      <c r="M35" s="1" t="n"/>
    </row>
    <row hidden="1" r="36">
      <c r="A36" s="38" t="n"/>
      <c r="B36" s="1" t="n"/>
      <c r="H36" s="1" t="n"/>
      <c r="I36" s="1" t="n"/>
      <c r="J36" s="1" t="n"/>
      <c r="K36" s="1" t="n"/>
      <c r="L36" s="1" t="n"/>
      <c r="M36" s="1" t="n"/>
    </row>
    <row hidden="1" r="37">
      <c r="A37" s="38" t="n"/>
      <c r="B37" s="1" t="n"/>
      <c r="H37" s="1" t="n"/>
      <c r="I37" s="1" t="n"/>
      <c r="J37" s="1" t="n"/>
      <c r="K37" s="1" t="n"/>
      <c r="L37" s="1" t="n"/>
      <c r="M37" s="1" t="n"/>
    </row>
    <row hidden="1" r="38">
      <c r="A38" s="38" t="n"/>
      <c r="B38" s="1" t="n"/>
      <c r="H38" s="1" t="n"/>
      <c r="I38" s="1" t="n"/>
      <c r="J38" s="1" t="n"/>
      <c r="K38" s="1" t="n"/>
      <c r="L38" s="1" t="n"/>
      <c r="M38" s="1" t="n"/>
    </row>
    <row hidden="1" r="39">
      <c r="A39" s="38" t="n"/>
      <c r="B39" s="1" t="n"/>
      <c r="H39" s="1" t="n"/>
      <c r="I39" s="1" t="n"/>
      <c r="J39" s="1" t="n"/>
      <c r="K39" s="1" t="n"/>
      <c r="L39" s="1" t="n"/>
      <c r="M39" s="1" t="n"/>
    </row>
    <row hidden="1" r="40">
      <c r="A40" s="38" t="n"/>
      <c r="B40" s="1" t="n"/>
      <c r="H40" s="1" t="n"/>
      <c r="I40" s="1" t="n"/>
      <c r="J40" s="1" t="n"/>
      <c r="K40" s="1" t="n"/>
      <c r="L40" s="1" t="n"/>
      <c r="M40" s="1" t="n"/>
    </row>
    <row hidden="1" r="41">
      <c r="A41" s="38" t="n"/>
      <c r="B41" s="1" t="n"/>
      <c r="H41" s="1" t="n"/>
      <c r="I41" s="1" t="n"/>
      <c r="J41" s="1" t="n"/>
      <c r="K41" s="1" t="n"/>
      <c r="L41" s="1" t="n"/>
      <c r="M41" s="1" t="n"/>
    </row>
    <row hidden="1" r="42">
      <c r="A42" s="38" t="n"/>
      <c r="B42" s="1" t="n"/>
      <c r="H42" s="1" t="n"/>
      <c r="I42" s="1" t="n"/>
      <c r="J42" s="1" t="n"/>
      <c r="K42" s="1" t="n"/>
      <c r="L42" s="1" t="n"/>
      <c r="M42" s="1" t="n"/>
    </row>
    <row hidden="1" r="43">
      <c r="A43" s="38" t="n"/>
      <c r="B43" s="1" t="n"/>
      <c r="H43" s="1" t="n"/>
      <c r="I43" s="1" t="n"/>
      <c r="J43" s="1" t="n"/>
      <c r="K43" s="1" t="n"/>
      <c r="L43" s="1" t="n"/>
      <c r="M43" s="1" t="n"/>
    </row>
    <row hidden="1" r="44">
      <c r="A44" s="38" t="n"/>
      <c r="B44" s="1" t="n"/>
      <c r="H44" s="1" t="n"/>
      <c r="I44" s="1" t="n"/>
      <c r="J44" s="1" t="n"/>
      <c r="K44" s="1" t="n"/>
      <c r="L44" s="1" t="n"/>
      <c r="M44" s="1" t="n"/>
    </row>
    <row hidden="1" r="45">
      <c r="A45" s="38" t="n"/>
      <c r="B45" s="1" t="n"/>
      <c r="H45" s="1" t="n"/>
      <c r="I45" s="1" t="n"/>
      <c r="J45" s="1" t="n"/>
      <c r="K45" s="1" t="n"/>
      <c r="L45" s="1" t="n"/>
      <c r="M45" s="1" t="n"/>
    </row>
    <row hidden="1" r="46">
      <c r="A46" s="38" t="n"/>
      <c r="B46" s="1" t="n"/>
      <c r="H46" s="1" t="n"/>
      <c r="I46" s="1" t="n"/>
      <c r="J46" s="1" t="n"/>
      <c r="K46" s="1" t="n"/>
      <c r="L46" s="1" t="n"/>
      <c r="M46" s="1" t="n"/>
    </row>
    <row hidden="1" r="47">
      <c r="A47" s="38" t="n"/>
      <c r="B47" s="1" t="n"/>
      <c r="H47" s="1" t="n"/>
      <c r="I47" s="1" t="n"/>
      <c r="J47" s="1" t="n"/>
      <c r="K47" s="1" t="n"/>
      <c r="L47" s="1" t="n"/>
      <c r="M47" s="1" t="n"/>
    </row>
    <row hidden="1" r="48">
      <c r="A48" s="38" t="n"/>
      <c r="B48" s="1" t="n"/>
      <c r="H48" s="1" t="n"/>
      <c r="I48" s="1" t="n"/>
      <c r="J48" s="1" t="n"/>
      <c r="K48" s="1" t="n"/>
      <c r="L48" s="1" t="n"/>
      <c r="M48" s="1" t="n"/>
    </row>
    <row hidden="1" r="49">
      <c r="A49" s="38" t="n"/>
      <c r="B49" s="1" t="n"/>
      <c r="H49" s="1" t="n"/>
      <c r="I49" s="1" t="n"/>
      <c r="J49" s="1" t="n"/>
      <c r="K49" s="1" t="n"/>
      <c r="L49" s="1" t="n"/>
      <c r="M49" s="1" t="n"/>
    </row>
    <row hidden="1" r="50">
      <c r="A50" s="38" t="n"/>
      <c r="B50" s="1" t="n"/>
      <c r="H50" s="1" t="n"/>
      <c r="I50" s="1" t="n"/>
      <c r="J50" s="1" t="n"/>
      <c r="K50" s="1" t="n"/>
      <c r="L50" s="1" t="n"/>
      <c r="M50" s="1" t="n"/>
    </row>
    <row hidden="1" r="51">
      <c r="A51" s="38" t="n"/>
      <c r="B51" s="1" t="n"/>
      <c r="H51" s="1" t="n"/>
      <c r="I51" s="1" t="n"/>
      <c r="J51" s="1" t="n"/>
      <c r="K51" s="1" t="n"/>
      <c r="L51" s="1" t="n"/>
      <c r="M51" s="1" t="n"/>
    </row>
    <row hidden="1" r="52">
      <c r="A52" s="38" t="n"/>
      <c r="B52" s="1" t="n"/>
      <c r="H52" s="1" t="n"/>
      <c r="I52" s="1" t="n"/>
      <c r="J52" s="1" t="n"/>
      <c r="K52" s="1" t="n"/>
      <c r="L52" s="1" t="n"/>
      <c r="M52" s="1" t="n"/>
    </row>
    <row hidden="1" r="53">
      <c r="A53" s="38" t="n"/>
      <c r="B53" s="1" t="n"/>
      <c r="H53" s="1" t="n"/>
      <c r="I53" s="1" t="n"/>
      <c r="J53" s="1" t="n"/>
      <c r="K53" s="1" t="n"/>
      <c r="L53" s="1" t="n"/>
      <c r="M53" s="1" t="n"/>
    </row>
    <row hidden="1" r="54">
      <c r="A54" s="38" t="n"/>
      <c r="B54" s="1" t="n"/>
      <c r="H54" s="1" t="n"/>
      <c r="I54" s="1" t="n"/>
      <c r="J54" s="1" t="n"/>
      <c r="K54" s="1" t="n"/>
      <c r="L54" s="1" t="n"/>
      <c r="M54" s="1" t="n"/>
    </row>
    <row hidden="1" r="55">
      <c r="A55" s="38" t="n"/>
      <c r="B55" s="1" t="n"/>
      <c r="H55" s="1" t="n"/>
      <c r="I55" s="1" t="n"/>
      <c r="J55" s="1" t="n"/>
      <c r="K55" s="1" t="n"/>
      <c r="L55" s="1" t="n"/>
      <c r="M55" s="1" t="n"/>
    </row>
    <row hidden="1" r="56">
      <c r="A56" s="38" t="n"/>
      <c r="B56" s="1" t="n"/>
      <c r="H56" s="1" t="n"/>
      <c r="I56" s="1" t="n"/>
      <c r="J56" s="1" t="n"/>
      <c r="K56" s="1" t="n"/>
      <c r="L56" s="1" t="n"/>
      <c r="M56" s="1" t="n"/>
    </row>
    <row hidden="1" r="57">
      <c r="A57" s="38" t="n"/>
      <c r="B57" s="1" t="n"/>
      <c r="H57" s="1" t="n"/>
      <c r="I57" s="1" t="n"/>
      <c r="J57" s="1" t="n"/>
      <c r="K57" s="1" t="n"/>
      <c r="L57" s="1" t="n"/>
      <c r="M57" s="1" t="n"/>
    </row>
    <row hidden="1" r="58">
      <c r="A58" s="38" t="n"/>
      <c r="B58" s="1" t="n"/>
      <c r="H58" s="1" t="n"/>
      <c r="I58" s="1" t="n"/>
      <c r="J58" s="1" t="n"/>
      <c r="K58" s="1" t="n"/>
      <c r="L58" s="1" t="n"/>
      <c r="M58" s="1" t="n"/>
    </row>
    <row hidden="1" r="59">
      <c r="A59" s="38" t="n"/>
      <c r="B59" s="1" t="n"/>
      <c r="H59" s="1" t="n"/>
      <c r="I59" s="1" t="n"/>
      <c r="J59" s="1" t="n"/>
      <c r="K59" s="1" t="n"/>
      <c r="L59" s="1" t="n"/>
      <c r="M59" s="1" t="n"/>
    </row>
    <row hidden="1" r="60">
      <c r="A60" s="38" t="n"/>
      <c r="B60" s="1" t="n"/>
      <c r="H60" s="1" t="n"/>
      <c r="I60" s="1" t="n"/>
      <c r="J60" s="1" t="n"/>
      <c r="K60" s="1" t="n"/>
      <c r="L60" s="1" t="n"/>
      <c r="M60" s="1" t="n"/>
    </row>
    <row hidden="1" r="61">
      <c r="A61" s="38" t="n"/>
      <c r="B61" s="1" t="n"/>
      <c r="H61" s="1" t="n"/>
      <c r="I61" s="1" t="n"/>
      <c r="J61" s="1" t="n"/>
      <c r="K61" s="1" t="n"/>
      <c r="L61" s="1" t="n"/>
      <c r="M61" s="1" t="n"/>
    </row>
    <row hidden="1" r="62">
      <c r="A62" s="38" t="n"/>
      <c r="B62" s="1" t="n"/>
      <c r="H62" s="1" t="n"/>
      <c r="I62" s="1" t="n"/>
      <c r="J62" s="1" t="n"/>
      <c r="K62" s="1" t="n"/>
      <c r="L62" s="1" t="n"/>
      <c r="M62" s="1" t="n"/>
    </row>
    <row hidden="1" r="63">
      <c r="A63" s="38" t="n"/>
      <c r="B63" s="1" t="n"/>
      <c r="H63" s="1" t="n"/>
      <c r="I63" s="1" t="n"/>
      <c r="J63" s="1" t="n"/>
      <c r="K63" s="1" t="n"/>
      <c r="L63" s="1" t="n"/>
      <c r="M63" s="1" t="n"/>
    </row>
    <row hidden="1" r="64">
      <c r="A64" s="38" t="n"/>
      <c r="B64" s="1" t="n"/>
      <c r="H64" s="1" t="n"/>
      <c r="I64" s="1" t="n"/>
      <c r="J64" s="1" t="n"/>
      <c r="K64" s="1" t="n"/>
      <c r="L64" s="1" t="n"/>
      <c r="M64" s="1" t="n"/>
    </row>
    <row hidden="1" r="65">
      <c r="A65" s="38" t="n"/>
      <c r="B65" s="1" t="n"/>
      <c r="H65" s="1" t="n"/>
      <c r="I65" s="1" t="n"/>
      <c r="J65" s="1" t="n"/>
      <c r="K65" s="1" t="n"/>
      <c r="L65" s="1" t="n"/>
      <c r="M65" s="1" t="n"/>
    </row>
    <row hidden="1" r="66">
      <c r="A66" s="38" t="n"/>
      <c r="B66" s="1" t="n"/>
      <c r="H66" s="1" t="n"/>
      <c r="I66" s="1" t="n"/>
      <c r="J66" s="1" t="n"/>
      <c r="K66" s="1" t="n"/>
      <c r="L66" s="1" t="n"/>
      <c r="M66" s="1" t="n"/>
    </row>
    <row hidden="1" r="67">
      <c r="A67" s="38" t="n"/>
      <c r="B67" s="1" t="n"/>
      <c r="H67" s="1" t="n"/>
      <c r="I67" s="1" t="n"/>
      <c r="J67" s="1" t="n"/>
      <c r="K67" s="1" t="n"/>
      <c r="L67" s="1" t="n"/>
      <c r="M67" s="1" t="n"/>
    </row>
    <row hidden="1" r="68">
      <c r="A68" s="38" t="n"/>
      <c r="B68" s="1" t="n"/>
      <c r="H68" s="1" t="n"/>
      <c r="I68" s="1" t="n"/>
      <c r="J68" s="1" t="n"/>
      <c r="K68" s="1" t="n"/>
      <c r="L68" s="1" t="n"/>
      <c r="M68" s="1" t="n"/>
    </row>
    <row hidden="1" r="69">
      <c r="A69" s="38" t="n"/>
      <c r="B69" s="1" t="n"/>
      <c r="H69" s="1" t="n"/>
      <c r="I69" s="1" t="n"/>
      <c r="J69" s="1" t="n"/>
      <c r="K69" s="1" t="n"/>
      <c r="L69" s="1" t="n"/>
      <c r="M69" s="1" t="n"/>
    </row>
    <row hidden="1" r="70">
      <c r="A70" s="38" t="n"/>
      <c r="B70" s="1" t="n"/>
      <c r="H70" s="1" t="n"/>
      <c r="I70" s="1" t="n"/>
      <c r="J70" s="1" t="n"/>
      <c r="K70" s="1" t="n"/>
      <c r="L70" s="1" t="n"/>
      <c r="M70" s="1" t="n"/>
    </row>
    <row hidden="1" r="71">
      <c r="A71" s="38" t="n"/>
      <c r="B71" s="1" t="n"/>
      <c r="H71" s="1" t="n"/>
      <c r="I71" s="1" t="n"/>
      <c r="J71" s="1" t="n"/>
      <c r="K71" s="1" t="n"/>
      <c r="L71" s="1" t="n"/>
      <c r="M71" s="1" t="n"/>
    </row>
    <row hidden="1" r="72">
      <c r="A72" s="38" t="n"/>
      <c r="B72" s="1" t="n"/>
      <c r="H72" s="1" t="n"/>
      <c r="I72" s="1" t="n"/>
      <c r="J72" s="1" t="n"/>
      <c r="K72" s="1" t="n"/>
      <c r="L72" s="1" t="n"/>
      <c r="M72" s="1" t="n"/>
    </row>
    <row hidden="1" r="73">
      <c r="A73" s="38" t="n"/>
      <c r="B73" s="1" t="n"/>
      <c r="H73" s="1" t="n"/>
      <c r="I73" s="1" t="n"/>
      <c r="J73" s="1" t="n"/>
      <c r="K73" s="1" t="n"/>
      <c r="L73" s="1" t="n"/>
      <c r="M73" s="1" t="n"/>
    </row>
    <row hidden="1" r="74">
      <c r="A74" s="38" t="n"/>
      <c r="B74" s="1" t="n"/>
      <c r="H74" s="1" t="n"/>
      <c r="I74" s="1" t="n"/>
      <c r="J74" s="1" t="n"/>
      <c r="K74" s="1" t="n"/>
      <c r="L74" s="1" t="n"/>
      <c r="M74" s="1" t="n"/>
    </row>
    <row hidden="1" r="75">
      <c r="A75" s="38" t="n"/>
      <c r="B75" s="1" t="n"/>
      <c r="H75" s="1" t="n"/>
      <c r="I75" s="1" t="n"/>
      <c r="J75" s="1" t="n"/>
      <c r="K75" s="1" t="n"/>
      <c r="L75" s="1" t="n"/>
      <c r="M75" s="1" t="n"/>
    </row>
    <row hidden="1" r="76">
      <c r="A76" s="38" t="n"/>
      <c r="B76" s="1" t="n"/>
      <c r="H76" s="1" t="n"/>
      <c r="I76" s="1" t="n"/>
      <c r="J76" s="1" t="n"/>
      <c r="K76" s="1" t="n"/>
      <c r="L76" s="1" t="n"/>
      <c r="M76" s="1" t="n"/>
    </row>
    <row hidden="1" r="77">
      <c r="A77" s="38" t="n"/>
      <c r="B77" s="1" t="n"/>
      <c r="H77" s="1" t="n"/>
      <c r="I77" s="1" t="n"/>
      <c r="J77" s="1" t="n"/>
      <c r="K77" s="1" t="n"/>
      <c r="L77" s="1" t="n"/>
      <c r="M77" s="1" t="n"/>
    </row>
    <row hidden="1" r="78">
      <c r="A78" s="38" t="n"/>
      <c r="B78" s="1" t="n"/>
      <c r="H78" s="1" t="n"/>
      <c r="I78" s="1" t="n"/>
      <c r="J78" s="1" t="n"/>
      <c r="K78" s="1" t="n"/>
      <c r="L78" s="1" t="n"/>
      <c r="M78" s="1" t="n"/>
    </row>
    <row hidden="1" r="79">
      <c r="A79" s="38" t="n"/>
      <c r="B79" s="1" t="n"/>
      <c r="H79" s="1" t="n"/>
      <c r="I79" s="1" t="n"/>
      <c r="J79" s="1" t="n"/>
      <c r="K79" s="1" t="n"/>
      <c r="L79" s="1" t="n"/>
      <c r="M79" s="1" t="n"/>
    </row>
    <row hidden="1" r="80">
      <c r="A80" s="38" t="n"/>
      <c r="B80" s="1" t="n"/>
      <c r="H80" s="1" t="n"/>
      <c r="I80" s="1" t="n"/>
      <c r="J80" s="1" t="n"/>
      <c r="K80" s="1" t="n"/>
      <c r="L80" s="1" t="n"/>
      <c r="M80" s="1" t="n"/>
    </row>
    <row hidden="1" r="81">
      <c r="A81" s="38" t="n"/>
      <c r="B81" s="1" t="n"/>
      <c r="H81" s="1" t="n"/>
      <c r="I81" s="1" t="n"/>
      <c r="J81" s="1" t="n"/>
      <c r="K81" s="1" t="n"/>
      <c r="L81" s="1" t="n"/>
      <c r="M81" s="1" t="n"/>
    </row>
    <row hidden="1" r="82">
      <c r="A82" s="38" t="n"/>
      <c r="B82" s="1" t="n"/>
      <c r="H82" s="1" t="n"/>
      <c r="I82" s="1" t="n"/>
      <c r="J82" s="1" t="n"/>
      <c r="K82" s="1" t="n"/>
      <c r="L82" s="1" t="n"/>
      <c r="M82" s="1" t="n"/>
    </row>
    <row hidden="1" r="83">
      <c r="A83" s="38" t="n"/>
      <c r="B83" s="1" t="n"/>
      <c r="H83" s="1" t="n"/>
      <c r="I83" s="1" t="n"/>
      <c r="J83" s="1" t="n"/>
      <c r="K83" s="1" t="n"/>
      <c r="L83" s="1" t="n"/>
      <c r="M83" s="1" t="n"/>
    </row>
    <row hidden="1" r="84">
      <c r="A84" s="38" t="n"/>
      <c r="B84" s="1" t="n"/>
      <c r="H84" s="1" t="n"/>
      <c r="I84" s="1" t="n"/>
      <c r="J84" s="1" t="n"/>
      <c r="K84" s="1" t="n"/>
      <c r="L84" s="1" t="n"/>
      <c r="M84" s="1" t="n"/>
    </row>
    <row hidden="1" r="85">
      <c r="A85" s="38" t="n"/>
      <c r="B85" s="1" t="n"/>
      <c r="H85" s="1" t="n"/>
      <c r="I85" s="1" t="n"/>
      <c r="J85" s="1" t="n"/>
      <c r="K85" s="1" t="n"/>
      <c r="L85" s="1" t="n"/>
      <c r="M85" s="1" t="n"/>
    </row>
    <row hidden="1" r="86">
      <c r="A86" s="38" t="n"/>
      <c r="B86" s="1" t="n"/>
      <c r="H86" s="1" t="n"/>
      <c r="I86" s="1" t="n"/>
      <c r="J86" s="1" t="n"/>
      <c r="K86" s="1" t="n"/>
      <c r="L86" s="1" t="n"/>
      <c r="M86" s="1" t="n"/>
    </row>
    <row hidden="1" r="87">
      <c r="A87" s="38" t="n"/>
      <c r="B87" s="1" t="n"/>
      <c r="H87" s="1" t="n"/>
      <c r="I87" s="1" t="n"/>
      <c r="J87" s="1" t="n"/>
      <c r="K87" s="1" t="n"/>
      <c r="L87" s="1" t="n"/>
      <c r="M87" s="1" t="n"/>
    </row>
    <row hidden="1" r="88">
      <c r="A88" s="38" t="n"/>
      <c r="B88" s="1" t="n"/>
      <c r="H88" s="1" t="n"/>
      <c r="I88" s="1" t="n"/>
      <c r="J88" s="1" t="n"/>
      <c r="K88" s="1" t="n"/>
      <c r="L88" s="1" t="n"/>
      <c r="M88" s="1" t="n"/>
    </row>
    <row hidden="1" r="89">
      <c r="A89" s="38" t="n"/>
      <c r="B89" s="1" t="n"/>
      <c r="H89" s="1" t="n"/>
      <c r="I89" s="1" t="n"/>
      <c r="J89" s="1" t="n"/>
      <c r="K89" s="1" t="n"/>
      <c r="L89" s="1" t="n"/>
      <c r="M89" s="1" t="n"/>
    </row>
    <row hidden="1" r="90">
      <c r="A90" s="38" t="n"/>
      <c r="B90" s="1" t="n"/>
      <c r="H90" s="1" t="n"/>
      <c r="I90" s="1" t="n"/>
      <c r="J90" s="1" t="n"/>
      <c r="K90" s="1" t="n"/>
      <c r="L90" s="1" t="n"/>
      <c r="M90" s="1" t="n"/>
    </row>
    <row hidden="1" r="91">
      <c r="A91" s="38" t="n"/>
      <c r="B91" s="1" t="n"/>
      <c r="H91" s="1" t="n"/>
      <c r="I91" s="1" t="n"/>
      <c r="J91" s="1" t="n"/>
      <c r="K91" s="1" t="n"/>
      <c r="L91" s="1" t="n"/>
      <c r="M91" s="1" t="n"/>
    </row>
    <row hidden="1" r="92">
      <c r="A92" s="38" t="n"/>
      <c r="B92" s="1" t="n"/>
      <c r="H92" s="1" t="n"/>
      <c r="I92" s="1" t="n"/>
      <c r="J92" s="1" t="n"/>
      <c r="K92" s="1" t="n"/>
      <c r="L92" s="1" t="n"/>
      <c r="M92" s="1" t="n"/>
    </row>
    <row hidden="1" r="93">
      <c r="A93" s="38" t="n"/>
      <c r="B93" s="1" t="n"/>
      <c r="H93" s="1" t="n"/>
      <c r="I93" s="1" t="n"/>
      <c r="J93" s="1" t="n"/>
      <c r="K93" s="1" t="n"/>
      <c r="L93" s="1" t="n"/>
      <c r="M93" s="1" t="n"/>
    </row>
    <row hidden="1" r="94">
      <c r="A94" s="38" t="n"/>
      <c r="B94" s="1" t="n"/>
      <c r="H94" s="1" t="n"/>
      <c r="I94" s="1" t="n"/>
      <c r="J94" s="1" t="n"/>
      <c r="K94" s="1" t="n"/>
      <c r="L94" s="1" t="n"/>
      <c r="M94" s="1" t="n"/>
    </row>
    <row hidden="1" r="95">
      <c r="A95" s="38" t="n"/>
      <c r="B95" s="1" t="n"/>
      <c r="H95" s="1" t="n"/>
      <c r="I95" s="1" t="n"/>
      <c r="J95" s="1" t="n"/>
      <c r="K95" s="1" t="n"/>
      <c r="L95" s="1" t="n"/>
      <c r="M95" s="1" t="n"/>
    </row>
    <row hidden="1" r="96">
      <c r="A96" s="38" t="n"/>
      <c r="B96" s="1" t="n"/>
      <c r="H96" s="1" t="n"/>
      <c r="I96" s="1" t="n"/>
      <c r="J96" s="1" t="n"/>
      <c r="K96" s="1" t="n"/>
      <c r="L96" s="1" t="n"/>
      <c r="M96" s="1" t="n"/>
    </row>
    <row hidden="1" r="97">
      <c r="A97" s="38" t="n"/>
      <c r="B97" s="1" t="n"/>
      <c r="H97" s="1" t="n"/>
      <c r="I97" s="1" t="n"/>
      <c r="J97" s="1" t="n"/>
      <c r="K97" s="1" t="n"/>
      <c r="L97" s="1" t="n"/>
      <c r="M97" s="1" t="n"/>
    </row>
    <row hidden="1" r="98">
      <c r="A98" s="38" t="n"/>
      <c r="B98" s="1" t="n"/>
      <c r="H98" s="1" t="n"/>
      <c r="I98" s="1" t="n"/>
      <c r="J98" s="1" t="n"/>
      <c r="K98" s="1" t="n"/>
      <c r="L98" s="1" t="n"/>
      <c r="M98" s="1" t="n"/>
    </row>
    <row hidden="1" r="99">
      <c r="A99" s="38" t="n"/>
      <c r="B99" s="1" t="n"/>
      <c r="H99" s="1" t="n"/>
      <c r="I99" s="1" t="n"/>
      <c r="J99" s="1" t="n"/>
      <c r="K99" s="1" t="n"/>
      <c r="L99" s="1" t="n"/>
      <c r="M99" s="1" t="n"/>
    </row>
    <row hidden="1" r="100">
      <c r="A100" s="38" t="n"/>
      <c r="B100" s="1" t="n"/>
      <c r="H100" s="1" t="n"/>
      <c r="I100" s="1" t="n"/>
      <c r="J100" s="1" t="n"/>
      <c r="K100" s="1" t="n"/>
      <c r="L100" s="1" t="n"/>
      <c r="M100" s="1" t="n"/>
    </row>
    <row hidden="1" r="101">
      <c r="A101" s="38" t="n"/>
      <c r="B101" s="1" t="n"/>
      <c r="H101" s="1" t="n"/>
      <c r="I101" s="1" t="n"/>
      <c r="J101" s="1" t="n"/>
      <c r="K101" s="1" t="n"/>
      <c r="L101" s="1" t="n"/>
      <c r="M101" s="1" t="n"/>
    </row>
    <row hidden="1" r="102">
      <c r="A102" s="38" t="n"/>
      <c r="B102" s="1" t="n"/>
      <c r="H102" s="1" t="n"/>
      <c r="I102" s="1" t="n"/>
      <c r="J102" s="1" t="n"/>
      <c r="K102" s="1" t="n"/>
      <c r="L102" s="1" t="n"/>
      <c r="M102" s="1" t="n"/>
    </row>
    <row hidden="1" r="103">
      <c r="A103" s="38" t="n"/>
      <c r="B103" s="1" t="n"/>
      <c r="H103" s="1" t="n"/>
      <c r="I103" s="1" t="n"/>
      <c r="J103" s="1" t="n"/>
      <c r="K103" s="1" t="n"/>
      <c r="L103" s="1" t="n"/>
      <c r="M103" s="1" t="n"/>
    </row>
    <row hidden="1" r="104">
      <c r="A104" s="38" t="n"/>
      <c r="B104" s="1" t="n"/>
      <c r="H104" s="1" t="n"/>
      <c r="I104" s="1" t="n"/>
      <c r="J104" s="1" t="n"/>
      <c r="K104" s="1" t="n"/>
      <c r="L104" s="1" t="n"/>
      <c r="M104" s="1" t="n"/>
    </row>
    <row hidden="1" r="105">
      <c r="A105" s="38" t="n"/>
      <c r="B105" s="1" t="n"/>
      <c r="H105" s="1" t="n"/>
      <c r="I105" s="1" t="n"/>
      <c r="J105" s="1" t="n"/>
      <c r="K105" s="1" t="n"/>
      <c r="L105" s="1" t="n"/>
      <c r="M105" s="1" t="n"/>
    </row>
    <row hidden="1" r="106">
      <c r="A106" s="38" t="n"/>
      <c r="B106" s="1" t="n"/>
      <c r="H106" s="1" t="n"/>
      <c r="I106" s="1" t="n"/>
      <c r="J106" s="1" t="n"/>
      <c r="K106" s="1" t="n"/>
      <c r="L106" s="1" t="n"/>
      <c r="M106" s="1" t="n"/>
    </row>
    <row hidden="1" r="107">
      <c r="A107" s="38" t="n"/>
      <c r="B107" s="1" t="n"/>
      <c r="H107" s="1" t="n"/>
      <c r="I107" s="1" t="n"/>
      <c r="J107" s="1" t="n"/>
      <c r="K107" s="1" t="n"/>
      <c r="L107" s="1" t="n"/>
      <c r="M107" s="1" t="n"/>
    </row>
    <row hidden="1" r="108">
      <c r="A108" s="38" t="n"/>
      <c r="B108" s="1" t="n"/>
      <c r="H108" s="1" t="n"/>
      <c r="I108" s="1" t="n"/>
      <c r="J108" s="1" t="n"/>
      <c r="K108" s="1" t="n"/>
      <c r="L108" s="1" t="n"/>
      <c r="M108" s="1" t="n"/>
    </row>
    <row hidden="1" r="109">
      <c r="A109" s="38" t="n"/>
      <c r="B109" s="1" t="n"/>
      <c r="H109" s="1" t="n"/>
      <c r="I109" s="1" t="n"/>
      <c r="J109" s="1" t="n"/>
      <c r="K109" s="1" t="n"/>
      <c r="L109" s="1" t="n"/>
      <c r="M109" s="1" t="n"/>
    </row>
    <row hidden="1" r="110">
      <c r="A110" s="38" t="n"/>
      <c r="B110" s="1" t="n"/>
      <c r="H110" s="1" t="n"/>
      <c r="I110" s="1" t="n"/>
      <c r="J110" s="1" t="n"/>
      <c r="K110" s="1" t="n"/>
      <c r="L110" s="1" t="n"/>
      <c r="M110" s="1" t="n"/>
    </row>
    <row hidden="1" r="111">
      <c r="A111" s="38" t="n"/>
      <c r="B111" s="1" t="n"/>
      <c r="H111" s="1" t="n"/>
      <c r="I111" s="1" t="n"/>
      <c r="J111" s="1" t="n"/>
      <c r="K111" s="1" t="n"/>
      <c r="L111" s="1" t="n"/>
      <c r="M111" s="1" t="n"/>
    </row>
    <row hidden="1" r="112">
      <c r="A112" s="38" t="n"/>
      <c r="B112" s="1" t="n"/>
      <c r="H112" s="1" t="n"/>
      <c r="I112" s="1" t="n"/>
      <c r="J112" s="1" t="n"/>
      <c r="K112" s="1" t="n"/>
      <c r="L112" s="1" t="n"/>
      <c r="M112" s="1" t="n"/>
    </row>
    <row hidden="1" r="113">
      <c r="A113" s="38" t="n"/>
      <c r="B113" s="1" t="n"/>
      <c r="H113" s="1" t="n"/>
      <c r="I113" s="1" t="n"/>
      <c r="J113" s="1" t="n"/>
      <c r="K113" s="1" t="n"/>
      <c r="L113" s="1" t="n"/>
      <c r="M113" s="1" t="n"/>
    </row>
    <row hidden="1" r="114">
      <c r="A114" s="38" t="n"/>
      <c r="B114" s="1" t="n"/>
      <c r="H114" s="1" t="n"/>
      <c r="I114" s="1" t="n"/>
      <c r="J114" s="1" t="n"/>
      <c r="K114" s="1" t="n"/>
      <c r="L114" s="1" t="n"/>
      <c r="M114" s="1" t="n"/>
    </row>
    <row hidden="1" r="115">
      <c r="A115" s="38" t="n"/>
      <c r="B115" s="1" t="n"/>
      <c r="H115" s="1" t="n"/>
      <c r="I115" s="1" t="n"/>
      <c r="J115" s="1" t="n"/>
      <c r="K115" s="1" t="n"/>
      <c r="L115" s="1" t="n"/>
      <c r="M115" s="1" t="n"/>
    </row>
    <row hidden="1" r="116">
      <c r="A116" s="38" t="n"/>
      <c r="B116" s="1" t="n"/>
      <c r="H116" s="1" t="n"/>
      <c r="I116" s="1" t="n"/>
      <c r="J116" s="1" t="n"/>
      <c r="K116" s="1" t="n"/>
      <c r="L116" s="1" t="n"/>
      <c r="M116" s="1" t="n"/>
    </row>
    <row hidden="1" r="117">
      <c r="A117" s="38" t="n"/>
      <c r="B117" s="1" t="n"/>
      <c r="H117" s="1" t="n"/>
      <c r="I117" s="1" t="n"/>
      <c r="J117" s="1" t="n"/>
      <c r="K117" s="1" t="n"/>
      <c r="L117" s="1" t="n"/>
      <c r="M117" s="1" t="n"/>
    </row>
    <row hidden="1" r="118">
      <c r="A118" s="38" t="n"/>
      <c r="B118" s="1" t="n"/>
      <c r="H118" s="1" t="n"/>
      <c r="I118" s="1" t="n"/>
      <c r="J118" s="1" t="n"/>
      <c r="K118" s="1" t="n"/>
      <c r="L118" s="1" t="n"/>
      <c r="M118" s="1" t="n"/>
    </row>
    <row hidden="1" r="119">
      <c r="A119" s="38" t="n"/>
      <c r="B119" s="1" t="n"/>
      <c r="H119" s="1" t="n"/>
      <c r="I119" s="1" t="n"/>
      <c r="J119" s="1" t="n"/>
      <c r="K119" s="1" t="n"/>
      <c r="L119" s="1" t="n"/>
      <c r="M119" s="1" t="n"/>
    </row>
    <row hidden="1" r="120">
      <c r="A120" s="38" t="n"/>
      <c r="B120" s="1" t="n"/>
      <c r="H120" s="1" t="n"/>
      <c r="I120" s="1" t="n"/>
      <c r="J120" s="1" t="n"/>
      <c r="K120" s="1" t="n"/>
      <c r="L120" s="1" t="n"/>
      <c r="M120" s="1" t="n"/>
    </row>
    <row hidden="1" r="121">
      <c r="A121" s="38" t="n"/>
      <c r="B121" s="1" t="n"/>
      <c r="H121" s="1" t="n"/>
      <c r="I121" s="1" t="n"/>
      <c r="J121" s="1" t="n"/>
      <c r="K121" s="1" t="n"/>
      <c r="L121" s="1" t="n"/>
      <c r="M121" s="1" t="n"/>
    </row>
    <row hidden="1" r="122">
      <c r="A122" s="38" t="n"/>
      <c r="B122" s="1" t="n"/>
      <c r="H122" s="1" t="n"/>
      <c r="I122" s="1" t="n"/>
      <c r="J122" s="1" t="n"/>
      <c r="K122" s="1" t="n"/>
      <c r="L122" s="1" t="n"/>
      <c r="M122" s="1" t="n"/>
    </row>
    <row hidden="1" r="123">
      <c r="A123" s="38" t="n"/>
      <c r="B123" s="1" t="n"/>
      <c r="H123" s="1" t="n"/>
      <c r="I123" s="1" t="n"/>
      <c r="J123" s="1" t="n"/>
      <c r="K123" s="1" t="n"/>
      <c r="L123" s="1" t="n"/>
      <c r="M123" s="1" t="n"/>
    </row>
    <row hidden="1" r="124">
      <c r="A124" s="38" t="n"/>
      <c r="B124" s="1" t="n"/>
      <c r="H124" s="1" t="n"/>
      <c r="I124" s="1" t="n"/>
      <c r="J124" s="1" t="n"/>
      <c r="K124" s="1" t="n"/>
      <c r="L124" s="1" t="n"/>
      <c r="M124" s="1" t="n"/>
    </row>
    <row hidden="1" r="125">
      <c r="A125" s="38" t="n"/>
      <c r="B125" s="1" t="n"/>
      <c r="H125" s="1" t="n"/>
      <c r="I125" s="1" t="n"/>
      <c r="J125" s="1" t="n"/>
      <c r="K125" s="1" t="n"/>
      <c r="L125" s="1" t="n"/>
      <c r="M125" s="1" t="n"/>
    </row>
    <row hidden="1" r="126">
      <c r="A126" s="38" t="n"/>
      <c r="B126" s="1" t="n"/>
      <c r="H126" s="1" t="n"/>
      <c r="I126" s="1" t="n"/>
      <c r="J126" s="1" t="n"/>
      <c r="K126" s="1" t="n"/>
      <c r="L126" s="1" t="n"/>
      <c r="M126" s="1" t="n"/>
    </row>
    <row hidden="1" r="127">
      <c r="A127" s="38" t="n"/>
      <c r="B127" s="1" t="n"/>
      <c r="H127" s="1" t="n"/>
      <c r="I127" s="1" t="n"/>
      <c r="J127" s="1" t="n"/>
      <c r="K127" s="1" t="n"/>
      <c r="L127" s="1" t="n"/>
      <c r="M127" s="1" t="n"/>
    </row>
    <row hidden="1" r="128">
      <c r="A128" s="38" t="n"/>
      <c r="B128" s="1" t="n"/>
      <c r="H128" s="1" t="n"/>
      <c r="I128" s="1" t="n"/>
      <c r="J128" s="1" t="n"/>
      <c r="K128" s="1" t="n"/>
      <c r="L128" s="1" t="n"/>
      <c r="M128" s="1" t="n"/>
    </row>
    <row hidden="1" r="129">
      <c r="A129" s="38" t="n"/>
      <c r="B129" s="1" t="n"/>
      <c r="H129" s="1" t="n"/>
      <c r="I129" s="1" t="n"/>
      <c r="J129" s="1" t="n"/>
      <c r="K129" s="1" t="n"/>
      <c r="L129" s="1" t="n"/>
      <c r="M129" s="1" t="n"/>
    </row>
    <row hidden="1" r="130">
      <c r="A130" s="38" t="n"/>
      <c r="B130" s="1" t="n"/>
      <c r="H130" s="1" t="n"/>
      <c r="I130" s="1" t="n"/>
      <c r="J130" s="1" t="n"/>
      <c r="K130" s="1" t="n"/>
      <c r="L130" s="1" t="n"/>
      <c r="M130" s="1" t="n"/>
    </row>
    <row hidden="1" r="131">
      <c r="A131" s="38" t="n"/>
      <c r="B131" s="1" t="n"/>
      <c r="H131" s="1" t="n"/>
      <c r="I131" s="1" t="n"/>
      <c r="J131" s="1" t="n"/>
      <c r="K131" s="1" t="n"/>
      <c r="L131" s="1" t="n"/>
      <c r="M131" s="1" t="n"/>
    </row>
    <row hidden="1" r="132">
      <c r="A132" s="38" t="n"/>
      <c r="B132" s="1" t="n"/>
      <c r="H132" s="1" t="n"/>
      <c r="I132" s="1" t="n"/>
      <c r="J132" s="1" t="n"/>
      <c r="K132" s="1" t="n"/>
      <c r="L132" s="1" t="n"/>
      <c r="M132" s="1" t="n"/>
    </row>
    <row hidden="1" r="133">
      <c r="A133" s="38" t="n"/>
      <c r="B133" s="1" t="n"/>
      <c r="H133" s="1" t="n"/>
      <c r="I133" s="1" t="n"/>
      <c r="J133" s="1" t="n"/>
      <c r="K133" s="1" t="n"/>
      <c r="L133" s="1" t="n"/>
      <c r="M133" s="1" t="n"/>
    </row>
    <row hidden="1" r="134">
      <c r="A134" s="38" t="n"/>
      <c r="B134" s="1" t="n"/>
      <c r="H134" s="1" t="n"/>
      <c r="I134" s="1" t="n"/>
      <c r="J134" s="1" t="n"/>
      <c r="K134" s="1" t="n"/>
      <c r="L134" s="1" t="n"/>
      <c r="M134" s="1" t="n"/>
    </row>
    <row hidden="1" r="135">
      <c r="A135" s="38" t="n"/>
      <c r="B135" s="1" t="n"/>
      <c r="H135" s="1" t="n"/>
      <c r="I135" s="1" t="n"/>
      <c r="J135" s="1" t="n"/>
      <c r="K135" s="1" t="n"/>
      <c r="L135" s="1" t="n"/>
      <c r="M135" s="1" t="n"/>
    </row>
    <row hidden="1" r="136">
      <c r="A136" s="38" t="n"/>
      <c r="B136" s="1" t="n"/>
      <c r="H136" s="1" t="n"/>
      <c r="I136" s="1" t="n"/>
      <c r="J136" s="1" t="n"/>
      <c r="K136" s="1" t="n"/>
      <c r="L136" s="1" t="n"/>
      <c r="M136" s="1" t="n"/>
    </row>
    <row hidden="1" r="137">
      <c r="A137" s="38" t="n"/>
      <c r="B137" s="1" t="n"/>
      <c r="H137" s="1" t="n"/>
      <c r="I137" s="1" t="n"/>
      <c r="J137" s="1" t="n"/>
      <c r="K137" s="1" t="n"/>
      <c r="L137" s="1" t="n"/>
      <c r="M137" s="1" t="n"/>
    </row>
    <row hidden="1" r="138">
      <c r="A138" s="38" t="n"/>
      <c r="B138" s="1" t="n"/>
      <c r="H138" s="1" t="n"/>
      <c r="I138" s="1" t="n"/>
      <c r="J138" s="1" t="n"/>
      <c r="K138" s="1" t="n"/>
      <c r="L138" s="1" t="n"/>
      <c r="M138" s="1" t="n"/>
    </row>
    <row hidden="1" r="139">
      <c r="A139" s="38" t="n"/>
      <c r="B139" s="1" t="n"/>
      <c r="H139" s="1" t="n"/>
      <c r="I139" s="1" t="n"/>
      <c r="J139" s="1" t="n"/>
      <c r="K139" s="1" t="n"/>
      <c r="L139" s="1" t="n"/>
      <c r="M139" s="1" t="n"/>
    </row>
    <row hidden="1" r="140">
      <c r="A140" s="38" t="n"/>
      <c r="B140" s="1" t="n"/>
      <c r="H140" s="1" t="n"/>
      <c r="I140" s="1" t="n"/>
      <c r="J140" s="1" t="n"/>
      <c r="K140" s="1" t="n"/>
      <c r="L140" s="1" t="n"/>
      <c r="M140" s="1" t="n"/>
    </row>
    <row hidden="1" r="141">
      <c r="A141" s="38" t="n"/>
      <c r="B141" s="1" t="n"/>
      <c r="H141" s="1" t="n"/>
      <c r="I141" s="1" t="n"/>
      <c r="J141" s="1" t="n"/>
      <c r="K141" s="1" t="n"/>
      <c r="L141" s="1" t="n"/>
      <c r="M141" s="1" t="n"/>
    </row>
    <row hidden="1" r="142">
      <c r="A142" s="38" t="n"/>
      <c r="B142" s="1" t="n"/>
      <c r="H142" s="1" t="n"/>
      <c r="I142" s="1" t="n"/>
      <c r="J142" s="1" t="n"/>
      <c r="K142" s="1" t="n"/>
      <c r="L142" s="1" t="n"/>
      <c r="M142" s="1" t="n"/>
    </row>
    <row hidden="1" r="143">
      <c r="A143" s="38" t="n"/>
      <c r="B143" s="1" t="n"/>
      <c r="H143" s="1" t="n"/>
      <c r="I143" s="1" t="n"/>
      <c r="J143" s="1" t="n"/>
      <c r="K143" s="1" t="n"/>
      <c r="L143" s="1" t="n"/>
      <c r="M143" s="1" t="n"/>
    </row>
    <row hidden="1" r="144">
      <c r="A144" s="38" t="n"/>
      <c r="B144" s="1" t="n"/>
      <c r="H144" s="1" t="n"/>
      <c r="I144" s="1" t="n"/>
      <c r="J144" s="1" t="n"/>
      <c r="K144" s="1" t="n"/>
      <c r="L144" s="1" t="n"/>
      <c r="M144" s="1" t="n"/>
    </row>
    <row hidden="1" r="145">
      <c r="A145" s="38" t="n"/>
      <c r="B145" s="1" t="n"/>
      <c r="H145" s="1" t="n"/>
      <c r="I145" s="1" t="n"/>
      <c r="J145" s="1" t="n"/>
      <c r="K145" s="1" t="n"/>
      <c r="L145" s="1" t="n"/>
      <c r="M145" s="1" t="n"/>
    </row>
    <row hidden="1" r="146">
      <c r="A146" s="38" t="n"/>
      <c r="B146" s="1" t="n"/>
      <c r="H146" s="1" t="n"/>
      <c r="I146" s="1" t="n"/>
      <c r="J146" s="1" t="n"/>
      <c r="K146" s="1" t="n"/>
      <c r="L146" s="1" t="n"/>
      <c r="M146" s="1" t="n"/>
    </row>
    <row hidden="1" r="147">
      <c r="A147" s="38" t="n"/>
      <c r="B147" s="1" t="n"/>
      <c r="H147" s="1" t="n"/>
      <c r="I147" s="1" t="n"/>
      <c r="J147" s="1" t="n"/>
      <c r="K147" s="1" t="n"/>
      <c r="L147" s="1" t="n"/>
      <c r="M147" s="1" t="n"/>
    </row>
    <row hidden="1" r="148">
      <c r="A148" s="38" t="n"/>
      <c r="B148" s="1" t="n"/>
      <c r="H148" s="1" t="n"/>
      <c r="I148" s="1" t="n"/>
      <c r="J148" s="1" t="n"/>
      <c r="K148" s="1" t="n"/>
      <c r="L148" s="1" t="n"/>
      <c r="M148" s="1" t="n"/>
    </row>
    <row hidden="1" r="149">
      <c r="A149" s="38" t="n"/>
      <c r="B149" s="1" t="n"/>
      <c r="H149" s="1" t="n"/>
      <c r="I149" s="1" t="n"/>
      <c r="J149" s="1" t="n"/>
      <c r="K149" s="1" t="n"/>
      <c r="L149" s="1" t="n"/>
      <c r="M149" s="1" t="n"/>
    </row>
    <row hidden="1" r="150">
      <c r="A150" s="38" t="n"/>
      <c r="B150" s="1" t="n"/>
      <c r="H150" s="1" t="n"/>
      <c r="I150" s="1" t="n"/>
      <c r="J150" s="1" t="n"/>
      <c r="K150" s="1" t="n"/>
      <c r="L150" s="1" t="n"/>
      <c r="M150" s="1" t="n"/>
    </row>
    <row hidden="1" r="151">
      <c r="A151" s="38" t="n"/>
      <c r="B151" s="1" t="n"/>
      <c r="H151" s="1" t="n"/>
      <c r="I151" s="1" t="n"/>
      <c r="J151" s="1" t="n"/>
      <c r="K151" s="1" t="n"/>
      <c r="L151" s="1" t="n"/>
      <c r="M151" s="1" t="n"/>
    </row>
    <row hidden="1" r="152">
      <c r="A152" s="38" t="n"/>
      <c r="B152" s="1" t="n"/>
      <c r="H152" s="1" t="n"/>
      <c r="I152" s="1" t="n"/>
      <c r="J152" s="1" t="n"/>
      <c r="K152" s="1" t="n"/>
      <c r="L152" s="1" t="n"/>
      <c r="M152" s="1" t="n"/>
    </row>
    <row hidden="1" r="153">
      <c r="A153" s="38" t="n"/>
      <c r="B153" s="1" t="n"/>
      <c r="H153" s="1" t="n"/>
      <c r="I153" s="1" t="n"/>
      <c r="J153" s="1" t="n"/>
      <c r="K153" s="1" t="n"/>
      <c r="L153" s="1" t="n"/>
      <c r="M153" s="1" t="n"/>
    </row>
    <row hidden="1" r="154">
      <c r="A154" s="38" t="n"/>
      <c r="B154" s="1" t="n"/>
      <c r="H154" s="1" t="n"/>
      <c r="I154" s="1" t="n"/>
      <c r="J154" s="1" t="n"/>
      <c r="K154" s="1" t="n"/>
      <c r="L154" s="1" t="n"/>
      <c r="M154" s="1" t="n"/>
    </row>
    <row hidden="1" r="155">
      <c r="A155" s="38" t="n"/>
      <c r="B155" s="1" t="n"/>
      <c r="H155" s="1" t="n"/>
      <c r="I155" s="1" t="n"/>
      <c r="J155" s="1" t="n"/>
      <c r="K155" s="1" t="n"/>
      <c r="L155" s="1" t="n"/>
      <c r="M155" s="1" t="n"/>
    </row>
    <row hidden="1" r="156">
      <c r="A156" s="38" t="n"/>
      <c r="B156" s="1" t="n"/>
      <c r="H156" s="1" t="n"/>
      <c r="I156" s="1" t="n"/>
      <c r="J156" s="1" t="n"/>
      <c r="K156" s="1" t="n"/>
      <c r="L156" s="1" t="n"/>
      <c r="M156" s="1" t="n"/>
    </row>
    <row hidden="1" r="157">
      <c r="A157" s="38" t="n"/>
      <c r="B157" s="1" t="n"/>
      <c r="H157" s="1" t="n"/>
      <c r="I157" s="1" t="n"/>
      <c r="J157" s="1" t="n"/>
      <c r="K157" s="1" t="n"/>
      <c r="L157" s="1" t="n"/>
      <c r="M157" s="1" t="n"/>
    </row>
    <row hidden="1" r="158">
      <c r="A158" s="38" t="n"/>
      <c r="B158" s="1" t="n"/>
      <c r="H158" s="1" t="n"/>
      <c r="I158" s="1" t="n"/>
      <c r="J158" s="1" t="n"/>
      <c r="K158" s="1" t="n"/>
      <c r="L158" s="1" t="n"/>
      <c r="M158" s="1" t="n"/>
    </row>
    <row hidden="1" r="159">
      <c r="A159" s="38" t="n"/>
      <c r="B159" s="1" t="n"/>
      <c r="H159" s="1" t="n"/>
      <c r="I159" s="1" t="n"/>
      <c r="J159" s="1" t="n"/>
      <c r="K159" s="1" t="n"/>
      <c r="L159" s="1" t="n"/>
      <c r="M159" s="1" t="n"/>
    </row>
    <row hidden="1" r="160">
      <c r="A160" s="38" t="n"/>
      <c r="B160" s="1" t="n"/>
      <c r="H160" s="1" t="n"/>
      <c r="I160" s="1" t="n"/>
      <c r="J160" s="1" t="n"/>
      <c r="K160" s="1" t="n"/>
      <c r="L160" s="1" t="n"/>
      <c r="M160" s="1" t="n"/>
    </row>
    <row hidden="1" r="161">
      <c r="A161" s="38" t="n"/>
      <c r="B161" s="1" t="n"/>
      <c r="H161" s="1" t="n"/>
      <c r="I161" s="1" t="n"/>
      <c r="J161" s="1" t="n"/>
      <c r="K161" s="1" t="n"/>
      <c r="L161" s="1" t="n"/>
      <c r="M161" s="1" t="n"/>
    </row>
    <row hidden="1" r="162">
      <c r="A162" s="38" t="n"/>
      <c r="B162" s="1" t="n"/>
      <c r="H162" s="1" t="n"/>
      <c r="I162" s="1" t="n"/>
      <c r="J162" s="1" t="n"/>
      <c r="K162" s="1" t="n"/>
      <c r="L162" s="1" t="n"/>
      <c r="M162" s="1" t="n"/>
    </row>
    <row hidden="1" r="163">
      <c r="A163" s="38" t="n"/>
      <c r="B163" s="1" t="n"/>
      <c r="H163" s="1" t="n"/>
      <c r="I163" s="1" t="n"/>
      <c r="J163" s="1" t="n"/>
      <c r="K163" s="1" t="n"/>
      <c r="L163" s="1" t="n"/>
      <c r="M163" s="1" t="n"/>
    </row>
    <row hidden="1" r="164">
      <c r="A164" s="38" t="n"/>
      <c r="B164" s="1" t="n"/>
      <c r="H164" s="1" t="n"/>
      <c r="I164" s="1" t="n"/>
      <c r="J164" s="1" t="n"/>
      <c r="K164" s="1" t="n"/>
      <c r="L164" s="1" t="n"/>
      <c r="M164" s="1" t="n"/>
    </row>
    <row hidden="1" r="165">
      <c r="A165" s="38" t="n"/>
      <c r="B165" s="1" t="n"/>
      <c r="H165" s="1" t="n"/>
      <c r="I165" s="1" t="n"/>
      <c r="J165" s="1" t="n"/>
      <c r="K165" s="1" t="n"/>
      <c r="L165" s="1" t="n"/>
      <c r="M165" s="1" t="n"/>
    </row>
    <row hidden="1" r="166">
      <c r="A166" s="38" t="n"/>
      <c r="B166" s="1" t="n"/>
      <c r="H166" s="1" t="n"/>
      <c r="I166" s="1" t="n"/>
      <c r="J166" s="1" t="n"/>
      <c r="K166" s="1" t="n"/>
      <c r="L166" s="1" t="n"/>
      <c r="M166" s="1" t="n"/>
    </row>
    <row hidden="1" r="167">
      <c r="A167" s="38" t="n"/>
      <c r="B167" s="1" t="n"/>
      <c r="H167" s="1" t="n"/>
      <c r="I167" s="1" t="n"/>
      <c r="J167" s="1" t="n"/>
      <c r="K167" s="1" t="n"/>
      <c r="L167" s="1" t="n"/>
      <c r="M167" s="1" t="n"/>
    </row>
    <row hidden="1" r="168">
      <c r="A168" s="38" t="n"/>
      <c r="B168" s="1" t="n"/>
      <c r="H168" s="1" t="n"/>
      <c r="I168" s="1" t="n"/>
      <c r="J168" s="1" t="n"/>
      <c r="K168" s="1" t="n"/>
      <c r="L168" s="1" t="n"/>
      <c r="M168" s="1" t="n"/>
    </row>
    <row hidden="1" r="169">
      <c r="A169" s="38" t="n"/>
      <c r="B169" s="1" t="n"/>
      <c r="H169" s="1" t="n"/>
      <c r="I169" s="1" t="n"/>
      <c r="J169" s="1" t="n"/>
      <c r="K169" s="1" t="n"/>
      <c r="L169" s="1" t="n"/>
      <c r="M169" s="1" t="n"/>
    </row>
    <row hidden="1" r="170">
      <c r="A170" s="38" t="n"/>
      <c r="B170" s="1" t="n"/>
      <c r="H170" s="1" t="n"/>
      <c r="I170" s="1" t="n"/>
      <c r="J170" s="1" t="n"/>
      <c r="K170" s="1" t="n"/>
      <c r="L170" s="1" t="n"/>
      <c r="M170" s="1" t="n"/>
    </row>
    <row hidden="1" r="171">
      <c r="A171" s="38" t="n"/>
      <c r="B171" s="1" t="n"/>
      <c r="H171" s="1" t="n"/>
      <c r="I171" s="1" t="n"/>
      <c r="J171" s="1" t="n"/>
      <c r="K171" s="1" t="n"/>
      <c r="L171" s="1" t="n"/>
      <c r="M171" s="1" t="n"/>
    </row>
    <row hidden="1" r="172">
      <c r="A172" s="38" t="n"/>
      <c r="B172" s="1" t="n"/>
      <c r="H172" s="1" t="n"/>
      <c r="I172" s="1" t="n"/>
      <c r="J172" s="1" t="n"/>
      <c r="K172" s="1" t="n"/>
      <c r="L172" s="1" t="n"/>
      <c r="M172" s="1" t="n"/>
    </row>
    <row hidden="1" r="173">
      <c r="A173" s="38" t="n"/>
      <c r="B173" s="1" t="n"/>
      <c r="H173" s="1" t="n"/>
      <c r="I173" s="1" t="n"/>
      <c r="J173" s="1" t="n"/>
      <c r="K173" s="1" t="n"/>
      <c r="L173" s="1" t="n"/>
      <c r="M173" s="1" t="n"/>
    </row>
    <row hidden="1" r="174">
      <c r="A174" s="38" t="n"/>
      <c r="B174" s="1" t="n"/>
      <c r="H174" s="1" t="n"/>
      <c r="I174" s="1" t="n"/>
      <c r="J174" s="1" t="n"/>
      <c r="K174" s="1" t="n"/>
      <c r="L174" s="1" t="n"/>
      <c r="M174" s="1" t="n"/>
    </row>
    <row hidden="1" r="175">
      <c r="A175" s="38" t="n"/>
      <c r="B175" s="1" t="n"/>
      <c r="H175" s="1" t="n"/>
      <c r="I175" s="1" t="n"/>
      <c r="J175" s="1" t="n"/>
      <c r="K175" s="1" t="n"/>
      <c r="L175" s="1" t="n"/>
      <c r="M175" s="1" t="n"/>
    </row>
    <row hidden="1" r="176">
      <c r="A176" s="38" t="n"/>
      <c r="B176" s="1" t="n"/>
      <c r="H176" s="1" t="n"/>
      <c r="I176" s="1" t="n"/>
      <c r="J176" s="1" t="n"/>
      <c r="K176" s="1" t="n"/>
      <c r="L176" s="1" t="n"/>
      <c r="M176" s="1" t="n"/>
    </row>
    <row hidden="1" r="177">
      <c r="A177" s="38" t="n"/>
      <c r="B177" s="1" t="n"/>
      <c r="H177" s="1" t="n"/>
      <c r="I177" s="1" t="n"/>
      <c r="J177" s="1" t="n"/>
      <c r="K177" s="1" t="n"/>
      <c r="L177" s="1" t="n"/>
      <c r="M177" s="1" t="n"/>
    </row>
    <row hidden="1" r="178">
      <c r="A178" s="38" t="n"/>
      <c r="B178" s="1" t="n"/>
      <c r="H178" s="1" t="n"/>
      <c r="I178" s="1" t="n"/>
      <c r="J178" s="1" t="n"/>
      <c r="K178" s="1" t="n"/>
      <c r="L178" s="1" t="n"/>
      <c r="M178" s="1" t="n"/>
    </row>
    <row hidden="1" r="179">
      <c r="A179" s="38" t="n"/>
      <c r="B179" s="1" t="n"/>
      <c r="H179" s="1" t="n"/>
      <c r="I179" s="1" t="n"/>
      <c r="J179" s="1" t="n"/>
      <c r="K179" s="1" t="n"/>
      <c r="L179" s="1" t="n"/>
      <c r="M179" s="1" t="n"/>
    </row>
    <row hidden="1" r="180">
      <c r="A180" s="38" t="n"/>
      <c r="B180" s="1" t="n"/>
      <c r="H180" s="1" t="n"/>
      <c r="I180" s="1" t="n"/>
      <c r="J180" s="1" t="n"/>
      <c r="K180" s="1" t="n"/>
      <c r="L180" s="1" t="n"/>
      <c r="M180" s="1" t="n"/>
    </row>
    <row hidden="1" r="181">
      <c r="A181" s="38" t="n"/>
      <c r="B181" s="1" t="n"/>
      <c r="H181" s="1" t="n"/>
      <c r="I181" s="1" t="n"/>
      <c r="J181" s="1" t="n"/>
      <c r="K181" s="1" t="n"/>
      <c r="L181" s="1" t="n"/>
      <c r="M181" s="1" t="n"/>
    </row>
    <row hidden="1" r="182">
      <c r="A182" s="38" t="n"/>
      <c r="B182" s="1" t="n"/>
      <c r="H182" s="1" t="n"/>
      <c r="I182" s="1" t="n"/>
      <c r="J182" s="1" t="n"/>
      <c r="K182" s="1" t="n"/>
      <c r="L182" s="1" t="n"/>
      <c r="M182" s="1" t="n"/>
    </row>
    <row hidden="1" r="183">
      <c r="A183" s="38" t="n"/>
      <c r="B183" s="1" t="n"/>
      <c r="H183" s="1" t="n"/>
      <c r="I183" s="1" t="n"/>
      <c r="J183" s="1" t="n"/>
      <c r="K183" s="1" t="n"/>
      <c r="L183" s="1" t="n"/>
      <c r="M183" s="1" t="n"/>
    </row>
    <row hidden="1" r="184">
      <c r="A184" s="38" t="n"/>
      <c r="B184" s="1" t="n"/>
      <c r="H184" s="1" t="n"/>
      <c r="I184" s="1" t="n"/>
      <c r="J184" s="1" t="n"/>
      <c r="K184" s="1" t="n"/>
      <c r="L184" s="1" t="n"/>
      <c r="M184" s="1" t="n"/>
    </row>
    <row hidden="1" r="185">
      <c r="A185" s="38" t="n"/>
      <c r="B185" s="1" t="n"/>
      <c r="H185" s="1" t="n"/>
      <c r="I185" s="1" t="n"/>
      <c r="J185" s="1" t="n"/>
      <c r="K185" s="1" t="n"/>
      <c r="L185" s="1" t="n"/>
      <c r="M185" s="1" t="n"/>
    </row>
    <row hidden="1" r="186">
      <c r="A186" s="38" t="n"/>
      <c r="B186" s="1" t="n"/>
      <c r="H186" s="1" t="n"/>
      <c r="I186" s="1" t="n"/>
      <c r="J186" s="1" t="n"/>
      <c r="K186" s="1" t="n"/>
      <c r="L186" s="1" t="n"/>
      <c r="M186" s="1" t="n"/>
    </row>
    <row hidden="1" r="187">
      <c r="A187" s="38" t="n"/>
      <c r="B187" s="1" t="n"/>
      <c r="H187" s="1" t="n"/>
      <c r="I187" s="1" t="n"/>
      <c r="J187" s="1" t="n"/>
      <c r="K187" s="1" t="n"/>
      <c r="L187" s="1" t="n"/>
      <c r="M187" s="1" t="n"/>
    </row>
    <row hidden="1" r="188">
      <c r="A188" s="38" t="n"/>
      <c r="B188" s="1" t="n"/>
      <c r="H188" s="1" t="n"/>
      <c r="I188" s="1" t="n"/>
      <c r="J188" s="1" t="n"/>
      <c r="K188" s="1" t="n"/>
      <c r="L188" s="1" t="n"/>
      <c r="M188" s="1" t="n"/>
    </row>
    <row hidden="1" r="189">
      <c r="A189" s="38" t="n"/>
      <c r="B189" s="1" t="n"/>
      <c r="H189" s="1" t="n"/>
      <c r="I189" s="1" t="n"/>
      <c r="J189" s="1" t="n"/>
      <c r="K189" s="1" t="n"/>
      <c r="L189" s="1" t="n"/>
      <c r="M189" s="1" t="n"/>
    </row>
    <row hidden="1" r="190">
      <c r="A190" s="38" t="n"/>
      <c r="B190" s="1" t="n"/>
      <c r="H190" s="1" t="n"/>
      <c r="I190" s="1" t="n"/>
      <c r="J190" s="1" t="n"/>
      <c r="K190" s="1" t="n"/>
      <c r="L190" s="1" t="n"/>
      <c r="M190" s="1" t="n"/>
    </row>
    <row hidden="1" r="191">
      <c r="A191" s="38" t="n"/>
      <c r="B191" s="1" t="n"/>
      <c r="H191" s="1" t="n"/>
      <c r="I191" s="1" t="n"/>
      <c r="J191" s="1" t="n"/>
      <c r="K191" s="1" t="n"/>
      <c r="L191" s="1" t="n"/>
      <c r="M191" s="1" t="n"/>
    </row>
    <row hidden="1" r="192">
      <c r="A192" s="38" t="n"/>
      <c r="B192" s="1" t="n"/>
      <c r="H192" s="1" t="n"/>
      <c r="I192" s="1" t="n"/>
      <c r="J192" s="1" t="n"/>
      <c r="K192" s="1" t="n"/>
      <c r="L192" s="1" t="n"/>
      <c r="M192" s="1" t="n"/>
    </row>
    <row hidden="1" r="193">
      <c r="A193" s="38" t="n"/>
      <c r="B193" s="1" t="n"/>
      <c r="H193" s="1" t="n"/>
      <c r="I193" s="1" t="n"/>
      <c r="J193" s="1" t="n"/>
      <c r="K193" s="1" t="n"/>
      <c r="L193" s="1" t="n"/>
      <c r="M193" s="1" t="n"/>
    </row>
    <row hidden="1" r="194">
      <c r="A194" s="38" t="n"/>
      <c r="B194" s="1" t="n"/>
      <c r="H194" s="1" t="n"/>
      <c r="I194" s="1" t="n"/>
      <c r="J194" s="1" t="n"/>
      <c r="K194" s="1" t="n"/>
      <c r="L194" s="1" t="n"/>
      <c r="M194" s="1" t="n"/>
    </row>
    <row hidden="1" r="195">
      <c r="A195" s="38" t="n"/>
      <c r="B195" s="1" t="n"/>
      <c r="H195" s="1" t="n"/>
      <c r="I195" s="1" t="n"/>
      <c r="J195" s="1" t="n"/>
      <c r="K195" s="1" t="n"/>
      <c r="L195" s="1" t="n"/>
      <c r="M195" s="1" t="n"/>
    </row>
    <row hidden="1" r="196">
      <c r="A196" s="38" t="n"/>
      <c r="B196" s="1" t="n"/>
      <c r="H196" s="1" t="n"/>
      <c r="I196" s="1" t="n"/>
      <c r="J196" s="1" t="n"/>
      <c r="K196" s="1" t="n"/>
      <c r="L196" s="1" t="n"/>
      <c r="M196" s="1" t="n"/>
    </row>
    <row hidden="1" r="197">
      <c r="A197" s="38" t="n"/>
      <c r="B197" s="1" t="n"/>
      <c r="H197" s="1" t="n"/>
      <c r="I197" s="1" t="n"/>
      <c r="J197" s="1" t="n"/>
      <c r="K197" s="1" t="n"/>
      <c r="L197" s="1" t="n"/>
      <c r="M197" s="1" t="n"/>
    </row>
    <row hidden="1" r="198">
      <c r="A198" s="38" t="n"/>
      <c r="B198" s="1" t="n"/>
      <c r="H198" s="1" t="n"/>
      <c r="I198" s="1" t="n"/>
      <c r="J198" s="1" t="n"/>
      <c r="K198" s="1" t="n"/>
      <c r="L198" s="1" t="n"/>
      <c r="M198" s="1" t="n"/>
    </row>
    <row hidden="1" r="199">
      <c r="A199" s="38" t="n"/>
      <c r="B199" s="1" t="n"/>
      <c r="H199" s="1" t="n"/>
      <c r="I199" s="1" t="n"/>
      <c r="J199" s="1" t="n"/>
      <c r="K199" s="1" t="n"/>
      <c r="L199" s="1" t="n"/>
      <c r="M199" s="1" t="n"/>
    </row>
    <row hidden="1" r="200">
      <c r="A200" s="38" t="n"/>
      <c r="B200" s="1" t="n"/>
      <c r="H200" s="1" t="n"/>
      <c r="I200" s="1" t="n"/>
      <c r="J200" s="1" t="n"/>
      <c r="K200" s="1" t="n"/>
      <c r="L200" s="1" t="n"/>
      <c r="M200" s="1" t="n"/>
    </row>
    <row hidden="1" r="201">
      <c r="A201" s="38" t="n"/>
      <c r="B201" s="1" t="n"/>
      <c r="H201" s="1" t="n"/>
      <c r="I201" s="1" t="n"/>
      <c r="J201" s="1" t="n"/>
      <c r="K201" s="1" t="n"/>
      <c r="L201" s="1" t="n"/>
      <c r="M201" s="1" t="n"/>
    </row>
    <row hidden="1" r="202">
      <c r="A202" s="38" t="n"/>
      <c r="B202" s="1" t="n"/>
      <c r="H202" s="1" t="n"/>
      <c r="I202" s="1" t="n"/>
      <c r="J202" s="1" t="n"/>
      <c r="K202" s="1" t="n"/>
      <c r="L202" s="1" t="n"/>
      <c r="M202" s="1" t="n"/>
    </row>
    <row hidden="1" r="203">
      <c r="A203" s="38" t="n"/>
      <c r="B203" s="1" t="n"/>
      <c r="H203" s="1" t="n"/>
      <c r="I203" s="1" t="n"/>
      <c r="J203" s="1" t="n"/>
      <c r="K203" s="1" t="n"/>
      <c r="L203" s="1" t="n"/>
      <c r="M203" s="1" t="n"/>
    </row>
    <row hidden="1" r="204">
      <c r="A204" s="38" t="n"/>
      <c r="B204" s="1" t="n"/>
      <c r="H204" s="1" t="n"/>
      <c r="I204" s="1" t="n"/>
      <c r="J204" s="1" t="n"/>
      <c r="K204" s="1" t="n"/>
      <c r="L204" s="1" t="n"/>
      <c r="M204" s="1" t="n"/>
    </row>
    <row hidden="1" r="205">
      <c r="A205" s="38" t="n"/>
      <c r="B205" s="1" t="n"/>
      <c r="H205" s="1" t="n"/>
      <c r="I205" s="1" t="n"/>
      <c r="J205" s="1" t="n"/>
      <c r="K205" s="1" t="n"/>
      <c r="L205" s="1" t="n"/>
      <c r="M205" s="1" t="n"/>
    </row>
    <row hidden="1" r="206">
      <c r="A206" s="38" t="n"/>
      <c r="B206" s="1" t="n"/>
      <c r="H206" s="1" t="n"/>
      <c r="I206" s="1" t="n"/>
      <c r="J206" s="1" t="n"/>
      <c r="K206" s="1" t="n"/>
      <c r="L206" s="1" t="n"/>
      <c r="M206" s="1" t="n"/>
    </row>
    <row hidden="1" r="207">
      <c r="A207" s="38" t="n"/>
      <c r="B207" s="1" t="n"/>
      <c r="H207" s="1" t="n"/>
      <c r="I207" s="1" t="n"/>
      <c r="J207" s="1" t="n"/>
      <c r="K207" s="1" t="n"/>
      <c r="L207" s="1" t="n"/>
      <c r="M207" s="1" t="n"/>
    </row>
    <row hidden="1" r="208">
      <c r="A208" s="38" t="n"/>
      <c r="B208" s="1" t="n"/>
      <c r="H208" s="1" t="n"/>
      <c r="I208" s="1" t="n"/>
      <c r="J208" s="1" t="n"/>
      <c r="K208" s="1" t="n"/>
      <c r="L208" s="1" t="n"/>
      <c r="M208" s="1" t="n"/>
    </row>
    <row hidden="1" r="209">
      <c r="A209" s="38" t="n"/>
      <c r="B209" s="1" t="n"/>
      <c r="H209" s="1" t="n"/>
      <c r="I209" s="1" t="n"/>
      <c r="J209" s="1" t="n"/>
      <c r="K209" s="1" t="n"/>
      <c r="L209" s="1" t="n"/>
      <c r="M209" s="1" t="n"/>
    </row>
    <row hidden="1" r="210">
      <c r="A210" s="38" t="n"/>
      <c r="B210" s="1" t="n"/>
      <c r="H210" s="1" t="n"/>
      <c r="I210" s="1" t="n"/>
      <c r="J210" s="1" t="n"/>
      <c r="K210" s="1" t="n"/>
      <c r="L210" s="1" t="n"/>
      <c r="M210" s="1" t="n"/>
    </row>
    <row hidden="1" r="211">
      <c r="A211" s="38" t="n"/>
      <c r="B211" s="1" t="n"/>
      <c r="H211" s="1" t="n"/>
      <c r="I211" s="1" t="n"/>
      <c r="J211" s="1" t="n"/>
      <c r="K211" s="1" t="n"/>
      <c r="L211" s="1" t="n"/>
      <c r="M211" s="1" t="n"/>
    </row>
    <row hidden="1" r="212">
      <c r="A212" s="38" t="n"/>
      <c r="B212" s="1" t="n"/>
      <c r="H212" s="1" t="n"/>
      <c r="I212" s="1" t="n"/>
      <c r="J212" s="1" t="n"/>
      <c r="K212" s="1" t="n"/>
      <c r="L212" s="1" t="n"/>
      <c r="M212" s="1" t="n"/>
    </row>
    <row hidden="1" r="213">
      <c r="A213" s="38" t="n"/>
      <c r="B213" s="1" t="n"/>
      <c r="H213" s="1" t="n"/>
      <c r="I213" s="1" t="n"/>
      <c r="J213" s="1" t="n"/>
      <c r="K213" s="1" t="n"/>
      <c r="L213" s="1" t="n"/>
      <c r="M213" s="1" t="n"/>
    </row>
    <row hidden="1" r="214">
      <c r="A214" s="38" t="n"/>
      <c r="B214" s="1" t="n"/>
      <c r="H214" s="1" t="n"/>
      <c r="I214" s="1" t="n"/>
      <c r="J214" s="1" t="n"/>
      <c r="K214" s="1" t="n"/>
      <c r="L214" s="1" t="n"/>
      <c r="M214" s="1" t="n"/>
    </row>
    <row hidden="1" r="215">
      <c r="A215" s="38" t="n"/>
      <c r="B215" s="1" t="n"/>
      <c r="H215" s="1" t="n"/>
      <c r="I215" s="1" t="n"/>
      <c r="J215" s="1" t="n"/>
      <c r="K215" s="1" t="n"/>
      <c r="L215" s="1" t="n"/>
      <c r="M215" s="1" t="n"/>
    </row>
    <row hidden="1" r="216">
      <c r="A216" s="38" t="n"/>
      <c r="B216" s="1" t="n"/>
      <c r="H216" s="1" t="n"/>
      <c r="I216" s="1" t="n"/>
      <c r="J216" s="1" t="n"/>
      <c r="K216" s="1" t="n"/>
      <c r="L216" s="1" t="n"/>
      <c r="M216" s="1" t="n"/>
    </row>
    <row hidden="1" r="217">
      <c r="A217" s="38" t="n"/>
      <c r="B217" s="1" t="n"/>
      <c r="H217" s="1" t="n"/>
      <c r="I217" s="1" t="n"/>
      <c r="J217" s="1" t="n"/>
      <c r="K217" s="1" t="n"/>
      <c r="L217" s="1" t="n"/>
      <c r="M217" s="1" t="n"/>
    </row>
    <row hidden="1" r="218">
      <c r="A218" s="38" t="n"/>
      <c r="B218" s="1" t="n"/>
      <c r="H218" s="1" t="n"/>
      <c r="I218" s="1" t="n"/>
      <c r="J218" s="1" t="n"/>
      <c r="K218" s="1" t="n"/>
      <c r="L218" s="1" t="n"/>
      <c r="M218" s="1" t="n"/>
    </row>
    <row hidden="1" r="219">
      <c r="A219" s="38" t="n"/>
      <c r="B219" s="1" t="n"/>
      <c r="H219" s="1" t="n"/>
      <c r="I219" s="1" t="n"/>
      <c r="J219" s="1" t="n"/>
      <c r="K219" s="1" t="n"/>
      <c r="L219" s="1" t="n"/>
      <c r="M219" s="1" t="n"/>
    </row>
    <row hidden="1" r="220">
      <c r="A220" s="38" t="n"/>
      <c r="B220" s="1" t="n"/>
      <c r="H220" s="1" t="n"/>
      <c r="I220" s="1" t="n"/>
      <c r="J220" s="1" t="n"/>
      <c r="K220" s="1" t="n"/>
      <c r="L220" s="1" t="n"/>
      <c r="M220" s="1" t="n"/>
    </row>
    <row hidden="1" r="221">
      <c r="A221" s="38" t="n"/>
      <c r="B221" s="1" t="n"/>
      <c r="H221" s="1" t="n"/>
      <c r="I221" s="1" t="n"/>
      <c r="J221" s="1" t="n"/>
      <c r="K221" s="1" t="n"/>
      <c r="L221" s="1" t="n"/>
      <c r="M221" s="1" t="n"/>
    </row>
    <row hidden="1" r="222">
      <c r="A222" s="38" t="n"/>
      <c r="B222" s="1" t="n"/>
      <c r="H222" s="1" t="n"/>
      <c r="I222" s="1" t="n"/>
      <c r="J222" s="1" t="n"/>
      <c r="K222" s="1" t="n"/>
      <c r="L222" s="1" t="n"/>
      <c r="M222" s="1" t="n"/>
    </row>
    <row hidden="1" r="223">
      <c r="A223" s="38" t="n"/>
      <c r="B223" s="1" t="n"/>
      <c r="H223" s="1" t="n"/>
      <c r="I223" s="1" t="n"/>
      <c r="J223" s="1" t="n"/>
      <c r="K223" s="1" t="n"/>
      <c r="L223" s="1" t="n"/>
      <c r="M223" s="1" t="n"/>
    </row>
    <row hidden="1" r="224">
      <c r="A224" s="38" t="n"/>
      <c r="B224" s="1" t="n"/>
      <c r="H224" s="1" t="n"/>
      <c r="I224" s="1" t="n"/>
      <c r="J224" s="1" t="n"/>
      <c r="K224" s="1" t="n"/>
      <c r="L224" s="1" t="n"/>
      <c r="M224" s="1" t="n"/>
    </row>
    <row hidden="1" r="225">
      <c r="A225" s="38" t="n"/>
      <c r="B225" s="1" t="n"/>
      <c r="H225" s="1" t="n"/>
      <c r="I225" s="1" t="n"/>
      <c r="J225" s="1" t="n"/>
      <c r="K225" s="1" t="n"/>
      <c r="L225" s="1" t="n"/>
      <c r="M225" s="1" t="n"/>
    </row>
    <row hidden="1" r="226">
      <c r="A226" s="38" t="n"/>
      <c r="B226" s="1" t="n"/>
      <c r="H226" s="1" t="n"/>
      <c r="I226" s="1" t="n"/>
      <c r="J226" s="1" t="n"/>
      <c r="K226" s="1" t="n"/>
      <c r="L226" s="1" t="n"/>
      <c r="M226" s="1" t="n"/>
    </row>
    <row hidden="1" r="227">
      <c r="A227" s="38" t="n"/>
      <c r="B227" s="1" t="n"/>
      <c r="H227" s="1" t="n"/>
      <c r="I227" s="1" t="n"/>
      <c r="J227" s="1" t="n"/>
      <c r="K227" s="1" t="n"/>
      <c r="L227" s="1" t="n"/>
      <c r="M227" s="1" t="n"/>
    </row>
    <row hidden="1" r="228">
      <c r="A228" s="38" t="n"/>
      <c r="B228" s="1" t="n"/>
      <c r="H228" s="1" t="n"/>
      <c r="I228" s="1" t="n"/>
      <c r="J228" s="1" t="n"/>
      <c r="K228" s="1" t="n"/>
      <c r="L228" s="1" t="n"/>
      <c r="M228" s="1" t="n"/>
    </row>
    <row hidden="1" r="229">
      <c r="A229" s="38" t="n"/>
      <c r="B229" s="1" t="n"/>
      <c r="H229" s="1" t="n"/>
      <c r="I229" s="1" t="n"/>
      <c r="J229" s="1" t="n"/>
      <c r="K229" s="1" t="n"/>
      <c r="L229" s="1" t="n"/>
      <c r="M229" s="1" t="n"/>
    </row>
    <row hidden="1" r="230">
      <c r="A230" s="38" t="n"/>
      <c r="B230" s="1" t="n"/>
      <c r="H230" s="1" t="n"/>
      <c r="I230" s="1" t="n"/>
      <c r="J230" s="1" t="n"/>
      <c r="K230" s="1" t="n"/>
      <c r="L230" s="1" t="n"/>
      <c r="M230" s="1" t="n"/>
    </row>
    <row hidden="1" r="231">
      <c r="A231" s="38" t="n"/>
      <c r="B231" s="1" t="n"/>
      <c r="H231" s="1" t="n"/>
      <c r="I231" s="1" t="n"/>
      <c r="J231" s="1" t="n"/>
      <c r="K231" s="1" t="n"/>
      <c r="L231" s="1" t="n"/>
      <c r="M231" s="1" t="n"/>
    </row>
    <row hidden="1" r="232">
      <c r="A232" s="38" t="n"/>
      <c r="B232" s="1" t="n"/>
      <c r="H232" s="1" t="n"/>
      <c r="I232" s="1" t="n"/>
      <c r="J232" s="1" t="n"/>
      <c r="K232" s="1" t="n"/>
      <c r="L232" s="1" t="n"/>
      <c r="M232" s="1" t="n"/>
    </row>
    <row hidden="1" r="233">
      <c r="A233" s="38" t="n"/>
      <c r="B233" s="1" t="n"/>
      <c r="H233" s="1" t="n"/>
      <c r="I233" s="1" t="n"/>
      <c r="J233" s="1" t="n"/>
      <c r="K233" s="1" t="n"/>
      <c r="L233" s="1" t="n"/>
      <c r="M233" s="1" t="n"/>
    </row>
    <row hidden="1" r="234">
      <c r="A234" s="38" t="n"/>
      <c r="B234" s="1" t="n"/>
      <c r="H234" s="1" t="n"/>
      <c r="I234" s="1" t="n"/>
      <c r="J234" s="1" t="n"/>
      <c r="K234" s="1" t="n"/>
      <c r="L234" s="1" t="n"/>
      <c r="M234" s="1" t="n"/>
    </row>
    <row hidden="1" r="235">
      <c r="A235" s="38" t="n"/>
      <c r="B235" s="1" t="n"/>
      <c r="H235" s="1" t="n"/>
      <c r="I235" s="1" t="n"/>
      <c r="J235" s="1" t="n"/>
      <c r="K235" s="1" t="n"/>
      <c r="L235" s="1" t="n"/>
      <c r="M235" s="1" t="n"/>
    </row>
    <row hidden="1" r="236">
      <c r="A236" s="38" t="n"/>
      <c r="B236" s="1" t="n"/>
      <c r="H236" s="1" t="n"/>
      <c r="I236" s="1" t="n"/>
      <c r="J236" s="1" t="n"/>
      <c r="K236" s="1" t="n"/>
      <c r="L236" s="1" t="n"/>
      <c r="M236" s="1" t="n"/>
    </row>
    <row hidden="1" r="237">
      <c r="A237" s="38" t="n"/>
      <c r="B237" s="1" t="n"/>
      <c r="H237" s="1" t="n"/>
      <c r="I237" s="1" t="n"/>
      <c r="J237" s="1" t="n"/>
      <c r="K237" s="1" t="n"/>
      <c r="L237" s="1" t="n"/>
      <c r="M237" s="1" t="n"/>
    </row>
    <row hidden="1" r="238">
      <c r="A238" s="38" t="n"/>
      <c r="B238" s="1" t="n"/>
      <c r="H238" s="1" t="n"/>
      <c r="I238" s="1" t="n"/>
      <c r="J238" s="1" t="n"/>
      <c r="K238" s="1" t="n"/>
      <c r="L238" s="1" t="n"/>
      <c r="M238" s="1" t="n"/>
    </row>
    <row hidden="1" r="239">
      <c r="A239" s="38" t="n"/>
      <c r="B239" s="1" t="n"/>
      <c r="H239" s="1" t="n"/>
      <c r="I239" s="1" t="n"/>
      <c r="J239" s="1" t="n"/>
      <c r="K239" s="1" t="n"/>
      <c r="L239" s="1" t="n"/>
      <c r="M239" s="1" t="n"/>
    </row>
    <row hidden="1" r="240">
      <c r="A240" s="38" t="n"/>
      <c r="B240" s="1" t="n"/>
      <c r="H240" s="1" t="n"/>
      <c r="I240" s="1" t="n"/>
      <c r="J240" s="1" t="n"/>
      <c r="K240" s="1" t="n"/>
      <c r="L240" s="1" t="n"/>
      <c r="M240" s="1" t="n"/>
    </row>
    <row hidden="1" r="241">
      <c r="A241" s="38" t="n"/>
      <c r="B241" s="1" t="n"/>
      <c r="H241" s="1" t="n"/>
      <c r="I241" s="1" t="n"/>
      <c r="J241" s="1" t="n"/>
      <c r="K241" s="1" t="n"/>
      <c r="L241" s="1" t="n"/>
      <c r="M241" s="1" t="n"/>
    </row>
    <row hidden="1" r="242">
      <c r="A242" s="38" t="n"/>
      <c r="B242" s="1" t="n"/>
      <c r="H242" s="1" t="n"/>
      <c r="I242" s="1" t="n"/>
      <c r="J242" s="1" t="n"/>
      <c r="K242" s="1" t="n"/>
      <c r="L242" s="1" t="n"/>
      <c r="M242" s="1" t="n"/>
    </row>
    <row hidden="1" r="243">
      <c r="A243" s="38" t="n"/>
      <c r="B243" s="1" t="n"/>
      <c r="H243" s="1" t="n"/>
      <c r="I243" s="1" t="n"/>
      <c r="J243" s="1" t="n"/>
      <c r="K243" s="1" t="n"/>
      <c r="L243" s="1" t="n"/>
      <c r="M243" s="1" t="n"/>
    </row>
    <row hidden="1" r="244">
      <c r="A244" s="38" t="n"/>
      <c r="B244" s="1" t="n"/>
      <c r="H244" s="1" t="n"/>
      <c r="I244" s="1" t="n"/>
      <c r="J244" s="1" t="n"/>
      <c r="K244" s="1" t="n"/>
      <c r="L244" s="1" t="n"/>
      <c r="M244" s="1" t="n"/>
    </row>
    <row hidden="1" r="245">
      <c r="A245" s="38" t="n"/>
      <c r="B245" s="1" t="n"/>
      <c r="H245" s="1" t="n"/>
      <c r="I245" s="1" t="n"/>
      <c r="J245" s="1" t="n"/>
      <c r="K245" s="1" t="n"/>
      <c r="L245" s="1" t="n"/>
      <c r="M245" s="1" t="n"/>
    </row>
    <row hidden="1" r="246">
      <c r="A246" s="38" t="n"/>
      <c r="B246" s="1" t="n"/>
      <c r="H246" s="1" t="n"/>
      <c r="I246" s="1" t="n"/>
      <c r="J246" s="1" t="n"/>
      <c r="K246" s="1" t="n"/>
      <c r="L246" s="1" t="n"/>
      <c r="M246" s="1" t="n"/>
    </row>
    <row hidden="1" r="247">
      <c r="A247" s="38" t="n"/>
      <c r="B247" s="1" t="n"/>
      <c r="H247" s="1" t="n"/>
      <c r="I247" s="1" t="n"/>
      <c r="J247" s="1" t="n"/>
      <c r="K247" s="1" t="n"/>
      <c r="L247" s="1" t="n"/>
      <c r="M247" s="1" t="n"/>
    </row>
    <row hidden="1" r="248">
      <c r="A248" s="38" t="n"/>
      <c r="B248" s="1" t="n"/>
      <c r="H248" s="1" t="n"/>
      <c r="I248" s="1" t="n"/>
      <c r="J248" s="1" t="n"/>
      <c r="K248" s="1" t="n"/>
      <c r="L248" s="1" t="n"/>
      <c r="M248" s="1" t="n"/>
    </row>
    <row hidden="1" r="249">
      <c r="A249" s="38" t="n"/>
      <c r="B249" s="1" t="n"/>
      <c r="H249" s="1" t="n"/>
      <c r="I249" s="1" t="n"/>
      <c r="J249" s="1" t="n"/>
      <c r="K249" s="1" t="n"/>
      <c r="L249" s="1" t="n"/>
      <c r="M249" s="1" t="n"/>
    </row>
    <row hidden="1" r="250">
      <c r="A250" s="38" t="n"/>
      <c r="B250" s="1" t="n"/>
      <c r="H250" s="1" t="n"/>
      <c r="I250" s="1" t="n"/>
      <c r="J250" s="1" t="n"/>
      <c r="K250" s="1" t="n"/>
      <c r="L250" s="1" t="n"/>
      <c r="M250" s="1" t="n"/>
    </row>
    <row hidden="1" r="251">
      <c r="A251" s="38" t="n"/>
      <c r="B251" s="1" t="n"/>
      <c r="H251" s="1" t="n"/>
      <c r="I251" s="1" t="n"/>
      <c r="J251" s="1" t="n"/>
      <c r="K251" s="1" t="n"/>
      <c r="L251" s="1" t="n"/>
      <c r="M251" s="1" t="n"/>
    </row>
    <row hidden="1" r="252">
      <c r="A252" s="38" t="n"/>
      <c r="B252" s="1" t="n"/>
      <c r="H252" s="1" t="n"/>
      <c r="I252" s="1" t="n"/>
      <c r="J252" s="1" t="n"/>
      <c r="K252" s="1" t="n"/>
      <c r="L252" s="1" t="n"/>
      <c r="M252" s="1" t="n"/>
    </row>
    <row hidden="1" r="253">
      <c r="A253" s="38" t="n"/>
      <c r="B253" s="1" t="n"/>
      <c r="H253" s="1" t="n"/>
      <c r="I253" s="1" t="n"/>
      <c r="J253" s="1" t="n"/>
      <c r="K253" s="1" t="n"/>
      <c r="L253" s="1" t="n"/>
      <c r="M253" s="1" t="n"/>
    </row>
    <row hidden="1" r="254">
      <c r="A254" s="38" t="n"/>
      <c r="B254" s="1" t="n"/>
      <c r="H254" s="1" t="n"/>
      <c r="I254" s="1" t="n"/>
      <c r="J254" s="1" t="n"/>
      <c r="K254" s="1" t="n"/>
      <c r="L254" s="1" t="n"/>
      <c r="M254" s="1" t="n"/>
    </row>
    <row hidden="1" r="255">
      <c r="A255" s="38" t="n"/>
      <c r="B255" s="1" t="n"/>
      <c r="H255" s="1" t="n"/>
      <c r="I255" s="1" t="n"/>
      <c r="J255" s="1" t="n"/>
      <c r="K255" s="1" t="n"/>
      <c r="L255" s="1" t="n"/>
      <c r="M255" s="1" t="n"/>
    </row>
    <row hidden="1" r="256">
      <c r="A256" s="38" t="n"/>
      <c r="B256" s="1" t="n"/>
      <c r="H256" s="1" t="n"/>
      <c r="I256" s="1" t="n"/>
      <c r="J256" s="1" t="n"/>
      <c r="K256" s="1" t="n"/>
      <c r="L256" s="1" t="n"/>
      <c r="M256" s="1" t="n"/>
    </row>
    <row hidden="1" r="257">
      <c r="A257" s="38" t="n"/>
      <c r="B257" s="1" t="n"/>
      <c r="H257" s="1" t="n"/>
      <c r="I257" s="1" t="n"/>
      <c r="J257" s="1" t="n"/>
      <c r="K257" s="1" t="n"/>
      <c r="L257" s="1" t="n"/>
      <c r="M257" s="1" t="n"/>
    </row>
    <row hidden="1" r="258">
      <c r="A258" s="38" t="n"/>
      <c r="B258" s="1" t="n"/>
      <c r="H258" s="1" t="n"/>
      <c r="I258" s="1" t="n"/>
      <c r="J258" s="1" t="n"/>
      <c r="K258" s="1" t="n"/>
      <c r="L258" s="1" t="n"/>
      <c r="M258" s="1" t="n"/>
    </row>
    <row hidden="1" r="259">
      <c r="A259" s="38" t="n"/>
      <c r="B259" s="1" t="n"/>
      <c r="H259" s="1" t="n"/>
      <c r="I259" s="1" t="n"/>
      <c r="J259" s="1" t="n"/>
      <c r="K259" s="1" t="n"/>
      <c r="L259" s="1" t="n"/>
      <c r="M259" s="1" t="n"/>
    </row>
    <row hidden="1" r="260">
      <c r="A260" s="38" t="n"/>
      <c r="B260" s="1" t="n"/>
      <c r="H260" s="1" t="n"/>
      <c r="I260" s="1" t="n"/>
      <c r="J260" s="1" t="n"/>
      <c r="K260" s="1" t="n"/>
      <c r="L260" s="1" t="n"/>
      <c r="M260" s="1" t="n"/>
    </row>
    <row hidden="1" r="261">
      <c r="A261" s="38" t="n"/>
      <c r="B261" s="1" t="n"/>
      <c r="H261" s="1" t="n"/>
      <c r="I261" s="1" t="n"/>
      <c r="J261" s="1" t="n"/>
      <c r="K261" s="1" t="n"/>
      <c r="L261" s="1" t="n"/>
      <c r="M261" s="1" t="n"/>
    </row>
    <row hidden="1" r="262">
      <c r="A262" s="38" t="n"/>
      <c r="B262" s="1" t="n"/>
      <c r="H262" s="1" t="n"/>
      <c r="I262" s="1" t="n"/>
      <c r="J262" s="1" t="n"/>
      <c r="K262" s="1" t="n"/>
      <c r="L262" s="1" t="n"/>
      <c r="M262" s="1" t="n"/>
    </row>
    <row hidden="1" r="263">
      <c r="A263" s="38" t="n"/>
      <c r="B263" s="1" t="n"/>
      <c r="H263" s="1" t="n"/>
      <c r="I263" s="1" t="n"/>
      <c r="J263" s="1" t="n"/>
      <c r="K263" s="1" t="n"/>
      <c r="L263" s="1" t="n"/>
      <c r="M263" s="1" t="n"/>
    </row>
    <row hidden="1" r="264">
      <c r="A264" s="38" t="n"/>
      <c r="B264" s="1" t="n"/>
      <c r="H264" s="1" t="n"/>
      <c r="I264" s="1" t="n"/>
      <c r="J264" s="1" t="n"/>
      <c r="K264" s="1" t="n"/>
      <c r="L264" s="1" t="n"/>
      <c r="M264" s="1" t="n"/>
    </row>
    <row hidden="1" r="265">
      <c r="A265" s="38" t="n"/>
      <c r="B265" s="1" t="n"/>
      <c r="H265" s="1" t="n"/>
      <c r="I265" s="1" t="n"/>
      <c r="J265" s="1" t="n"/>
      <c r="K265" s="1" t="n"/>
      <c r="L265" s="1" t="n"/>
      <c r="M265" s="1" t="n"/>
    </row>
    <row hidden="1" r="266">
      <c r="A266" s="38" t="n"/>
      <c r="B266" s="1" t="n"/>
      <c r="H266" s="1" t="n"/>
      <c r="I266" s="1" t="n"/>
      <c r="J266" s="1" t="n"/>
      <c r="K266" s="1" t="n"/>
      <c r="L266" s="1" t="n"/>
      <c r="M266" s="1" t="n"/>
    </row>
    <row hidden="1" r="267">
      <c r="A267" s="38" t="n"/>
      <c r="B267" s="1" t="n"/>
      <c r="H267" s="1" t="n"/>
      <c r="I267" s="1" t="n"/>
      <c r="J267" s="1" t="n"/>
      <c r="K267" s="1" t="n"/>
      <c r="L267" s="1" t="n"/>
      <c r="M267" s="1" t="n"/>
    </row>
    <row hidden="1" r="268">
      <c r="A268" s="38" t="n"/>
      <c r="B268" s="1" t="n"/>
      <c r="H268" s="1" t="n"/>
      <c r="I268" s="1" t="n"/>
      <c r="J268" s="1" t="n"/>
      <c r="K268" s="1" t="n"/>
      <c r="L268" s="1" t="n"/>
      <c r="M268" s="1" t="n"/>
    </row>
    <row hidden="1" r="269">
      <c r="A269" s="38" t="n"/>
      <c r="B269" s="1" t="n"/>
      <c r="H269" s="1" t="n"/>
      <c r="I269" s="1" t="n"/>
      <c r="J269" s="1" t="n"/>
      <c r="K269" s="1" t="n"/>
      <c r="L269" s="1" t="n"/>
      <c r="M269" s="1" t="n"/>
    </row>
    <row hidden="1" r="270">
      <c r="A270" s="38" t="n"/>
      <c r="B270" s="1" t="n"/>
      <c r="H270" s="1" t="n"/>
      <c r="I270" s="1" t="n"/>
      <c r="J270" s="1" t="n"/>
      <c r="K270" s="1" t="n"/>
      <c r="L270" s="1" t="n"/>
      <c r="M270" s="1" t="n"/>
    </row>
    <row hidden="1" r="271">
      <c r="A271" s="38" t="n"/>
      <c r="B271" s="1" t="n"/>
      <c r="H271" s="1" t="n"/>
      <c r="I271" s="1" t="n"/>
      <c r="J271" s="1" t="n"/>
      <c r="K271" s="1" t="n"/>
      <c r="L271" s="1" t="n"/>
      <c r="M271" s="1" t="n"/>
    </row>
    <row hidden="1" r="272">
      <c r="A272" s="38" t="n"/>
      <c r="B272" s="1" t="n"/>
      <c r="H272" s="1" t="n"/>
      <c r="I272" s="1" t="n"/>
      <c r="J272" s="1" t="n"/>
      <c r="K272" s="1" t="n"/>
      <c r="L272" s="1" t="n"/>
      <c r="M272" s="1" t="n"/>
    </row>
    <row hidden="1" r="273">
      <c r="A273" s="38" t="n"/>
      <c r="B273" s="1" t="n"/>
      <c r="H273" s="1" t="n"/>
      <c r="I273" s="1" t="n"/>
      <c r="J273" s="1" t="n"/>
      <c r="K273" s="1" t="n"/>
      <c r="L273" s="1" t="n"/>
      <c r="M273" s="1" t="n"/>
    </row>
    <row hidden="1" r="274">
      <c r="A274" s="38" t="n"/>
      <c r="B274" s="1" t="n"/>
      <c r="H274" s="1" t="n"/>
      <c r="I274" s="1" t="n"/>
      <c r="J274" s="1" t="n"/>
      <c r="K274" s="1" t="n"/>
      <c r="L274" s="1" t="n"/>
      <c r="M274" s="1" t="n"/>
    </row>
    <row hidden="1" r="275">
      <c r="A275" s="38" t="n"/>
      <c r="B275" s="1" t="n"/>
      <c r="H275" s="1" t="n"/>
      <c r="I275" s="1" t="n"/>
      <c r="J275" s="1" t="n"/>
      <c r="K275" s="1" t="n"/>
      <c r="L275" s="1" t="n"/>
      <c r="M275" s="1" t="n"/>
    </row>
    <row hidden="1" r="276">
      <c r="A276" s="38" t="n"/>
      <c r="B276" s="1" t="n"/>
      <c r="H276" s="1" t="n"/>
      <c r="I276" s="1" t="n"/>
      <c r="J276" s="1" t="n"/>
      <c r="K276" s="1" t="n"/>
      <c r="L276" s="1" t="n"/>
      <c r="M276" s="1" t="n"/>
    </row>
    <row hidden="1" r="277">
      <c r="A277" s="38" t="n"/>
      <c r="B277" s="1" t="n"/>
      <c r="H277" s="1" t="n"/>
      <c r="I277" s="1" t="n"/>
      <c r="J277" s="1" t="n"/>
      <c r="K277" s="1" t="n"/>
      <c r="L277" s="1" t="n"/>
      <c r="M277" s="1" t="n"/>
    </row>
    <row hidden="1" r="278">
      <c r="A278" s="38" t="n"/>
      <c r="B278" s="1" t="n"/>
      <c r="H278" s="1" t="n"/>
      <c r="I278" s="1" t="n"/>
      <c r="J278" s="1" t="n"/>
      <c r="K278" s="1" t="n"/>
      <c r="L278" s="1" t="n"/>
      <c r="M278" s="1" t="n"/>
    </row>
    <row hidden="1" r="279">
      <c r="A279" s="38" t="n"/>
      <c r="B279" s="1" t="n"/>
      <c r="H279" s="1" t="n"/>
      <c r="I279" s="1" t="n"/>
      <c r="J279" s="1" t="n"/>
      <c r="K279" s="1" t="n"/>
      <c r="L279" s="1" t="n"/>
      <c r="M279" s="1" t="n"/>
    </row>
    <row hidden="1" r="280">
      <c r="A280" s="38" t="n"/>
      <c r="B280" s="1" t="n"/>
      <c r="H280" s="1" t="n"/>
      <c r="I280" s="1" t="n"/>
      <c r="J280" s="1" t="n"/>
      <c r="K280" s="1" t="n"/>
      <c r="L280" s="1" t="n"/>
      <c r="M280" s="1" t="n"/>
    </row>
    <row hidden="1" r="281">
      <c r="A281" s="38" t="n"/>
      <c r="B281" s="1" t="n"/>
      <c r="H281" s="1" t="n"/>
      <c r="I281" s="1" t="n"/>
      <c r="J281" s="1" t="n"/>
      <c r="K281" s="1" t="n"/>
      <c r="L281" s="1" t="n"/>
      <c r="M281" s="1" t="n"/>
    </row>
    <row hidden="1" r="282">
      <c r="A282" s="38" t="n"/>
      <c r="B282" s="1" t="n"/>
      <c r="H282" s="1" t="n"/>
      <c r="I282" s="1" t="n"/>
      <c r="J282" s="1" t="n"/>
      <c r="K282" s="1" t="n"/>
      <c r="L282" s="1" t="n"/>
      <c r="M282" s="1" t="n"/>
    </row>
    <row hidden="1" r="283">
      <c r="A283" s="38" t="n"/>
      <c r="B283" s="1" t="n"/>
      <c r="H283" s="1" t="n"/>
      <c r="I283" s="1" t="n"/>
      <c r="J283" s="1" t="n"/>
      <c r="K283" s="1" t="n"/>
      <c r="L283" s="1" t="n"/>
      <c r="M283" s="1" t="n"/>
    </row>
    <row hidden="1" r="284">
      <c r="A284" s="38" t="n"/>
      <c r="B284" s="1" t="n"/>
      <c r="H284" s="1" t="n"/>
      <c r="I284" s="1" t="n"/>
      <c r="J284" s="1" t="n"/>
      <c r="K284" s="1" t="n"/>
      <c r="L284" s="1" t="n"/>
      <c r="M284" s="1" t="n"/>
    </row>
    <row hidden="1" r="285">
      <c r="A285" s="38" t="n"/>
      <c r="B285" s="1" t="n"/>
      <c r="H285" s="1" t="n"/>
      <c r="I285" s="1" t="n"/>
      <c r="J285" s="1" t="n"/>
      <c r="K285" s="1" t="n"/>
      <c r="L285" s="1" t="n"/>
      <c r="M285" s="1" t="n"/>
    </row>
    <row hidden="1" r="286">
      <c r="A286" s="38" t="n"/>
      <c r="B286" s="1" t="n"/>
      <c r="H286" s="1" t="n"/>
      <c r="I286" s="1" t="n"/>
      <c r="J286" s="1" t="n"/>
      <c r="K286" s="1" t="n"/>
      <c r="L286" s="1" t="n"/>
      <c r="M286" s="1" t="n"/>
    </row>
    <row hidden="1" r="287">
      <c r="A287" s="38" t="n"/>
      <c r="B287" s="1" t="n"/>
      <c r="H287" s="1" t="n"/>
      <c r="I287" s="1" t="n"/>
      <c r="J287" s="1" t="n"/>
      <c r="K287" s="1" t="n"/>
      <c r="L287" s="1" t="n"/>
      <c r="M287" s="1" t="n"/>
    </row>
    <row hidden="1" r="288">
      <c r="A288" s="38" t="n"/>
      <c r="B288" s="1" t="n"/>
      <c r="H288" s="1" t="n"/>
      <c r="I288" s="1" t="n"/>
      <c r="J288" s="1" t="n"/>
      <c r="K288" s="1" t="n"/>
      <c r="L288" s="1" t="n"/>
      <c r="M288" s="1" t="n"/>
    </row>
    <row hidden="1" r="289">
      <c r="A289" s="38" t="n"/>
      <c r="B289" s="1" t="n"/>
      <c r="H289" s="1" t="n"/>
      <c r="I289" s="1" t="n"/>
      <c r="J289" s="1" t="n"/>
      <c r="K289" s="1" t="n"/>
      <c r="L289" s="1" t="n"/>
      <c r="M289" s="1" t="n"/>
    </row>
    <row hidden="1" r="290">
      <c r="A290" s="38" t="n"/>
      <c r="B290" s="1" t="n"/>
      <c r="H290" s="1" t="n"/>
      <c r="I290" s="1" t="n"/>
      <c r="J290" s="1" t="n"/>
      <c r="K290" s="1" t="n"/>
      <c r="L290" s="1" t="n"/>
      <c r="M290" s="1" t="n"/>
    </row>
    <row hidden="1" r="291">
      <c r="A291" s="38" t="n"/>
      <c r="B291" s="1" t="n"/>
      <c r="H291" s="1" t="n"/>
      <c r="I291" s="1" t="n"/>
      <c r="J291" s="1" t="n"/>
      <c r="K291" s="1" t="n"/>
      <c r="L291" s="1" t="n"/>
      <c r="M291" s="1" t="n"/>
    </row>
    <row hidden="1" r="292">
      <c r="A292" s="38" t="n"/>
      <c r="B292" s="1" t="n"/>
      <c r="H292" s="1" t="n"/>
      <c r="I292" s="1" t="n"/>
      <c r="J292" s="1" t="n"/>
      <c r="K292" s="1" t="n"/>
      <c r="L292" s="1" t="n"/>
      <c r="M292" s="1" t="n"/>
    </row>
    <row hidden="1" r="293">
      <c r="A293" s="38" t="n"/>
      <c r="B293" s="1" t="n"/>
      <c r="H293" s="1" t="n"/>
      <c r="I293" s="1" t="n"/>
      <c r="J293" s="1" t="n"/>
      <c r="K293" s="1" t="n"/>
      <c r="L293" s="1" t="n"/>
      <c r="M293" s="1" t="n"/>
    </row>
    <row hidden="1" r="294">
      <c r="A294" s="38" t="n"/>
      <c r="B294" s="1" t="n"/>
      <c r="H294" s="1" t="n"/>
      <c r="I294" s="1" t="n"/>
      <c r="J294" s="1" t="n"/>
      <c r="K294" s="1" t="n"/>
      <c r="L294" s="1" t="n"/>
      <c r="M294" s="1" t="n"/>
    </row>
    <row hidden="1" r="295">
      <c r="A295" s="38" t="n"/>
      <c r="B295" s="1" t="n"/>
      <c r="H295" s="1" t="n"/>
      <c r="I295" s="1" t="n"/>
      <c r="J295" s="1" t="n"/>
      <c r="K295" s="1" t="n"/>
      <c r="L295" s="1" t="n"/>
      <c r="M295" s="1" t="n"/>
    </row>
    <row hidden="1" r="296">
      <c r="A296" s="38" t="n"/>
      <c r="B296" s="1" t="n"/>
      <c r="H296" s="1" t="n"/>
      <c r="I296" s="1" t="n"/>
      <c r="J296" s="1" t="n"/>
      <c r="K296" s="1" t="n"/>
      <c r="L296" s="1" t="n"/>
      <c r="M296" s="1" t="n"/>
    </row>
    <row hidden="1" r="297">
      <c r="A297" s="38" t="n"/>
      <c r="B297" s="1" t="n"/>
      <c r="H297" s="1" t="n"/>
      <c r="I297" s="1" t="n"/>
      <c r="J297" s="1" t="n"/>
      <c r="K297" s="1" t="n"/>
      <c r="L297" s="1" t="n"/>
      <c r="M297" s="1" t="n"/>
    </row>
    <row hidden="1" r="298">
      <c r="A298" s="38" t="n"/>
      <c r="B298" s="1" t="n"/>
      <c r="H298" s="1" t="n"/>
      <c r="I298" s="1" t="n"/>
      <c r="J298" s="1" t="n"/>
      <c r="K298" s="1" t="n"/>
      <c r="L298" s="1" t="n"/>
      <c r="M298" s="1" t="n"/>
    </row>
    <row hidden="1" r="299">
      <c r="A299" s="38" t="n"/>
      <c r="B299" s="1" t="n"/>
      <c r="H299" s="1" t="n"/>
      <c r="I299" s="1" t="n"/>
      <c r="J299" s="1" t="n"/>
      <c r="K299" s="1" t="n"/>
      <c r="L299" s="1" t="n"/>
      <c r="M299" s="1" t="n"/>
    </row>
    <row hidden="1" r="300">
      <c r="A300" s="38" t="n"/>
      <c r="B300" s="1" t="n"/>
      <c r="H300" s="1" t="n"/>
      <c r="I300" s="1" t="n"/>
      <c r="J300" s="1" t="n"/>
      <c r="K300" s="1" t="n"/>
      <c r="L300" s="1" t="n"/>
      <c r="M300" s="1" t="n"/>
    </row>
    <row hidden="1" r="301">
      <c r="A301" s="38" t="n"/>
      <c r="B301" s="1" t="n"/>
      <c r="H301" s="1" t="n"/>
      <c r="I301" s="1" t="n"/>
      <c r="J301" s="1" t="n"/>
      <c r="K301" s="1" t="n"/>
      <c r="L301" s="1" t="n"/>
      <c r="M301" s="1" t="n"/>
    </row>
    <row hidden="1" r="302">
      <c r="A302" s="38" t="n"/>
      <c r="B302" s="1" t="n"/>
      <c r="H302" s="1" t="n"/>
      <c r="I302" s="1" t="n"/>
      <c r="J302" s="1" t="n"/>
      <c r="K302" s="1" t="n"/>
      <c r="L302" s="1" t="n"/>
      <c r="M302" s="1" t="n"/>
    </row>
    <row hidden="1" r="303">
      <c r="A303" s="38" t="n"/>
      <c r="B303" s="1" t="n"/>
      <c r="H303" s="1" t="n"/>
      <c r="I303" s="1" t="n"/>
      <c r="J303" s="1" t="n"/>
      <c r="K303" s="1" t="n"/>
      <c r="L303" s="1" t="n"/>
      <c r="M303" s="1" t="n"/>
    </row>
    <row hidden="1" r="304">
      <c r="A304" s="38" t="n"/>
      <c r="B304" s="1" t="n"/>
      <c r="H304" s="1" t="n"/>
      <c r="I304" s="1" t="n"/>
      <c r="J304" s="1" t="n"/>
      <c r="K304" s="1" t="n"/>
      <c r="L304" s="1" t="n"/>
      <c r="M304" s="1" t="n"/>
    </row>
    <row hidden="1" r="305">
      <c r="A305" s="38" t="n"/>
      <c r="B305" s="1" t="n"/>
      <c r="H305" s="1" t="n"/>
      <c r="I305" s="1" t="n"/>
      <c r="J305" s="1" t="n"/>
      <c r="K305" s="1" t="n"/>
      <c r="L305" s="1" t="n"/>
      <c r="M305" s="1" t="n"/>
    </row>
    <row hidden="1" r="306">
      <c r="A306" s="38" t="n"/>
      <c r="B306" s="1" t="n"/>
      <c r="H306" s="1" t="n"/>
      <c r="I306" s="1" t="n"/>
      <c r="J306" s="1" t="n"/>
      <c r="K306" s="1" t="n"/>
      <c r="L306" s="1" t="n"/>
      <c r="M306" s="1" t="n"/>
    </row>
    <row hidden="1" r="307">
      <c r="A307" s="38" t="n"/>
      <c r="B307" s="1" t="n"/>
      <c r="H307" s="1" t="n"/>
      <c r="I307" s="1" t="n"/>
      <c r="J307" s="1" t="n"/>
      <c r="K307" s="1" t="n"/>
      <c r="L307" s="1" t="n"/>
      <c r="M307" s="1" t="n"/>
    </row>
    <row hidden="1" r="308">
      <c r="A308" s="38" t="n"/>
      <c r="B308" s="1" t="n"/>
      <c r="H308" s="1" t="n"/>
      <c r="I308" s="1" t="n"/>
      <c r="J308" s="1" t="n"/>
      <c r="K308" s="1" t="n"/>
      <c r="L308" s="1" t="n"/>
      <c r="M308" s="1" t="n"/>
    </row>
    <row hidden="1" r="309">
      <c r="A309" s="38" t="n"/>
      <c r="B309" s="1" t="n"/>
      <c r="H309" s="1" t="n"/>
      <c r="I309" s="1" t="n"/>
      <c r="J309" s="1" t="n"/>
      <c r="K309" s="1" t="n"/>
      <c r="L309" s="1" t="n"/>
      <c r="M309" s="1" t="n"/>
    </row>
    <row hidden="1" r="310">
      <c r="A310" s="38" t="n"/>
      <c r="B310" s="1" t="n"/>
      <c r="H310" s="1" t="n"/>
      <c r="I310" s="1" t="n"/>
      <c r="J310" s="1" t="n"/>
      <c r="K310" s="1" t="n"/>
      <c r="L310" s="1" t="n"/>
      <c r="M310" s="1" t="n"/>
    </row>
    <row hidden="1" r="311">
      <c r="A311" s="38" t="n"/>
      <c r="B311" s="1" t="n"/>
      <c r="H311" s="1" t="n"/>
      <c r="I311" s="1" t="n"/>
      <c r="J311" s="1" t="n"/>
      <c r="K311" s="1" t="n"/>
      <c r="L311" s="1" t="n"/>
      <c r="M311" s="1" t="n"/>
    </row>
    <row hidden="1" r="312">
      <c r="A312" s="38" t="n"/>
      <c r="B312" s="1" t="n"/>
      <c r="H312" s="1" t="n"/>
      <c r="I312" s="1" t="n"/>
      <c r="J312" s="1" t="n"/>
      <c r="K312" s="1" t="n"/>
      <c r="L312" s="1" t="n"/>
      <c r="M312" s="1" t="n"/>
    </row>
    <row hidden="1" r="313">
      <c r="A313" s="38" t="n"/>
      <c r="B313" s="1" t="n"/>
      <c r="H313" s="1" t="n"/>
      <c r="I313" s="1" t="n"/>
      <c r="J313" s="1" t="n"/>
      <c r="K313" s="1" t="n"/>
      <c r="L313" s="1" t="n"/>
      <c r="M313" s="1" t="n"/>
    </row>
    <row hidden="1" r="314">
      <c r="A314" s="38" t="n"/>
      <c r="B314" s="1" t="n"/>
      <c r="H314" s="1" t="n"/>
      <c r="I314" s="1" t="n"/>
      <c r="J314" s="1" t="n"/>
      <c r="K314" s="1" t="n"/>
      <c r="L314" s="1" t="n"/>
      <c r="M314" s="1" t="n"/>
    </row>
    <row hidden="1" r="315">
      <c r="A315" s="38" t="n"/>
      <c r="B315" s="1" t="n"/>
      <c r="H315" s="1" t="n"/>
      <c r="I315" s="1" t="n"/>
      <c r="J315" s="1" t="n"/>
      <c r="K315" s="1" t="n"/>
      <c r="L315" s="1" t="n"/>
      <c r="M315" s="1" t="n"/>
    </row>
    <row hidden="1" r="316">
      <c r="A316" s="38" t="n"/>
      <c r="B316" s="1" t="n"/>
      <c r="H316" s="1" t="n"/>
      <c r="I316" s="1" t="n"/>
      <c r="J316" s="1" t="n"/>
      <c r="K316" s="1" t="n"/>
      <c r="L316" s="1" t="n"/>
      <c r="M316" s="1" t="n"/>
    </row>
    <row hidden="1" r="317">
      <c r="A317" s="38" t="n"/>
      <c r="B317" s="1" t="n"/>
      <c r="H317" s="1" t="n"/>
      <c r="I317" s="1" t="n"/>
      <c r="J317" s="1" t="n"/>
      <c r="K317" s="1" t="n"/>
      <c r="L317" s="1" t="n"/>
      <c r="M317" s="1" t="n"/>
    </row>
    <row hidden="1" r="318">
      <c r="A318" s="38" t="n"/>
      <c r="B318" s="1" t="n"/>
      <c r="H318" s="1" t="n"/>
      <c r="I318" s="1" t="n"/>
      <c r="J318" s="1" t="n"/>
      <c r="K318" s="1" t="n"/>
      <c r="L318" s="1" t="n"/>
      <c r="M318" s="1" t="n"/>
    </row>
    <row hidden="1" r="319">
      <c r="A319" s="38" t="n"/>
      <c r="B319" s="1" t="n"/>
      <c r="H319" s="1" t="n"/>
      <c r="I319" s="1" t="n"/>
      <c r="J319" s="1" t="n"/>
      <c r="K319" s="1" t="n"/>
      <c r="L319" s="1" t="n"/>
      <c r="M319" s="1" t="n"/>
    </row>
    <row hidden="1" r="320">
      <c r="A320" s="38" t="n"/>
      <c r="B320" s="1" t="n"/>
      <c r="H320" s="1" t="n"/>
      <c r="I320" s="1" t="n"/>
      <c r="J320" s="1" t="n"/>
      <c r="K320" s="1" t="n"/>
      <c r="L320" s="1" t="n"/>
      <c r="M320" s="1" t="n"/>
    </row>
    <row hidden="1" r="321">
      <c r="A321" s="38" t="n"/>
      <c r="B321" s="1" t="n"/>
      <c r="H321" s="1" t="n"/>
      <c r="I321" s="1" t="n"/>
      <c r="J321" s="1" t="n"/>
      <c r="K321" s="1" t="n"/>
      <c r="L321" s="1" t="n"/>
      <c r="M321" s="1" t="n"/>
    </row>
    <row hidden="1" r="322">
      <c r="A322" s="38" t="n"/>
      <c r="B322" s="1" t="n"/>
      <c r="H322" s="1" t="n"/>
      <c r="I322" s="1" t="n"/>
      <c r="J322" s="1" t="n"/>
      <c r="K322" s="1" t="n"/>
      <c r="L322" s="1" t="n"/>
      <c r="M322" s="1" t="n"/>
    </row>
    <row hidden="1" r="323">
      <c r="A323" s="38" t="n"/>
      <c r="B323" s="1" t="n"/>
      <c r="H323" s="1" t="n"/>
      <c r="I323" s="1" t="n"/>
      <c r="J323" s="1" t="n"/>
      <c r="K323" s="1" t="n"/>
      <c r="L323" s="1" t="n"/>
      <c r="M323" s="1" t="n"/>
    </row>
    <row hidden="1" r="324">
      <c r="A324" s="38" t="n"/>
      <c r="B324" s="1" t="n"/>
      <c r="H324" s="1" t="n"/>
      <c r="I324" s="1" t="n"/>
      <c r="J324" s="1" t="n"/>
      <c r="K324" s="1" t="n"/>
      <c r="L324" s="1" t="n"/>
      <c r="M324" s="1" t="n"/>
    </row>
    <row hidden="1" r="325">
      <c r="A325" s="38" t="n"/>
      <c r="B325" s="1" t="n"/>
      <c r="H325" s="1" t="n"/>
      <c r="I325" s="1" t="n"/>
      <c r="J325" s="1" t="n"/>
      <c r="K325" s="1" t="n"/>
      <c r="L325" s="1" t="n"/>
      <c r="M325" s="1" t="n"/>
    </row>
    <row hidden="1" r="326">
      <c r="A326" s="38" t="n"/>
      <c r="B326" s="1" t="n"/>
      <c r="H326" s="1" t="n"/>
      <c r="I326" s="1" t="n"/>
      <c r="J326" s="1" t="n"/>
      <c r="K326" s="1" t="n"/>
      <c r="L326" s="1" t="n"/>
      <c r="M326" s="1" t="n"/>
    </row>
    <row hidden="1" r="327">
      <c r="A327" s="38" t="n"/>
      <c r="B327" s="1" t="n"/>
      <c r="H327" s="1" t="n"/>
      <c r="I327" s="1" t="n"/>
      <c r="J327" s="1" t="n"/>
      <c r="K327" s="1" t="n"/>
      <c r="L327" s="1" t="n"/>
      <c r="M327" s="1" t="n"/>
    </row>
    <row hidden="1" r="328">
      <c r="A328" s="38" t="n"/>
      <c r="B328" s="1" t="n"/>
      <c r="H328" s="1" t="n"/>
      <c r="I328" s="1" t="n"/>
      <c r="J328" s="1" t="n"/>
      <c r="K328" s="1" t="n"/>
      <c r="L328" s="1" t="n"/>
      <c r="M328" s="1" t="n"/>
    </row>
    <row hidden="1" r="329">
      <c r="A329" s="38" t="n"/>
      <c r="B329" s="1" t="n"/>
      <c r="H329" s="1" t="n"/>
      <c r="I329" s="1" t="n"/>
      <c r="J329" s="1" t="n"/>
      <c r="K329" s="1" t="n"/>
      <c r="L329" s="1" t="n"/>
      <c r="M329" s="1" t="n"/>
    </row>
    <row hidden="1" r="330">
      <c r="A330" s="38" t="n"/>
      <c r="B330" s="1" t="n"/>
      <c r="H330" s="1" t="n"/>
      <c r="I330" s="1" t="n"/>
      <c r="J330" s="1" t="n"/>
      <c r="K330" s="1" t="n"/>
      <c r="L330" s="1" t="n"/>
      <c r="M330" s="1" t="n"/>
    </row>
    <row hidden="1" r="331">
      <c r="A331" s="38" t="n"/>
      <c r="B331" s="1" t="n"/>
      <c r="H331" s="1" t="n"/>
      <c r="I331" s="1" t="n"/>
      <c r="J331" s="1" t="n"/>
      <c r="K331" s="1" t="n"/>
      <c r="L331" s="1" t="n"/>
      <c r="M331" s="1" t="n"/>
    </row>
    <row hidden="1" r="332">
      <c r="A332" s="38" t="n"/>
      <c r="B332" s="1" t="n"/>
      <c r="H332" s="1" t="n"/>
      <c r="I332" s="1" t="n"/>
      <c r="J332" s="1" t="n"/>
      <c r="K332" s="1" t="n"/>
      <c r="L332" s="1" t="n"/>
      <c r="M332" s="1" t="n"/>
    </row>
    <row hidden="1" r="333">
      <c r="A333" s="38" t="n"/>
      <c r="B333" s="1" t="n"/>
      <c r="H333" s="1" t="n"/>
      <c r="I333" s="1" t="n"/>
      <c r="J333" s="1" t="n"/>
      <c r="K333" s="1" t="n"/>
      <c r="L333" s="1" t="n"/>
      <c r="M333" s="1" t="n"/>
    </row>
    <row hidden="1" r="334">
      <c r="A334" s="38" t="n"/>
      <c r="B334" s="1" t="n"/>
      <c r="H334" s="1" t="n"/>
      <c r="I334" s="1" t="n"/>
      <c r="J334" s="1" t="n"/>
      <c r="K334" s="1" t="n"/>
      <c r="L334" s="1" t="n"/>
      <c r="M334" s="1" t="n"/>
    </row>
    <row hidden="1" r="335">
      <c r="A335" s="38" t="n"/>
      <c r="B335" s="1" t="n"/>
      <c r="H335" s="1" t="n"/>
      <c r="I335" s="1" t="n"/>
      <c r="J335" s="1" t="n"/>
      <c r="K335" s="1" t="n"/>
      <c r="L335" s="1" t="n"/>
      <c r="M335" s="1" t="n"/>
    </row>
    <row hidden="1" r="336">
      <c r="A336" s="38" t="n"/>
      <c r="B336" s="1" t="n"/>
      <c r="H336" s="1" t="n"/>
      <c r="I336" s="1" t="n"/>
      <c r="J336" s="1" t="n"/>
      <c r="K336" s="1" t="n"/>
      <c r="L336" s="1" t="n"/>
      <c r="M336" s="1" t="n"/>
    </row>
    <row hidden="1" r="337">
      <c r="A337" s="38" t="n"/>
      <c r="B337" s="1" t="n"/>
      <c r="H337" s="1" t="n"/>
      <c r="I337" s="1" t="n"/>
      <c r="J337" s="1" t="n"/>
      <c r="K337" s="1" t="n"/>
      <c r="L337" s="1" t="n"/>
      <c r="M337" s="1" t="n"/>
    </row>
    <row hidden="1" r="338">
      <c r="A338" s="38" t="n"/>
      <c r="B338" s="1" t="n"/>
      <c r="H338" s="1" t="n"/>
      <c r="I338" s="1" t="n"/>
      <c r="J338" s="1" t="n"/>
      <c r="K338" s="1" t="n"/>
      <c r="L338" s="1" t="n"/>
      <c r="M338" s="1" t="n"/>
    </row>
    <row hidden="1" r="339">
      <c r="A339" s="38" t="n"/>
      <c r="B339" s="1" t="n"/>
      <c r="H339" s="1" t="n"/>
      <c r="I339" s="1" t="n"/>
      <c r="J339" s="1" t="n"/>
      <c r="K339" s="1" t="n"/>
      <c r="L339" s="1" t="n"/>
      <c r="M339" s="1" t="n"/>
    </row>
    <row hidden="1" r="340">
      <c r="A340" s="38" t="n"/>
      <c r="B340" s="1" t="n"/>
      <c r="H340" s="1" t="n"/>
      <c r="I340" s="1" t="n"/>
      <c r="J340" s="1" t="n"/>
      <c r="K340" s="1" t="n"/>
      <c r="L340" s="1" t="n"/>
      <c r="M340" s="1" t="n"/>
    </row>
    <row hidden="1" r="341">
      <c r="A341" s="38" t="n"/>
      <c r="B341" s="1" t="n"/>
      <c r="H341" s="1" t="n"/>
      <c r="I341" s="1" t="n"/>
      <c r="J341" s="1" t="n"/>
      <c r="K341" s="1" t="n"/>
      <c r="L341" s="1" t="n"/>
      <c r="M341" s="1" t="n"/>
    </row>
    <row hidden="1" r="342">
      <c r="A342" s="38" t="n"/>
      <c r="B342" s="1" t="n"/>
      <c r="H342" s="1" t="n"/>
      <c r="I342" s="1" t="n"/>
      <c r="J342" s="1" t="n"/>
      <c r="K342" s="1" t="n"/>
      <c r="L342" s="1" t="n"/>
      <c r="M342" s="1" t="n"/>
    </row>
    <row hidden="1" r="343">
      <c r="A343" s="38" t="n"/>
      <c r="B343" s="1" t="n"/>
      <c r="H343" s="1" t="n"/>
      <c r="I343" s="1" t="n"/>
      <c r="J343" s="1" t="n"/>
      <c r="K343" s="1" t="n"/>
      <c r="L343" s="1" t="n"/>
      <c r="M343" s="1" t="n"/>
    </row>
    <row hidden="1" r="344">
      <c r="A344" s="38" t="n"/>
      <c r="B344" s="1" t="n"/>
      <c r="H344" s="1" t="n"/>
      <c r="I344" s="1" t="n"/>
      <c r="J344" s="1" t="n"/>
      <c r="K344" s="1" t="n"/>
      <c r="L344" s="1" t="n"/>
      <c r="M344" s="1" t="n"/>
    </row>
    <row hidden="1" r="345">
      <c r="A345" s="38" t="n"/>
      <c r="B345" s="1" t="n"/>
      <c r="H345" s="1" t="n"/>
      <c r="I345" s="1" t="n"/>
      <c r="J345" s="1" t="n"/>
      <c r="K345" s="1" t="n"/>
      <c r="L345" s="1" t="n"/>
      <c r="M345" s="1" t="n"/>
    </row>
    <row hidden="1" r="346">
      <c r="A346" s="38" t="n"/>
      <c r="B346" s="1" t="n"/>
      <c r="H346" s="1" t="n"/>
      <c r="I346" s="1" t="n"/>
      <c r="J346" s="1" t="n"/>
      <c r="K346" s="1" t="n"/>
      <c r="L346" s="1" t="n"/>
      <c r="M346" s="1" t="n"/>
    </row>
    <row hidden="1" r="347">
      <c r="A347" s="38" t="n"/>
      <c r="B347" s="1" t="n"/>
      <c r="H347" s="1" t="n"/>
      <c r="I347" s="1" t="n"/>
      <c r="J347" s="1" t="n"/>
      <c r="K347" s="1" t="n"/>
      <c r="L347" s="1" t="n"/>
      <c r="M347" s="1" t="n"/>
    </row>
    <row hidden="1" r="348">
      <c r="A348" s="38" t="n"/>
      <c r="B348" s="1" t="n"/>
      <c r="H348" s="1" t="n"/>
      <c r="I348" s="1" t="n"/>
      <c r="J348" s="1" t="n"/>
      <c r="K348" s="1" t="n"/>
      <c r="L348" s="1" t="n"/>
      <c r="M348" s="1" t="n"/>
    </row>
    <row hidden="1" r="349">
      <c r="A349" s="38" t="n"/>
      <c r="B349" s="1" t="n"/>
      <c r="H349" s="1" t="n"/>
      <c r="I349" s="1" t="n"/>
      <c r="J349" s="1" t="n"/>
      <c r="K349" s="1" t="n"/>
      <c r="L349" s="1" t="n"/>
      <c r="M349" s="1" t="n"/>
    </row>
    <row hidden="1" r="350">
      <c r="A350" s="38" t="n"/>
      <c r="B350" s="1" t="n"/>
      <c r="H350" s="1" t="n"/>
      <c r="I350" s="1" t="n"/>
      <c r="J350" s="1" t="n"/>
      <c r="K350" s="1" t="n"/>
      <c r="L350" s="1" t="n"/>
      <c r="M350" s="1" t="n"/>
    </row>
    <row hidden="1" r="351">
      <c r="A351" s="38" t="n"/>
      <c r="B351" s="1" t="n"/>
      <c r="H351" s="1" t="n"/>
      <c r="I351" s="1" t="n"/>
      <c r="J351" s="1" t="n"/>
      <c r="K351" s="1" t="n"/>
      <c r="L351" s="1" t="n"/>
      <c r="M351" s="1" t="n"/>
    </row>
    <row hidden="1" r="352">
      <c r="A352" s="38" t="n"/>
      <c r="B352" s="1" t="n"/>
      <c r="H352" s="1" t="n"/>
      <c r="I352" s="1" t="n"/>
      <c r="J352" s="1" t="n"/>
      <c r="K352" s="1" t="n"/>
      <c r="L352" s="1" t="n"/>
      <c r="M352" s="1" t="n"/>
    </row>
    <row hidden="1" r="353">
      <c r="A353" s="38" t="n"/>
      <c r="B353" s="1" t="n"/>
      <c r="H353" s="1" t="n"/>
      <c r="I353" s="1" t="n"/>
      <c r="J353" s="1" t="n"/>
      <c r="K353" s="1" t="n"/>
      <c r="L353" s="1" t="n"/>
      <c r="M353" s="1" t="n"/>
    </row>
    <row hidden="1" r="354">
      <c r="A354" s="38" t="n"/>
      <c r="B354" s="1" t="n"/>
      <c r="H354" s="1" t="n"/>
      <c r="I354" s="1" t="n"/>
      <c r="J354" s="1" t="n"/>
      <c r="K354" s="1" t="n"/>
      <c r="L354" s="1" t="n"/>
      <c r="M354" s="1" t="n"/>
    </row>
    <row hidden="1" r="355">
      <c r="A355" s="38" t="n"/>
      <c r="B355" s="1" t="n"/>
      <c r="H355" s="1" t="n"/>
      <c r="I355" s="1" t="n"/>
      <c r="J355" s="1" t="n"/>
      <c r="K355" s="1" t="n"/>
      <c r="L355" s="1" t="n"/>
      <c r="M355" s="1" t="n"/>
    </row>
    <row hidden="1" r="356">
      <c r="A356" s="38" t="n"/>
      <c r="B356" s="1" t="n"/>
      <c r="H356" s="1" t="n"/>
      <c r="I356" s="1" t="n"/>
      <c r="J356" s="1" t="n"/>
      <c r="K356" s="1" t="n"/>
      <c r="L356" s="1" t="n"/>
      <c r="M356" s="1" t="n"/>
    </row>
    <row hidden="1" r="357">
      <c r="A357" s="38" t="n"/>
      <c r="B357" s="1" t="n"/>
      <c r="H357" s="1" t="n"/>
      <c r="I357" s="1" t="n"/>
      <c r="J357" s="1" t="n"/>
      <c r="K357" s="1" t="n"/>
      <c r="L357" s="1" t="n"/>
      <c r="M357" s="1" t="n"/>
    </row>
    <row hidden="1" r="358">
      <c r="A358" s="38" t="n"/>
      <c r="B358" s="1" t="n"/>
      <c r="H358" s="1" t="n"/>
      <c r="I358" s="1" t="n"/>
      <c r="J358" s="1" t="n"/>
      <c r="K358" s="1" t="n"/>
      <c r="L358" s="1" t="n"/>
      <c r="M358" s="1" t="n"/>
    </row>
    <row hidden="1" r="359">
      <c r="A359" s="38" t="n"/>
      <c r="B359" s="1" t="n"/>
      <c r="H359" s="1" t="n"/>
      <c r="I359" s="1" t="n"/>
      <c r="J359" s="1" t="n"/>
      <c r="K359" s="1" t="n"/>
      <c r="L359" s="1" t="n"/>
      <c r="M359" s="1" t="n"/>
    </row>
    <row hidden="1" r="360">
      <c r="A360" s="38" t="n"/>
      <c r="B360" s="1" t="n"/>
      <c r="H360" s="1" t="n"/>
      <c r="I360" s="1" t="n"/>
      <c r="J360" s="1" t="n"/>
      <c r="K360" s="1" t="n"/>
      <c r="L360" s="1" t="n"/>
      <c r="M360" s="1" t="n"/>
    </row>
    <row hidden="1" r="361">
      <c r="A361" s="38" t="n"/>
      <c r="B361" s="1" t="n"/>
      <c r="H361" s="1" t="n"/>
      <c r="I361" s="1" t="n"/>
      <c r="J361" s="1" t="n"/>
      <c r="K361" s="1" t="n"/>
      <c r="L361" s="1" t="n"/>
      <c r="M361" s="1" t="n"/>
    </row>
    <row hidden="1" r="362">
      <c r="A362" s="38" t="n"/>
      <c r="B362" s="1" t="n"/>
      <c r="H362" s="1" t="n"/>
      <c r="I362" s="1" t="n"/>
      <c r="J362" s="1" t="n"/>
      <c r="K362" s="1" t="n"/>
      <c r="L362" s="1" t="n"/>
      <c r="M362" s="1" t="n"/>
    </row>
    <row hidden="1" r="363">
      <c r="A363" s="38" t="n"/>
      <c r="B363" s="1" t="n"/>
      <c r="H363" s="1" t="n"/>
      <c r="I363" s="1" t="n"/>
      <c r="J363" s="1" t="n"/>
      <c r="K363" s="1" t="n"/>
      <c r="L363" s="1" t="n"/>
      <c r="M363" s="1" t="n"/>
    </row>
    <row hidden="1" r="364">
      <c r="A364" s="38" t="n"/>
      <c r="B364" s="1" t="n"/>
      <c r="H364" s="1" t="n"/>
      <c r="I364" s="1" t="n"/>
      <c r="J364" s="1" t="n"/>
      <c r="K364" s="1" t="n"/>
      <c r="L364" s="1" t="n"/>
      <c r="M364" s="1" t="n"/>
    </row>
    <row hidden="1" r="365">
      <c r="A365" s="38" t="n"/>
      <c r="B365" s="1" t="n"/>
      <c r="H365" s="1" t="n"/>
      <c r="I365" s="1" t="n"/>
      <c r="J365" s="1" t="n"/>
      <c r="K365" s="1" t="n"/>
      <c r="L365" s="1" t="n"/>
      <c r="M365" s="1" t="n"/>
    </row>
    <row hidden="1" r="366">
      <c r="A366" s="38" t="n"/>
      <c r="B366" s="1" t="n"/>
      <c r="H366" s="1" t="n"/>
      <c r="I366" s="1" t="n"/>
      <c r="J366" s="1" t="n"/>
      <c r="K366" s="1" t="n"/>
      <c r="L366" s="1" t="n"/>
      <c r="M366" s="1" t="n"/>
    </row>
    <row hidden="1" r="367">
      <c r="A367" s="38" t="n"/>
      <c r="B367" s="1" t="n"/>
      <c r="H367" s="1" t="n"/>
      <c r="I367" s="1" t="n"/>
      <c r="J367" s="1" t="n"/>
      <c r="K367" s="1" t="n"/>
      <c r="L367" s="1" t="n"/>
      <c r="M367" s="1" t="n"/>
    </row>
    <row hidden="1" r="368">
      <c r="A368" s="38" t="n"/>
      <c r="B368" s="1" t="n"/>
      <c r="H368" s="1" t="n"/>
      <c r="I368" s="1" t="n"/>
      <c r="J368" s="1" t="n"/>
      <c r="K368" s="1" t="n"/>
      <c r="L368" s="1" t="n"/>
      <c r="M368" s="1" t="n"/>
    </row>
    <row hidden="1" r="369">
      <c r="A369" s="38" t="n"/>
      <c r="B369" s="1" t="n"/>
      <c r="H369" s="1" t="n"/>
      <c r="I369" s="1" t="n"/>
      <c r="J369" s="1" t="n"/>
      <c r="K369" s="1" t="n"/>
      <c r="L369" s="1" t="n"/>
      <c r="M369" s="1" t="n"/>
    </row>
    <row hidden="1" r="370">
      <c r="A370" s="38" t="n"/>
      <c r="B370" s="1" t="n"/>
      <c r="H370" s="1" t="n"/>
      <c r="I370" s="1" t="n"/>
      <c r="J370" s="1" t="n"/>
      <c r="K370" s="1" t="n"/>
      <c r="L370" s="1" t="n"/>
      <c r="M370" s="1" t="n"/>
    </row>
    <row hidden="1" r="371">
      <c r="A371" s="38" t="n"/>
      <c r="B371" s="1" t="n"/>
      <c r="H371" s="1" t="n"/>
      <c r="I371" s="1" t="n"/>
      <c r="J371" s="1" t="n"/>
      <c r="K371" s="1" t="n"/>
      <c r="L371" s="1" t="n"/>
      <c r="M371" s="1" t="n"/>
    </row>
    <row hidden="1" r="372">
      <c r="A372" s="38" t="n"/>
      <c r="B372" s="1" t="n"/>
      <c r="H372" s="1" t="n"/>
      <c r="I372" s="1" t="n"/>
      <c r="J372" s="1" t="n"/>
      <c r="K372" s="1" t="n"/>
      <c r="L372" s="1" t="n"/>
      <c r="M372" s="1" t="n"/>
    </row>
    <row hidden="1" r="373">
      <c r="A373" s="38" t="n"/>
      <c r="B373" s="1" t="n"/>
      <c r="H373" s="1" t="n"/>
      <c r="I373" s="1" t="n"/>
      <c r="J373" s="1" t="n"/>
      <c r="K373" s="1" t="n"/>
      <c r="L373" s="1" t="n"/>
      <c r="M373" s="1" t="n"/>
    </row>
    <row hidden="1" r="374">
      <c r="A374" s="38" t="n"/>
      <c r="B374" s="1" t="n"/>
      <c r="H374" s="1" t="n"/>
      <c r="I374" s="1" t="n"/>
      <c r="J374" s="1" t="n"/>
      <c r="K374" s="1" t="n"/>
      <c r="L374" s="1" t="n"/>
      <c r="M374" s="1" t="n"/>
    </row>
    <row hidden="1" r="375">
      <c r="A375" s="38" t="n"/>
      <c r="B375" s="1" t="n"/>
      <c r="H375" s="1" t="n"/>
      <c r="I375" s="1" t="n"/>
      <c r="J375" s="1" t="n"/>
      <c r="K375" s="1" t="n"/>
      <c r="L375" s="1" t="n"/>
      <c r="M375" s="1" t="n"/>
    </row>
    <row hidden="1" r="376">
      <c r="A376" s="38" t="n"/>
      <c r="B376" s="1" t="n"/>
      <c r="H376" s="1" t="n"/>
      <c r="I376" s="1" t="n"/>
      <c r="J376" s="1" t="n"/>
      <c r="K376" s="1" t="n"/>
      <c r="L376" s="1" t="n"/>
      <c r="M376" s="1" t="n"/>
    </row>
    <row hidden="1" r="377">
      <c r="A377" s="38" t="n"/>
      <c r="B377" s="1" t="n"/>
      <c r="H377" s="1" t="n"/>
      <c r="I377" s="1" t="n"/>
      <c r="J377" s="1" t="n"/>
      <c r="K377" s="1" t="n"/>
      <c r="L377" s="1" t="n"/>
      <c r="M377" s="1" t="n"/>
    </row>
    <row hidden="1" r="378">
      <c r="A378" s="38" t="n"/>
      <c r="B378" s="1" t="n"/>
      <c r="H378" s="1" t="n"/>
      <c r="I378" s="1" t="n"/>
      <c r="J378" s="1" t="n"/>
      <c r="K378" s="1" t="n"/>
      <c r="L378" s="1" t="n"/>
      <c r="M378" s="1" t="n"/>
    </row>
    <row hidden="1" r="379">
      <c r="A379" s="38" t="n"/>
      <c r="B379" s="1" t="n"/>
      <c r="H379" s="1" t="n"/>
      <c r="I379" s="1" t="n"/>
      <c r="J379" s="1" t="n"/>
      <c r="K379" s="1" t="n"/>
      <c r="L379" s="1" t="n"/>
      <c r="M379" s="1" t="n"/>
    </row>
    <row hidden="1" r="380">
      <c r="A380" s="38" t="n"/>
      <c r="B380" s="1" t="n"/>
      <c r="H380" s="1" t="n"/>
      <c r="I380" s="1" t="n"/>
      <c r="J380" s="1" t="n"/>
      <c r="K380" s="1" t="n"/>
      <c r="L380" s="1" t="n"/>
      <c r="M380" s="1" t="n"/>
    </row>
    <row hidden="1" r="381">
      <c r="A381" s="38" t="n"/>
      <c r="B381" s="1" t="n"/>
      <c r="H381" s="1" t="n"/>
      <c r="I381" s="1" t="n"/>
      <c r="J381" s="1" t="n"/>
      <c r="K381" s="1" t="n"/>
      <c r="L381" s="1" t="n"/>
      <c r="M381" s="1" t="n"/>
    </row>
    <row hidden="1" r="382">
      <c r="A382" s="38" t="n"/>
      <c r="B382" s="1" t="n"/>
      <c r="H382" s="1" t="n"/>
      <c r="I382" s="1" t="n"/>
      <c r="J382" s="1" t="n"/>
      <c r="K382" s="1" t="n"/>
      <c r="L382" s="1" t="n"/>
      <c r="M382" s="1" t="n"/>
    </row>
    <row hidden="1" r="383">
      <c r="A383" s="38" t="n"/>
      <c r="B383" s="1" t="n"/>
      <c r="H383" s="1" t="n"/>
      <c r="I383" s="1" t="n"/>
      <c r="J383" s="1" t="n"/>
      <c r="K383" s="1" t="n"/>
      <c r="L383" s="1" t="n"/>
      <c r="M383" s="1" t="n"/>
    </row>
    <row hidden="1" r="384">
      <c r="A384" s="38" t="n"/>
      <c r="B384" s="1" t="n"/>
      <c r="H384" s="1" t="n"/>
      <c r="I384" s="1" t="n"/>
      <c r="J384" s="1" t="n"/>
      <c r="K384" s="1" t="n"/>
      <c r="L384" s="1" t="n"/>
      <c r="M384" s="1" t="n"/>
    </row>
    <row hidden="1" r="385">
      <c r="A385" s="38" t="n"/>
      <c r="B385" s="1" t="n"/>
      <c r="H385" s="1" t="n"/>
      <c r="I385" s="1" t="n"/>
      <c r="J385" s="1" t="n"/>
      <c r="K385" s="1" t="n"/>
      <c r="L385" s="1" t="n"/>
      <c r="M385" s="1" t="n"/>
    </row>
    <row hidden="1" r="386">
      <c r="A386" s="38" t="n"/>
      <c r="B386" s="1" t="n"/>
      <c r="H386" s="1" t="n"/>
      <c r="I386" s="1" t="n"/>
      <c r="J386" s="1" t="n"/>
      <c r="K386" s="1" t="n"/>
      <c r="L386" s="1" t="n"/>
      <c r="M386" s="1" t="n"/>
    </row>
    <row hidden="1" r="387">
      <c r="A387" s="38" t="n"/>
      <c r="B387" s="1" t="n"/>
      <c r="H387" s="1" t="n"/>
      <c r="I387" s="1" t="n"/>
      <c r="J387" s="1" t="n"/>
      <c r="K387" s="1" t="n"/>
      <c r="L387" s="1" t="n"/>
      <c r="M387" s="1" t="n"/>
    </row>
    <row hidden="1" r="388">
      <c r="A388" s="38" t="n"/>
      <c r="B388" s="1" t="n"/>
      <c r="H388" s="1" t="n"/>
      <c r="I388" s="1" t="n"/>
      <c r="J388" s="1" t="n"/>
      <c r="K388" s="1" t="n"/>
      <c r="L388" s="1" t="n"/>
      <c r="M388" s="1" t="n"/>
    </row>
    <row hidden="1" r="389">
      <c r="A389" s="38" t="n"/>
      <c r="B389" s="1" t="n"/>
      <c r="H389" s="1" t="n"/>
      <c r="I389" s="1" t="n"/>
      <c r="J389" s="1" t="n"/>
      <c r="K389" s="1" t="n"/>
      <c r="L389" s="1" t="n"/>
      <c r="M389" s="1" t="n"/>
    </row>
    <row hidden="1" r="390">
      <c r="A390" s="38" t="n"/>
      <c r="B390" s="1" t="n"/>
      <c r="H390" s="1" t="n"/>
      <c r="I390" s="1" t="n"/>
      <c r="J390" s="1" t="n"/>
      <c r="K390" s="1" t="n"/>
      <c r="L390" s="1" t="n"/>
      <c r="M390" s="1" t="n"/>
    </row>
    <row hidden="1" r="391">
      <c r="A391" s="38" t="n"/>
      <c r="B391" s="1" t="n"/>
      <c r="H391" s="1" t="n"/>
      <c r="I391" s="1" t="n"/>
      <c r="J391" s="1" t="n"/>
      <c r="K391" s="1" t="n"/>
      <c r="L391" s="1" t="n"/>
      <c r="M391" s="1" t="n"/>
    </row>
    <row hidden="1" r="392">
      <c r="A392" s="38" t="n"/>
      <c r="B392" s="1" t="n"/>
      <c r="H392" s="1" t="n"/>
      <c r="I392" s="1" t="n"/>
      <c r="J392" s="1" t="n"/>
      <c r="K392" s="1" t="n"/>
      <c r="L392" s="1" t="n"/>
      <c r="M392" s="1" t="n"/>
    </row>
    <row hidden="1" r="393">
      <c r="A393" s="38" t="n"/>
      <c r="B393" s="1" t="n"/>
      <c r="H393" s="1" t="n"/>
      <c r="I393" s="1" t="n"/>
      <c r="J393" s="1" t="n"/>
      <c r="K393" s="1" t="n"/>
      <c r="L393" s="1" t="n"/>
      <c r="M393" s="1" t="n"/>
    </row>
    <row hidden="1" r="394">
      <c r="A394" s="38" t="n"/>
      <c r="B394" s="1" t="n"/>
      <c r="H394" s="1" t="n"/>
      <c r="I394" s="1" t="n"/>
      <c r="J394" s="1" t="n"/>
      <c r="K394" s="1" t="n"/>
      <c r="L394" s="1" t="n"/>
      <c r="M394" s="1" t="n"/>
    </row>
    <row hidden="1" r="395">
      <c r="A395" s="38" t="n"/>
      <c r="B395" s="1" t="n"/>
      <c r="H395" s="1" t="n"/>
      <c r="I395" s="1" t="n"/>
      <c r="J395" s="1" t="n"/>
      <c r="K395" s="1" t="n"/>
      <c r="L395" s="1" t="n"/>
      <c r="M395" s="1" t="n"/>
    </row>
    <row hidden="1" r="396">
      <c r="A396" s="38" t="n"/>
      <c r="B396" s="1" t="n"/>
      <c r="H396" s="1" t="n"/>
      <c r="I396" s="1" t="n"/>
      <c r="J396" s="1" t="n"/>
      <c r="K396" s="1" t="n"/>
      <c r="L396" s="1" t="n"/>
      <c r="M396" s="1" t="n"/>
    </row>
    <row hidden="1" r="397">
      <c r="A397" s="38" t="n"/>
      <c r="B397" s="1" t="n"/>
      <c r="H397" s="1" t="n"/>
      <c r="I397" s="1" t="n"/>
      <c r="J397" s="1" t="n"/>
      <c r="K397" s="1" t="n"/>
      <c r="L397" s="1" t="n"/>
      <c r="M397" s="1" t="n"/>
    </row>
    <row hidden="1" r="398">
      <c r="A398" s="38" t="n"/>
      <c r="B398" s="1" t="n"/>
      <c r="H398" s="1" t="n"/>
      <c r="I398" s="1" t="n"/>
      <c r="J398" s="1" t="n"/>
      <c r="K398" s="1" t="n"/>
      <c r="L398" s="1" t="n"/>
      <c r="M398" s="1" t="n"/>
    </row>
    <row hidden="1" r="399">
      <c r="A399" s="38" t="n"/>
      <c r="B399" s="1" t="n"/>
      <c r="H399" s="1" t="n"/>
      <c r="I399" s="1" t="n"/>
      <c r="J399" s="1" t="n"/>
      <c r="K399" s="1" t="n"/>
      <c r="L399" s="1" t="n"/>
      <c r="M399" s="1" t="n"/>
    </row>
    <row hidden="1" r="400">
      <c r="A400" s="38" t="n"/>
      <c r="B400" s="1" t="n"/>
      <c r="H400" s="1" t="n"/>
      <c r="I400" s="1" t="n"/>
      <c r="J400" s="1" t="n"/>
      <c r="K400" s="1" t="n"/>
      <c r="L400" s="1" t="n"/>
      <c r="M400" s="1" t="n"/>
    </row>
    <row hidden="1" r="401">
      <c r="A401" s="38" t="n"/>
      <c r="B401" s="1" t="n"/>
      <c r="H401" s="1" t="n"/>
      <c r="I401" s="1" t="n"/>
      <c r="J401" s="1" t="n"/>
      <c r="K401" s="1" t="n"/>
      <c r="L401" s="1" t="n"/>
      <c r="M401" s="1" t="n"/>
    </row>
    <row hidden="1" r="402">
      <c r="A402" s="38" t="n"/>
      <c r="B402" s="1" t="n"/>
      <c r="H402" s="1" t="n"/>
      <c r="I402" s="1" t="n"/>
      <c r="J402" s="1" t="n"/>
      <c r="K402" s="1" t="n"/>
      <c r="L402" s="1" t="n"/>
      <c r="M402" s="1" t="n"/>
    </row>
    <row hidden="1" r="403">
      <c r="A403" s="38" t="n"/>
      <c r="B403" s="1" t="n"/>
      <c r="H403" s="1" t="n"/>
      <c r="I403" s="1" t="n"/>
      <c r="J403" s="1" t="n"/>
      <c r="K403" s="1" t="n"/>
      <c r="L403" s="1" t="n"/>
      <c r="M403" s="1" t="n"/>
    </row>
    <row hidden="1" r="404">
      <c r="A404" s="38" t="n"/>
      <c r="B404" s="1" t="n"/>
      <c r="H404" s="1" t="n"/>
      <c r="I404" s="1" t="n"/>
      <c r="J404" s="1" t="n"/>
      <c r="K404" s="1" t="n"/>
      <c r="L404" s="1" t="n"/>
      <c r="M404" s="1" t="n"/>
    </row>
    <row hidden="1" r="405">
      <c r="A405" s="38" t="n"/>
      <c r="B405" s="1" t="n"/>
      <c r="H405" s="1" t="n"/>
      <c r="I405" s="1" t="n"/>
      <c r="J405" s="1" t="n"/>
      <c r="K405" s="1" t="n"/>
      <c r="L405" s="1" t="n"/>
      <c r="M405" s="1" t="n"/>
    </row>
    <row hidden="1" r="406">
      <c r="A406" s="38" t="n"/>
      <c r="B406" s="1" t="n"/>
      <c r="H406" s="1" t="n"/>
      <c r="I406" s="1" t="n"/>
      <c r="J406" s="1" t="n"/>
      <c r="K406" s="1" t="n"/>
      <c r="L406" s="1" t="n"/>
      <c r="M406" s="1" t="n"/>
    </row>
    <row hidden="1" r="407">
      <c r="A407" s="38" t="n"/>
      <c r="B407" s="1" t="n"/>
      <c r="H407" s="1" t="n"/>
      <c r="I407" s="1" t="n"/>
      <c r="J407" s="1" t="n"/>
      <c r="K407" s="1" t="n"/>
      <c r="L407" s="1" t="n"/>
      <c r="M407" s="1" t="n"/>
    </row>
    <row hidden="1" r="408">
      <c r="A408" s="38" t="n"/>
      <c r="B408" s="1" t="n"/>
      <c r="H408" s="1" t="n"/>
      <c r="I408" s="1" t="n"/>
      <c r="J408" s="1" t="n"/>
      <c r="K408" s="1" t="n"/>
      <c r="L408" s="1" t="n"/>
      <c r="M408" s="1" t="n"/>
    </row>
    <row hidden="1" r="409">
      <c r="A409" s="38" t="n"/>
      <c r="B409" s="1" t="n"/>
      <c r="H409" s="1" t="n"/>
      <c r="I409" s="1" t="n"/>
      <c r="J409" s="1" t="n"/>
      <c r="K409" s="1" t="n"/>
      <c r="L409" s="1" t="n"/>
      <c r="M409" s="1" t="n"/>
    </row>
    <row hidden="1" r="410">
      <c r="A410" s="38" t="n"/>
      <c r="B410" s="1" t="n"/>
      <c r="H410" s="1" t="n"/>
      <c r="I410" s="1" t="n"/>
      <c r="J410" s="1" t="n"/>
      <c r="K410" s="1" t="n"/>
      <c r="L410" s="1" t="n"/>
      <c r="M410" s="1" t="n"/>
    </row>
    <row hidden="1" r="411">
      <c r="A411" s="38" t="n"/>
      <c r="B411" s="1" t="n"/>
      <c r="H411" s="1" t="n"/>
      <c r="I411" s="1" t="n"/>
      <c r="J411" s="1" t="n"/>
      <c r="K411" s="1" t="n"/>
      <c r="L411" s="1" t="n"/>
      <c r="M411" s="1" t="n"/>
    </row>
    <row hidden="1" r="412">
      <c r="A412" s="38" t="n"/>
      <c r="B412" s="1" t="n"/>
      <c r="H412" s="1" t="n"/>
      <c r="I412" s="1" t="n"/>
      <c r="J412" s="1" t="n"/>
      <c r="K412" s="1" t="n"/>
      <c r="L412" s="1" t="n"/>
      <c r="M412" s="1" t="n"/>
    </row>
    <row hidden="1" r="413">
      <c r="A413" s="38" t="n"/>
      <c r="B413" s="1" t="n"/>
      <c r="H413" s="1" t="n"/>
      <c r="I413" s="1" t="n"/>
      <c r="J413" s="1" t="n"/>
      <c r="K413" s="1" t="n"/>
      <c r="L413" s="1" t="n"/>
      <c r="M413" s="1" t="n"/>
    </row>
    <row hidden="1" r="414">
      <c r="A414" s="38" t="n"/>
      <c r="B414" s="1" t="n"/>
      <c r="H414" s="1" t="n"/>
      <c r="I414" s="1" t="n"/>
      <c r="J414" s="1" t="n"/>
      <c r="K414" s="1" t="n"/>
      <c r="L414" s="1" t="n"/>
      <c r="M414" s="1" t="n"/>
    </row>
    <row hidden="1" r="415">
      <c r="A415" s="38" t="n"/>
      <c r="B415" s="1" t="n"/>
      <c r="H415" s="1" t="n"/>
      <c r="I415" s="1" t="n"/>
      <c r="J415" s="1" t="n"/>
      <c r="K415" s="1" t="n"/>
      <c r="L415" s="1" t="n"/>
      <c r="M415" s="1" t="n"/>
    </row>
    <row hidden="1" r="416">
      <c r="A416" s="38" t="n"/>
      <c r="B416" s="1" t="n"/>
      <c r="H416" s="1" t="n"/>
      <c r="I416" s="1" t="n"/>
      <c r="J416" s="1" t="n"/>
      <c r="K416" s="1" t="n"/>
      <c r="L416" s="1" t="n"/>
      <c r="M416" s="1" t="n"/>
    </row>
    <row hidden="1" r="417">
      <c r="A417" s="38" t="n"/>
      <c r="B417" s="1" t="n"/>
      <c r="H417" s="1" t="n"/>
      <c r="I417" s="1" t="n"/>
      <c r="J417" s="1" t="n"/>
      <c r="K417" s="1" t="n"/>
      <c r="L417" s="1" t="n"/>
      <c r="M417" s="1" t="n"/>
    </row>
    <row hidden="1" r="418">
      <c r="A418" s="38" t="n"/>
      <c r="B418" s="1" t="n"/>
      <c r="H418" s="1" t="n"/>
      <c r="I418" s="1" t="n"/>
      <c r="J418" s="1" t="n"/>
      <c r="K418" s="1" t="n"/>
      <c r="L418" s="1" t="n"/>
      <c r="M418" s="1" t="n"/>
    </row>
    <row hidden="1" r="419">
      <c r="A419" s="38" t="n"/>
      <c r="B419" s="1" t="n"/>
      <c r="H419" s="1" t="n"/>
      <c r="I419" s="1" t="n"/>
      <c r="J419" s="1" t="n"/>
      <c r="K419" s="1" t="n"/>
      <c r="L419" s="1" t="n"/>
      <c r="M419" s="1" t="n"/>
    </row>
    <row hidden="1" r="420">
      <c r="A420" s="38" t="n"/>
      <c r="B420" s="1" t="n"/>
      <c r="H420" s="1" t="n"/>
      <c r="I420" s="1" t="n"/>
      <c r="J420" s="1" t="n"/>
      <c r="K420" s="1" t="n"/>
      <c r="L420" s="1" t="n"/>
      <c r="M420" s="1" t="n"/>
    </row>
    <row hidden="1" r="421">
      <c r="A421" s="38" t="n"/>
      <c r="B421" s="1" t="n"/>
      <c r="H421" s="1" t="n"/>
      <c r="I421" s="1" t="n"/>
      <c r="J421" s="1" t="n"/>
      <c r="K421" s="1" t="n"/>
      <c r="L421" s="1" t="n"/>
      <c r="M421" s="1" t="n"/>
    </row>
    <row hidden="1" r="422">
      <c r="A422" s="38" t="n"/>
      <c r="B422" s="1" t="n"/>
      <c r="H422" s="1" t="n"/>
      <c r="I422" s="1" t="n"/>
      <c r="J422" s="1" t="n"/>
      <c r="K422" s="1" t="n"/>
      <c r="L422" s="1" t="n"/>
      <c r="M422" s="1" t="n"/>
    </row>
    <row hidden="1" r="423">
      <c r="A423" s="38" t="n"/>
      <c r="B423" s="1" t="n"/>
      <c r="H423" s="1" t="n"/>
      <c r="I423" s="1" t="n"/>
      <c r="J423" s="1" t="n"/>
      <c r="K423" s="1" t="n"/>
      <c r="L423" s="1" t="n"/>
      <c r="M423" s="1" t="n"/>
    </row>
    <row hidden="1" r="424">
      <c r="A424" s="38" t="n"/>
      <c r="B424" s="1" t="n"/>
      <c r="H424" s="1" t="n"/>
      <c r="I424" s="1" t="n"/>
      <c r="J424" s="1" t="n"/>
      <c r="K424" s="1" t="n"/>
      <c r="L424" s="1" t="n"/>
      <c r="M424" s="1" t="n"/>
    </row>
    <row hidden="1" r="425">
      <c r="A425" s="38" t="n"/>
      <c r="B425" s="1" t="n"/>
      <c r="H425" s="1" t="n"/>
      <c r="I425" s="1" t="n"/>
      <c r="J425" s="1" t="n"/>
      <c r="K425" s="1" t="n"/>
      <c r="L425" s="1" t="n"/>
      <c r="M425" s="1" t="n"/>
    </row>
    <row hidden="1" r="426">
      <c r="A426" s="38" t="n"/>
      <c r="B426" s="1" t="n"/>
      <c r="H426" s="1" t="n"/>
      <c r="I426" s="1" t="n"/>
      <c r="J426" s="1" t="n"/>
      <c r="K426" s="1" t="n"/>
      <c r="L426" s="1" t="n"/>
      <c r="M426" s="1" t="n"/>
    </row>
    <row hidden="1" r="427">
      <c r="A427" s="38" t="n"/>
      <c r="B427" s="1" t="n"/>
      <c r="H427" s="1" t="n"/>
      <c r="I427" s="1" t="n"/>
      <c r="J427" s="1" t="n"/>
      <c r="K427" s="1" t="n"/>
      <c r="L427" s="1" t="n"/>
      <c r="M427" s="1" t="n"/>
    </row>
    <row hidden="1" r="428">
      <c r="A428" s="38" t="n"/>
      <c r="B428" s="1" t="n"/>
      <c r="H428" s="1" t="n"/>
      <c r="I428" s="1" t="n"/>
      <c r="J428" s="1" t="n"/>
      <c r="K428" s="1" t="n"/>
      <c r="L428" s="1" t="n"/>
      <c r="M428" s="1" t="n"/>
    </row>
    <row hidden="1" r="429">
      <c r="A429" s="38" t="n"/>
      <c r="B429" s="1" t="n"/>
      <c r="H429" s="1" t="n"/>
      <c r="I429" s="1" t="n"/>
      <c r="J429" s="1" t="n"/>
      <c r="K429" s="1" t="n"/>
      <c r="L429" s="1" t="n"/>
      <c r="M429" s="1" t="n"/>
    </row>
    <row hidden="1" r="430">
      <c r="A430" s="38" t="n"/>
      <c r="B430" s="1" t="n"/>
      <c r="H430" s="1" t="n"/>
      <c r="I430" s="1" t="n"/>
      <c r="J430" s="1" t="n"/>
      <c r="K430" s="1" t="n"/>
      <c r="L430" s="1" t="n"/>
      <c r="M430" s="1" t="n"/>
    </row>
    <row hidden="1" r="431">
      <c r="A431" s="38" t="n"/>
      <c r="B431" s="1" t="n"/>
      <c r="H431" s="1" t="n"/>
      <c r="I431" s="1" t="n"/>
      <c r="J431" s="1" t="n"/>
      <c r="K431" s="1" t="n"/>
      <c r="L431" s="1" t="n"/>
      <c r="M431" s="1" t="n"/>
    </row>
    <row hidden="1" r="432">
      <c r="A432" s="38" t="n"/>
      <c r="B432" s="1" t="n"/>
      <c r="H432" s="1" t="n"/>
      <c r="I432" s="1" t="n"/>
      <c r="J432" s="1" t="n"/>
      <c r="K432" s="1" t="n"/>
      <c r="L432" s="1" t="n"/>
      <c r="M432" s="1" t="n"/>
    </row>
    <row hidden="1" r="433">
      <c r="A433" s="38" t="n"/>
      <c r="B433" s="1" t="n"/>
      <c r="H433" s="1" t="n"/>
      <c r="I433" s="1" t="n"/>
      <c r="J433" s="1" t="n"/>
      <c r="K433" s="1" t="n"/>
      <c r="L433" s="1" t="n"/>
      <c r="M433" s="1" t="n"/>
    </row>
    <row hidden="1" r="434">
      <c r="A434" s="38" t="n"/>
      <c r="B434" s="1" t="n"/>
      <c r="H434" s="1" t="n"/>
      <c r="I434" s="1" t="n"/>
      <c r="J434" s="1" t="n"/>
      <c r="K434" s="1" t="n"/>
      <c r="L434" s="1" t="n"/>
      <c r="M434" s="1" t="n"/>
    </row>
    <row hidden="1" r="435">
      <c r="A435" s="38" t="n"/>
      <c r="B435" s="1" t="n"/>
      <c r="H435" s="1" t="n"/>
      <c r="I435" s="1" t="n"/>
      <c r="J435" s="1" t="n"/>
      <c r="K435" s="1" t="n"/>
      <c r="L435" s="1" t="n"/>
      <c r="M435" s="1" t="n"/>
    </row>
    <row hidden="1" r="436">
      <c r="A436" s="38" t="n"/>
      <c r="B436" s="1" t="n"/>
      <c r="H436" s="1" t="n"/>
      <c r="I436" s="1" t="n"/>
      <c r="J436" s="1" t="n"/>
      <c r="K436" s="1" t="n"/>
      <c r="L436" s="1" t="n"/>
      <c r="M436" s="1" t="n"/>
    </row>
    <row hidden="1" r="437">
      <c r="A437" s="38" t="n"/>
      <c r="B437" s="1" t="n"/>
      <c r="H437" s="1" t="n"/>
      <c r="I437" s="1" t="n"/>
      <c r="J437" s="1" t="n"/>
      <c r="K437" s="1" t="n"/>
      <c r="L437" s="1" t="n"/>
      <c r="M437" s="1" t="n"/>
    </row>
    <row hidden="1" r="438">
      <c r="A438" s="38" t="n"/>
      <c r="B438" s="1" t="n"/>
      <c r="H438" s="1" t="n"/>
      <c r="I438" s="1" t="n"/>
      <c r="J438" s="1" t="n"/>
      <c r="K438" s="1" t="n"/>
      <c r="L438" s="1" t="n"/>
      <c r="M438" s="1" t="n"/>
    </row>
    <row hidden="1" r="439">
      <c r="A439" s="38" t="n"/>
      <c r="B439" s="1" t="n"/>
      <c r="H439" s="1" t="n"/>
      <c r="I439" s="1" t="n"/>
      <c r="J439" s="1" t="n"/>
      <c r="K439" s="1" t="n"/>
      <c r="L439" s="1" t="n"/>
      <c r="M439" s="1" t="n"/>
    </row>
    <row hidden="1" r="440">
      <c r="A440" s="38" t="n"/>
      <c r="B440" s="1" t="n"/>
      <c r="H440" s="1" t="n"/>
      <c r="I440" s="1" t="n"/>
      <c r="J440" s="1" t="n"/>
      <c r="K440" s="1" t="n"/>
      <c r="L440" s="1" t="n"/>
      <c r="M440" s="1" t="n"/>
    </row>
    <row hidden="1" r="441">
      <c r="A441" s="38" t="n"/>
      <c r="B441" s="1" t="n"/>
      <c r="H441" s="1" t="n"/>
      <c r="I441" s="1" t="n"/>
      <c r="J441" s="1" t="n"/>
      <c r="K441" s="1" t="n"/>
      <c r="L441" s="1" t="n"/>
      <c r="M441" s="1" t="n"/>
    </row>
    <row hidden="1" r="442">
      <c r="A442" s="38" t="n"/>
      <c r="B442" s="1" t="n"/>
      <c r="H442" s="1" t="n"/>
      <c r="I442" s="1" t="n"/>
      <c r="J442" s="1" t="n"/>
      <c r="K442" s="1" t="n"/>
      <c r="L442" s="1" t="n"/>
      <c r="M442" s="1" t="n"/>
    </row>
    <row hidden="1" r="443">
      <c r="A443" s="38" t="n"/>
      <c r="B443" s="1" t="n"/>
      <c r="H443" s="1" t="n"/>
      <c r="I443" s="1" t="n"/>
      <c r="J443" s="1" t="n"/>
      <c r="K443" s="1" t="n"/>
      <c r="L443" s="1" t="n"/>
      <c r="M443" s="1" t="n"/>
    </row>
    <row hidden="1" r="444">
      <c r="A444" s="38" t="n"/>
      <c r="B444" s="1" t="n"/>
      <c r="H444" s="1" t="n"/>
      <c r="I444" s="1" t="n"/>
      <c r="J444" s="1" t="n"/>
      <c r="K444" s="1" t="n"/>
      <c r="L444" s="1" t="n"/>
      <c r="M444" s="1" t="n"/>
    </row>
    <row hidden="1" r="445">
      <c r="A445" s="38" t="n"/>
      <c r="B445" s="1" t="n"/>
      <c r="H445" s="1" t="n"/>
      <c r="I445" s="1" t="n"/>
      <c r="J445" s="1" t="n"/>
      <c r="K445" s="1" t="n"/>
      <c r="L445" s="1" t="n"/>
      <c r="M445" s="1" t="n"/>
    </row>
    <row hidden="1" r="446">
      <c r="A446" s="38" t="n"/>
      <c r="B446" s="1" t="n"/>
      <c r="H446" s="1" t="n"/>
      <c r="I446" s="1" t="n"/>
      <c r="J446" s="1" t="n"/>
      <c r="K446" s="1" t="n"/>
      <c r="L446" s="1" t="n"/>
      <c r="M446" s="1" t="n"/>
    </row>
    <row hidden="1" r="447">
      <c r="A447" s="38" t="n"/>
      <c r="B447" s="1" t="n"/>
      <c r="H447" s="1" t="n"/>
      <c r="I447" s="1" t="n"/>
      <c r="J447" s="1" t="n"/>
      <c r="K447" s="1" t="n"/>
      <c r="L447" s="1" t="n"/>
      <c r="M447" s="1" t="n"/>
    </row>
    <row hidden="1" r="448">
      <c r="A448" s="38" t="n"/>
      <c r="B448" s="1" t="n"/>
      <c r="H448" s="1" t="n"/>
      <c r="I448" s="1" t="n"/>
      <c r="J448" s="1" t="n"/>
      <c r="K448" s="1" t="n"/>
      <c r="L448" s="1" t="n"/>
      <c r="M448" s="1" t="n"/>
    </row>
    <row hidden="1" r="449">
      <c r="A449" s="38" t="n"/>
      <c r="B449" s="1" t="n"/>
      <c r="H449" s="1" t="n"/>
      <c r="I449" s="1" t="n"/>
      <c r="J449" s="1" t="n"/>
      <c r="K449" s="1" t="n"/>
      <c r="L449" s="1" t="n"/>
      <c r="M449" s="1" t="n"/>
    </row>
    <row hidden="1" r="450">
      <c r="A450" s="38" t="n"/>
      <c r="B450" s="1" t="n"/>
      <c r="H450" s="1" t="n"/>
      <c r="I450" s="1" t="n"/>
      <c r="J450" s="1" t="n"/>
      <c r="K450" s="1" t="n"/>
      <c r="L450" s="1" t="n"/>
      <c r="M450" s="1" t="n"/>
    </row>
    <row hidden="1" r="451">
      <c r="A451" s="38" t="n"/>
      <c r="B451" s="1" t="n"/>
      <c r="H451" s="1" t="n"/>
      <c r="I451" s="1" t="n"/>
      <c r="J451" s="1" t="n"/>
      <c r="K451" s="1" t="n"/>
      <c r="L451" s="1" t="n"/>
      <c r="M451" s="1" t="n"/>
    </row>
    <row hidden="1" r="452">
      <c r="A452" s="38" t="n"/>
      <c r="B452" s="1" t="n"/>
      <c r="H452" s="1" t="n"/>
      <c r="I452" s="1" t="n"/>
      <c r="J452" s="1" t="n"/>
      <c r="K452" s="1" t="n"/>
      <c r="L452" s="1" t="n"/>
      <c r="M452" s="1" t="n"/>
    </row>
    <row hidden="1" r="453">
      <c r="A453" s="38" t="n"/>
      <c r="B453" s="1" t="n"/>
      <c r="H453" s="1" t="n"/>
      <c r="I453" s="1" t="n"/>
      <c r="J453" s="1" t="n"/>
      <c r="K453" s="1" t="n"/>
      <c r="L453" s="1" t="n"/>
      <c r="M453" s="1" t="n"/>
    </row>
    <row hidden="1" r="454">
      <c r="A454" s="38" t="n"/>
      <c r="B454" s="1" t="n"/>
      <c r="H454" s="1" t="n"/>
      <c r="I454" s="1" t="n"/>
      <c r="J454" s="1" t="n"/>
      <c r="K454" s="1" t="n"/>
      <c r="L454" s="1" t="n"/>
      <c r="M454" s="1" t="n"/>
    </row>
    <row hidden="1" r="455">
      <c r="A455" s="38" t="n"/>
      <c r="B455" s="1" t="n"/>
      <c r="H455" s="1" t="n"/>
      <c r="I455" s="1" t="n"/>
      <c r="J455" s="1" t="n"/>
      <c r="K455" s="1" t="n"/>
      <c r="L455" s="1" t="n"/>
      <c r="M455" s="1" t="n"/>
    </row>
    <row hidden="1" r="456">
      <c r="A456" s="38" t="n"/>
      <c r="B456" s="1" t="n"/>
      <c r="H456" s="1" t="n"/>
      <c r="I456" s="1" t="n"/>
      <c r="J456" s="1" t="n"/>
      <c r="K456" s="1" t="n"/>
      <c r="L456" s="1" t="n"/>
      <c r="M456" s="1" t="n"/>
    </row>
    <row hidden="1" r="457">
      <c r="A457" s="38" t="n"/>
      <c r="B457" s="1" t="n"/>
      <c r="H457" s="1" t="n"/>
      <c r="I457" s="1" t="n"/>
      <c r="J457" s="1" t="n"/>
      <c r="K457" s="1" t="n"/>
      <c r="L457" s="1" t="n"/>
      <c r="M457" s="1" t="n"/>
    </row>
    <row hidden="1" r="458">
      <c r="A458" s="38" t="n"/>
      <c r="B458" s="1" t="n"/>
      <c r="H458" s="1" t="n"/>
      <c r="I458" s="1" t="n"/>
      <c r="J458" s="1" t="n"/>
      <c r="K458" s="1" t="n"/>
      <c r="L458" s="1" t="n"/>
      <c r="M458" s="1" t="n"/>
    </row>
    <row hidden="1" r="459">
      <c r="A459" s="38" t="n"/>
      <c r="B459" s="1" t="n"/>
      <c r="H459" s="1" t="n"/>
      <c r="I459" s="1" t="n"/>
      <c r="J459" s="1" t="n"/>
      <c r="K459" s="1" t="n"/>
      <c r="L459" s="1" t="n"/>
      <c r="M459" s="1" t="n"/>
    </row>
    <row hidden="1" r="460">
      <c r="A460" s="38" t="n"/>
      <c r="B460" s="1" t="n"/>
      <c r="H460" s="1" t="n"/>
      <c r="I460" s="1" t="n"/>
      <c r="J460" s="1" t="n"/>
      <c r="K460" s="1" t="n"/>
      <c r="L460" s="1" t="n"/>
      <c r="M460" s="1" t="n"/>
    </row>
    <row hidden="1" r="461">
      <c r="A461" s="38" t="n"/>
      <c r="B461" s="1" t="n"/>
      <c r="H461" s="1" t="n"/>
      <c r="I461" s="1" t="n"/>
      <c r="J461" s="1" t="n"/>
      <c r="K461" s="1" t="n"/>
      <c r="L461" s="1" t="n"/>
      <c r="M461" s="1" t="n"/>
    </row>
    <row hidden="1" r="462">
      <c r="A462" s="38" t="n"/>
      <c r="B462" s="1" t="n"/>
      <c r="H462" s="1" t="n"/>
      <c r="I462" s="1" t="n"/>
      <c r="J462" s="1" t="n"/>
      <c r="K462" s="1" t="n"/>
      <c r="L462" s="1" t="n"/>
      <c r="M462" s="1" t="n"/>
    </row>
    <row hidden="1" r="463">
      <c r="A463" s="38" t="n"/>
      <c r="B463" s="1" t="n"/>
      <c r="H463" s="1" t="n"/>
      <c r="I463" s="1" t="n"/>
      <c r="J463" s="1" t="n"/>
      <c r="K463" s="1" t="n"/>
      <c r="L463" s="1" t="n"/>
      <c r="M463" s="1" t="n"/>
    </row>
    <row hidden="1" r="464">
      <c r="A464" s="38" t="n"/>
      <c r="B464" s="1" t="n"/>
      <c r="H464" s="1" t="n"/>
      <c r="I464" s="1" t="n"/>
      <c r="J464" s="1" t="n"/>
      <c r="K464" s="1" t="n"/>
      <c r="L464" s="1" t="n"/>
      <c r="M464" s="1" t="n"/>
    </row>
    <row hidden="1" r="465">
      <c r="A465" s="38" t="n"/>
      <c r="B465" s="1" t="n"/>
      <c r="H465" s="1" t="n"/>
      <c r="I465" s="1" t="n"/>
      <c r="J465" s="1" t="n"/>
      <c r="K465" s="1" t="n"/>
      <c r="L465" s="1" t="n"/>
      <c r="M465" s="1" t="n"/>
    </row>
    <row hidden="1" r="466">
      <c r="A466" s="38" t="n"/>
      <c r="B466" s="1" t="n"/>
      <c r="H466" s="1" t="n"/>
      <c r="I466" s="1" t="n"/>
      <c r="J466" s="1" t="n"/>
      <c r="K466" s="1" t="n"/>
      <c r="L466" s="1" t="n"/>
      <c r="M466" s="1" t="n"/>
    </row>
    <row hidden="1" r="467">
      <c r="A467" s="38" t="n"/>
      <c r="B467" s="1" t="n"/>
      <c r="H467" s="1" t="n"/>
      <c r="I467" s="1" t="n"/>
      <c r="J467" s="1" t="n"/>
      <c r="K467" s="1" t="n"/>
      <c r="L467" s="1" t="n"/>
      <c r="M467" s="1" t="n"/>
    </row>
    <row hidden="1" r="468">
      <c r="A468" s="38" t="n"/>
      <c r="B468" s="1" t="n"/>
      <c r="H468" s="1" t="n"/>
      <c r="I468" s="1" t="n"/>
      <c r="J468" s="1" t="n"/>
      <c r="K468" s="1" t="n"/>
      <c r="L468" s="1" t="n"/>
      <c r="M468" s="1" t="n"/>
    </row>
    <row hidden="1" r="469">
      <c r="A469" s="38" t="n"/>
      <c r="B469" s="1" t="n"/>
      <c r="H469" s="1" t="n"/>
      <c r="I469" s="1" t="n"/>
      <c r="J469" s="1" t="n"/>
      <c r="K469" s="1" t="n"/>
      <c r="L469" s="1" t="n"/>
      <c r="M469" s="1" t="n"/>
    </row>
    <row hidden="1" r="470">
      <c r="A470" s="38" t="n"/>
      <c r="B470" s="1" t="n"/>
      <c r="H470" s="1" t="n"/>
      <c r="I470" s="1" t="n"/>
      <c r="J470" s="1" t="n"/>
      <c r="K470" s="1" t="n"/>
      <c r="L470" s="1" t="n"/>
      <c r="M470" s="1" t="n"/>
    </row>
    <row hidden="1" r="471">
      <c r="A471" s="38" t="n"/>
      <c r="B471" s="1" t="n"/>
      <c r="H471" s="1" t="n"/>
      <c r="I471" s="1" t="n"/>
      <c r="J471" s="1" t="n"/>
      <c r="K471" s="1" t="n"/>
      <c r="L471" s="1" t="n"/>
      <c r="M471" s="1" t="n"/>
    </row>
    <row hidden="1" r="472">
      <c r="A472" s="38" t="n"/>
      <c r="B472" s="1" t="n"/>
      <c r="H472" s="1" t="n"/>
      <c r="I472" s="1" t="n"/>
      <c r="J472" s="1" t="n"/>
      <c r="K472" s="1" t="n"/>
      <c r="L472" s="1" t="n"/>
      <c r="M472" s="1" t="n"/>
    </row>
    <row hidden="1" r="473">
      <c r="A473" s="38" t="n"/>
      <c r="B473" s="1" t="n"/>
      <c r="H473" s="1" t="n"/>
      <c r="I473" s="1" t="n"/>
      <c r="J473" s="1" t="n"/>
      <c r="K473" s="1" t="n"/>
      <c r="L473" s="1" t="n"/>
      <c r="M473" s="1" t="n"/>
    </row>
    <row hidden="1" r="474">
      <c r="A474" s="38" t="n"/>
      <c r="B474" s="1" t="n"/>
      <c r="H474" s="1" t="n"/>
      <c r="I474" s="1" t="n"/>
      <c r="J474" s="1" t="n"/>
      <c r="K474" s="1" t="n"/>
      <c r="L474" s="1" t="n"/>
      <c r="M474" s="1" t="n"/>
    </row>
    <row hidden="1" r="475">
      <c r="A475" s="38" t="n"/>
      <c r="B475" s="1" t="n"/>
      <c r="H475" s="1" t="n"/>
      <c r="I475" s="1" t="n"/>
      <c r="J475" s="1" t="n"/>
      <c r="K475" s="1" t="n"/>
      <c r="L475" s="1" t="n"/>
      <c r="M475" s="1" t="n"/>
    </row>
    <row hidden="1" r="476">
      <c r="A476" s="38" t="n"/>
      <c r="B476" s="1" t="n"/>
      <c r="H476" s="1" t="n"/>
      <c r="I476" s="1" t="n"/>
      <c r="J476" s="1" t="n"/>
      <c r="K476" s="1" t="n"/>
      <c r="L476" s="1" t="n"/>
      <c r="M476" s="1" t="n"/>
    </row>
    <row hidden="1" r="477">
      <c r="A477" s="38" t="n"/>
      <c r="B477" s="1" t="n"/>
      <c r="H477" s="1" t="n"/>
      <c r="I477" s="1" t="n"/>
      <c r="J477" s="1" t="n"/>
      <c r="K477" s="1" t="n"/>
      <c r="L477" s="1" t="n"/>
      <c r="M477" s="1" t="n"/>
    </row>
    <row hidden="1" r="478">
      <c r="A478" s="38" t="n"/>
      <c r="B478" s="1" t="n"/>
      <c r="H478" s="1" t="n"/>
      <c r="I478" s="1" t="n"/>
      <c r="J478" s="1" t="n"/>
      <c r="K478" s="1" t="n"/>
      <c r="L478" s="1" t="n"/>
      <c r="M478" s="1" t="n"/>
    </row>
    <row hidden="1" r="479">
      <c r="A479" s="38" t="n"/>
      <c r="B479" s="1" t="n"/>
      <c r="H479" s="1" t="n"/>
      <c r="I479" s="1" t="n"/>
      <c r="J479" s="1" t="n"/>
      <c r="K479" s="1" t="n"/>
      <c r="L479" s="1" t="n"/>
      <c r="M479" s="1" t="n"/>
    </row>
    <row hidden="1" r="480">
      <c r="A480" s="38" t="n"/>
      <c r="B480" s="1" t="n"/>
      <c r="H480" s="1" t="n"/>
      <c r="I480" s="1" t="n"/>
      <c r="J480" s="1" t="n"/>
      <c r="K480" s="1" t="n"/>
      <c r="L480" s="1" t="n"/>
      <c r="M480" s="1" t="n"/>
    </row>
    <row hidden="1" r="481">
      <c r="A481" s="38" t="n"/>
      <c r="B481" s="1" t="n"/>
      <c r="H481" s="1" t="n"/>
      <c r="I481" s="1" t="n"/>
      <c r="J481" s="1" t="n"/>
      <c r="K481" s="1" t="n"/>
      <c r="L481" s="1" t="n"/>
      <c r="M481" s="1" t="n"/>
    </row>
    <row hidden="1" r="482">
      <c r="A482" s="38" t="n"/>
      <c r="B482" s="1" t="n"/>
      <c r="H482" s="1" t="n"/>
      <c r="I482" s="1" t="n"/>
      <c r="J482" s="1" t="n"/>
      <c r="K482" s="1" t="n"/>
      <c r="L482" s="1" t="n"/>
      <c r="M482" s="1" t="n"/>
    </row>
    <row hidden="1" r="483">
      <c r="A483" s="38" t="n"/>
      <c r="B483" s="1" t="n"/>
      <c r="H483" s="1" t="n"/>
      <c r="I483" s="1" t="n"/>
      <c r="J483" s="1" t="n"/>
      <c r="K483" s="1" t="n"/>
      <c r="L483" s="1" t="n"/>
      <c r="M483" s="1" t="n"/>
    </row>
    <row hidden="1" r="484">
      <c r="A484" s="38" t="n"/>
      <c r="B484" s="1" t="n"/>
      <c r="H484" s="1" t="n"/>
      <c r="I484" s="1" t="n"/>
      <c r="J484" s="1" t="n"/>
      <c r="K484" s="1" t="n"/>
      <c r="L484" s="1" t="n"/>
      <c r="M484" s="1" t="n"/>
    </row>
    <row hidden="1" r="485">
      <c r="A485" s="38" t="n"/>
      <c r="B485" s="1" t="n"/>
      <c r="H485" s="1" t="n"/>
      <c r="I485" s="1" t="n"/>
      <c r="J485" s="1" t="n"/>
      <c r="K485" s="1" t="n"/>
      <c r="L485" s="1" t="n"/>
      <c r="M485" s="1" t="n"/>
    </row>
    <row hidden="1" r="486">
      <c r="A486" s="38" t="n"/>
      <c r="B486" s="1" t="n"/>
      <c r="H486" s="1" t="n"/>
      <c r="I486" s="1" t="n"/>
      <c r="J486" s="1" t="n"/>
      <c r="K486" s="1" t="n"/>
      <c r="L486" s="1" t="n"/>
      <c r="M486" s="1" t="n"/>
    </row>
    <row hidden="1" r="487">
      <c r="A487" s="38" t="n"/>
      <c r="B487" s="1" t="n"/>
      <c r="H487" s="1" t="n"/>
      <c r="I487" s="1" t="n"/>
      <c r="J487" s="1" t="n"/>
      <c r="K487" s="1" t="n"/>
      <c r="L487" s="1" t="n"/>
      <c r="M487" s="1" t="n"/>
    </row>
    <row hidden="1" r="488">
      <c r="A488" s="38" t="n"/>
      <c r="B488" s="1" t="n"/>
      <c r="H488" s="1" t="n"/>
      <c r="I488" s="1" t="n"/>
      <c r="J488" s="1" t="n"/>
      <c r="K488" s="1" t="n"/>
      <c r="L488" s="1" t="n"/>
      <c r="M488" s="1" t="n"/>
    </row>
    <row hidden="1" r="489">
      <c r="A489" s="38" t="n"/>
      <c r="B489" s="1" t="n"/>
      <c r="H489" s="1" t="n"/>
      <c r="I489" s="1" t="n"/>
      <c r="J489" s="1" t="n"/>
      <c r="K489" s="1" t="n"/>
      <c r="L489" s="1" t="n"/>
      <c r="M489" s="1" t="n"/>
    </row>
    <row hidden="1" r="490">
      <c r="A490" s="38" t="n"/>
      <c r="B490" s="1" t="n"/>
      <c r="H490" s="1" t="n"/>
      <c r="I490" s="1" t="n"/>
      <c r="J490" s="1" t="n"/>
      <c r="K490" s="1" t="n"/>
      <c r="L490" s="1" t="n"/>
      <c r="M490" s="1" t="n"/>
    </row>
    <row hidden="1" r="491">
      <c r="A491" s="38" t="n"/>
      <c r="B491" s="1" t="n"/>
      <c r="H491" s="1" t="n"/>
      <c r="I491" s="1" t="n"/>
      <c r="J491" s="1" t="n"/>
      <c r="K491" s="1" t="n"/>
      <c r="L491" s="1" t="n"/>
      <c r="M491" s="1" t="n"/>
    </row>
    <row hidden="1" r="492">
      <c r="A492" s="38" t="n"/>
      <c r="B492" s="1" t="n"/>
      <c r="H492" s="1" t="n"/>
      <c r="I492" s="1" t="n"/>
      <c r="J492" s="1" t="n"/>
      <c r="K492" s="1" t="n"/>
      <c r="L492" s="1" t="n"/>
      <c r="M492" s="1" t="n"/>
    </row>
    <row hidden="1" r="493">
      <c r="A493" s="38" t="n"/>
      <c r="B493" s="1" t="n"/>
      <c r="H493" s="1" t="n"/>
      <c r="I493" s="1" t="n"/>
      <c r="J493" s="1" t="n"/>
      <c r="K493" s="1" t="n"/>
      <c r="L493" s="1" t="n"/>
      <c r="M493" s="1" t="n"/>
    </row>
    <row hidden="1" r="494">
      <c r="A494" s="38" t="n"/>
      <c r="B494" s="1" t="n"/>
      <c r="H494" s="1" t="n"/>
      <c r="I494" s="1" t="n"/>
      <c r="J494" s="1" t="n"/>
      <c r="K494" s="1" t="n"/>
      <c r="L494" s="1" t="n"/>
      <c r="M494" s="1" t="n"/>
    </row>
    <row hidden="1" r="495">
      <c r="A495" s="38" t="n"/>
      <c r="B495" s="1" t="n"/>
      <c r="H495" s="1" t="n"/>
      <c r="I495" s="1" t="n"/>
      <c r="J495" s="1" t="n"/>
      <c r="K495" s="1" t="n"/>
      <c r="L495" s="1" t="n"/>
      <c r="M495" s="1" t="n"/>
    </row>
    <row hidden="1" r="496">
      <c r="A496" s="38" t="n"/>
      <c r="B496" s="1" t="n"/>
      <c r="H496" s="1" t="n"/>
      <c r="I496" s="1" t="n"/>
      <c r="J496" s="1" t="n"/>
      <c r="K496" s="1" t="n"/>
      <c r="L496" s="1" t="n"/>
      <c r="M496" s="1" t="n"/>
    </row>
    <row hidden="1" r="497">
      <c r="A497" s="38" t="n"/>
      <c r="B497" s="1" t="n"/>
      <c r="H497" s="1" t="n"/>
      <c r="I497" s="1" t="n"/>
      <c r="J497" s="1" t="n"/>
      <c r="K497" s="1" t="n"/>
      <c r="L497" s="1" t="n"/>
      <c r="M497" s="1" t="n"/>
    </row>
    <row hidden="1" r="498">
      <c r="A498" s="38" t="n"/>
      <c r="B498" s="1" t="n"/>
      <c r="H498" s="1" t="n"/>
      <c r="I498" s="1" t="n"/>
      <c r="J498" s="1" t="n"/>
      <c r="K498" s="1" t="n"/>
      <c r="L498" s="1" t="n"/>
      <c r="M498" s="1" t="n"/>
    </row>
    <row hidden="1" r="499">
      <c r="A499" s="38" t="n"/>
      <c r="B499" s="1" t="n"/>
      <c r="H499" s="1" t="n"/>
      <c r="I499" s="1" t="n"/>
      <c r="J499" s="1" t="n"/>
      <c r="K499" s="1" t="n"/>
      <c r="L499" s="1" t="n"/>
      <c r="M499" s="1" t="n"/>
    </row>
    <row hidden="1" r="500">
      <c r="A500" s="38" t="n"/>
      <c r="B500" s="1" t="n"/>
      <c r="H500" s="1" t="n"/>
      <c r="I500" s="1" t="n"/>
      <c r="J500" s="1" t="n"/>
      <c r="K500" s="1" t="n"/>
      <c r="L500" s="1" t="n"/>
      <c r="M500" s="1" t="n"/>
    </row>
    <row r="501">
      <c r="A501" s="39" t="inlineStr">
        <is>
          <t>Time Series</t>
        </is>
      </c>
      <c r="B501" s="7" t="n"/>
      <c r="C501" s="20" t="n"/>
      <c r="D501" s="19" t="n"/>
      <c r="E501" s="19" t="n"/>
      <c r="F501" s="19" t="n"/>
      <c r="G501" s="46" t="inlineStr">
        <is>
          <t>Long Weights (Import/Export)</t>
        </is>
      </c>
      <c r="H501" s="4" t="n"/>
      <c r="I501" s="5" t="n"/>
      <c r="J501" s="5" t="n"/>
      <c r="K501" s="5" t="n"/>
      <c r="L501" s="5" t="n"/>
      <c r="M501" s="5" t="n"/>
    </row>
    <row r="502">
      <c r="A502" s="25" t="inlineStr">
        <is>
          <t>Level 1</t>
        </is>
      </c>
      <c r="B502" s="21" t="inlineStr">
        <is>
          <t>Level 2</t>
        </is>
      </c>
      <c r="C502" s="18" t="inlineStr">
        <is>
          <t>Level 3</t>
        </is>
      </c>
      <c r="D502" s="17" t="inlineStr">
        <is>
          <t>Level 4</t>
        </is>
      </c>
      <c r="E502" s="17" t="inlineStr">
        <is>
          <t>$33 Million</t>
        </is>
      </c>
      <c r="F502" s="17" t="n"/>
      <c r="G502" s="10" t="inlineStr">
        <is>
          <t>Invested Amount</t>
        </is>
      </c>
      <c r="H502" s="26" t="n"/>
      <c r="I502" s="26" t="n"/>
      <c r="J502" s="26" t="n"/>
      <c r="K502" s="26" t="n"/>
      <c r="L502" s="26" t="n"/>
      <c r="M502" s="26" t="n"/>
    </row>
    <row r="503">
      <c r="A503" s="40" t="inlineStr">
        <is>
          <t>Strategy Exposure</t>
        </is>
      </c>
      <c r="B503" s="27" t="n"/>
      <c r="C503" s="28" t="n"/>
      <c r="D503" s="29" t="n"/>
      <c r="E503" s="29" t="n"/>
      <c r="F503" s="29" t="n"/>
      <c r="G503" s="3" t="n"/>
    </row>
    <row r="504">
      <c r="A504" s="41" t="n"/>
      <c r="B504" s="31" t="inlineStr">
        <is>
          <t>Equity Investments</t>
        </is>
      </c>
      <c r="C504" s="32" t="n"/>
      <c r="D504" s="33" t="n"/>
      <c r="E504" s="33" t="n"/>
      <c r="F504" s="33" t="n"/>
      <c r="G504" s="9" t="n"/>
    </row>
    <row r="505">
      <c r="A505" s="42" t="n"/>
      <c r="B505" s="15" t="n"/>
      <c r="C505" s="13" t="inlineStr">
        <is>
          <t>Long/Short Equity</t>
        </is>
      </c>
      <c r="D505" s="11" t="n"/>
      <c r="E505" s="68" t="n">
        <v>0.972</v>
      </c>
      <c r="F505" s="68" t="n">
        <v>0.9656</v>
      </c>
      <c r="G505" s="55" t="n">
        <v>0.9767</v>
      </c>
      <c r="H505" s="68" t="n">
        <v>0.9325</v>
      </c>
      <c r="I505" s="30" t="n">
        <v>0.96</v>
      </c>
      <c r="J505" s="55" t="n">
        <v>0.971</v>
      </c>
      <c r="K505" s="57" t="n">
        <v>0.9421593484825487</v>
      </c>
      <c r="L505" s="55" t="n">
        <v>0.9630158987814516</v>
      </c>
      <c r="M505" s="55" t="n">
        <v>0.952</v>
      </c>
      <c r="N505" t="inlineStr">
        <is>
          <t>94.02%</t>
        </is>
      </c>
    </row>
    <row r="506">
      <c r="A506" s="42" t="n"/>
      <c r="B506" s="15" t="n"/>
      <c r="C506" s="13" t="inlineStr">
        <is>
          <t>Event Driven/Spec. Sit.</t>
        </is>
      </c>
      <c r="D506" s="11" t="n"/>
      <c r="E506" s="11" t="n"/>
      <c r="F506" s="68" t="n"/>
      <c r="G506" s="2" t="n"/>
    </row>
    <row r="507">
      <c r="A507" s="41" t="n"/>
      <c r="B507" s="31" t="n"/>
      <c r="C507" s="32" t="inlineStr">
        <is>
          <t>Stat. Arbitrage/Quant.</t>
        </is>
      </c>
      <c r="D507" s="33" t="n"/>
      <c r="E507" s="33" t="n"/>
      <c r="F507" s="68" t="n"/>
      <c r="G507" s="9" t="n"/>
    </row>
    <row r="508">
      <c r="A508" s="42" t="n"/>
      <c r="B508" s="15" t="n"/>
      <c r="C508" s="13" t="inlineStr">
        <is>
          <t>Deep Value</t>
        </is>
      </c>
      <c r="D508" s="11" t="n"/>
      <c r="E508" s="11" t="n"/>
      <c r="F508" s="68" t="n"/>
      <c r="G508" s="2" t="n"/>
    </row>
    <row r="509">
      <c r="A509" s="42" t="n"/>
      <c r="B509" s="15" t="n"/>
      <c r="C509" s="13" t="inlineStr">
        <is>
          <t>Derivatives</t>
        </is>
      </c>
      <c r="D509" s="11" t="n"/>
      <c r="E509" s="11" t="n"/>
      <c r="F509" s="68" t="n">
        <v>0.0018</v>
      </c>
      <c r="G509" s="2" t="n"/>
    </row>
    <row r="510">
      <c r="A510" s="42" t="n"/>
      <c r="B510" s="15" t="n"/>
      <c r="C510" s="13" t="inlineStr">
        <is>
          <t>Index Hedging</t>
        </is>
      </c>
      <c r="D510" s="11" t="n"/>
      <c r="E510" s="11" t="n"/>
      <c r="F510" s="68" t="n"/>
      <c r="G510" s="2" t="n"/>
    </row>
    <row r="511">
      <c r="A511" s="42" t="n"/>
      <c r="B511" s="15" t="inlineStr">
        <is>
          <t>Credit Investments</t>
        </is>
      </c>
      <c r="C511" s="13" t="n"/>
      <c r="D511" s="11" t="n"/>
      <c r="E511" s="11" t="n"/>
      <c r="F511" s="11" t="n"/>
      <c r="G511" s="2" t="n"/>
    </row>
    <row r="512">
      <c r="A512" s="42" t="n"/>
      <c r="B512" s="15" t="n"/>
      <c r="C512" s="13" t="inlineStr">
        <is>
          <t>Credit</t>
        </is>
      </c>
      <c r="D512" s="11" t="n"/>
      <c r="E512" s="11" t="n"/>
      <c r="F512" s="11" t="n"/>
      <c r="G512" s="2" t="n"/>
    </row>
    <row r="513">
      <c r="A513" s="43" t="n"/>
      <c r="B513" s="34" t="n"/>
      <c r="C513" s="35" t="n"/>
      <c r="D513" s="36" t="inlineStr">
        <is>
          <t>Bank Debt/Sr. Secured</t>
        </is>
      </c>
      <c r="E513" s="36" t="n"/>
      <c r="F513" s="36" t="n"/>
      <c r="G513" s="8" t="n"/>
    </row>
    <row r="514">
      <c r="A514" s="43" t="n"/>
      <c r="B514" s="34" t="n"/>
      <c r="C514" s="35" t="n"/>
      <c r="D514" s="36" t="inlineStr">
        <is>
          <t>Subordinated</t>
        </is>
      </c>
      <c r="E514" s="36" t="n"/>
      <c r="F514" s="36" t="n"/>
      <c r="G514" s="8" t="n"/>
    </row>
    <row r="515">
      <c r="A515" s="43" t="n"/>
      <c r="B515" s="34" t="n"/>
      <c r="C515" s="35" t="n"/>
      <c r="D515" s="36" t="inlineStr">
        <is>
          <t>High Yield/Preferred</t>
        </is>
      </c>
      <c r="E515" s="36" t="n"/>
      <c r="F515" s="36" t="n"/>
      <c r="G515" s="8" t="n"/>
    </row>
    <row r="516">
      <c r="A516" s="43" t="n"/>
      <c r="B516" s="34" t="n"/>
      <c r="C516" s="35" t="n"/>
      <c r="D516" s="36" t="inlineStr">
        <is>
          <t>Stressed/Distressed</t>
        </is>
      </c>
      <c r="E516" s="36" t="n"/>
      <c r="F516" s="36" t="n"/>
      <c r="G516" s="8" t="n"/>
    </row>
    <row r="517">
      <c r="A517" s="43" t="n"/>
      <c r="B517" s="34" t="n"/>
      <c r="C517" s="35" t="n"/>
      <c r="D517" s="36" t="inlineStr">
        <is>
          <t>Post-bank/Credit Equity</t>
        </is>
      </c>
      <c r="E517" s="36" t="n"/>
      <c r="F517" s="36" t="n"/>
      <c r="G517" s="8" t="n"/>
    </row>
    <row r="518">
      <c r="A518" s="41" t="n"/>
      <c r="B518" s="31" t="n"/>
      <c r="C518" s="32" t="n"/>
      <c r="D518" s="33" t="inlineStr">
        <is>
          <t>Trade Claims/Litigation</t>
        </is>
      </c>
      <c r="E518" s="33" t="n"/>
      <c r="F518" s="33" t="n"/>
      <c r="G518" s="9" t="n"/>
    </row>
    <row r="519">
      <c r="A519" s="42" t="n"/>
      <c r="B519" s="15" t="n"/>
      <c r="C519" s="13" t="n"/>
      <c r="D519" s="11" t="inlineStr">
        <is>
          <t>Lease &amp; Asset Backed</t>
        </is>
      </c>
      <c r="E519" s="11" t="n"/>
      <c r="F519" s="11" t="n"/>
      <c r="G519" s="2" t="n"/>
    </row>
    <row r="520">
      <c r="A520" s="43" t="n"/>
      <c r="B520" s="34" t="n"/>
      <c r="C520" s="35" t="n"/>
      <c r="D520" s="36" t="inlineStr">
        <is>
          <t>Direct Lending</t>
        </is>
      </c>
      <c r="E520" s="36" t="n"/>
      <c r="F520" s="36" t="n"/>
      <c r="G520" s="8" t="n"/>
    </row>
    <row r="521">
      <c r="A521" s="43" t="n"/>
      <c r="B521" s="34" t="n"/>
      <c r="C521" s="35" t="n"/>
      <c r="D521" s="36" t="inlineStr">
        <is>
          <t>Small Balance Loans</t>
        </is>
      </c>
      <c r="E521" s="36" t="n"/>
      <c r="F521" s="36" t="n"/>
      <c r="G521" s="8" t="n"/>
    </row>
    <row r="522">
      <c r="A522" s="43" t="n"/>
      <c r="B522" s="34" t="n"/>
      <c r="C522" s="35" t="n"/>
      <c r="D522" s="36" t="inlineStr">
        <is>
          <t>Real Estate/Mortgage</t>
        </is>
      </c>
      <c r="E522" s="36" t="n"/>
      <c r="F522" s="36" t="n"/>
      <c r="G522" s="8" t="n"/>
    </row>
    <row r="523">
      <c r="A523" s="43" t="n"/>
      <c r="B523" s="34" t="n"/>
      <c r="C523" s="35" t="n"/>
      <c r="D523" s="36" t="inlineStr">
        <is>
          <t>Emerging Markets</t>
        </is>
      </c>
      <c r="E523" s="36" t="n"/>
      <c r="F523" s="36" t="n"/>
      <c r="G523" s="8" t="n"/>
    </row>
    <row r="524">
      <c r="A524" s="43" t="n"/>
      <c r="B524" s="34" t="n"/>
      <c r="C524" s="35" t="n"/>
      <c r="D524" s="36" t="inlineStr">
        <is>
          <t>CDS (mortgage)</t>
        </is>
      </c>
      <c r="E524" s="36" t="n"/>
      <c r="F524" s="36" t="n"/>
      <c r="G524" s="8" t="n"/>
    </row>
    <row r="525">
      <c r="A525" s="43" t="n"/>
      <c r="B525" s="34" t="n"/>
      <c r="C525" s="35" t="n"/>
      <c r="D525" s="36" t="inlineStr">
        <is>
          <t>CDS (invest. grade)</t>
        </is>
      </c>
      <c r="E525" s="36" t="n"/>
      <c r="F525" s="36" t="n"/>
      <c r="G525" s="8" t="n"/>
    </row>
    <row r="526">
      <c r="A526" s="43" t="n"/>
      <c r="B526" s="34" t="n"/>
      <c r="C526" s="35" t="n"/>
      <c r="D526" s="36" t="inlineStr">
        <is>
          <t>CDS (high yield)</t>
        </is>
      </c>
      <c r="E526" s="36" t="n"/>
      <c r="F526" s="36" t="n"/>
      <c r="G526" s="8" t="n"/>
    </row>
    <row r="527">
      <c r="A527" s="43" t="n"/>
      <c r="B527" s="35" t="inlineStr">
        <is>
          <t>Merger Arbitrage</t>
        </is>
      </c>
      <c r="C527" s="35" t="n"/>
      <c r="D527" s="36" t="n"/>
      <c r="E527" s="36" t="n"/>
      <c r="F527" s="36" t="n"/>
      <c r="G527" s="8" t="n"/>
    </row>
    <row r="528">
      <c r="A528" s="43" t="n"/>
      <c r="B528" s="35" t="inlineStr">
        <is>
          <t>Convertible Arbitrage</t>
        </is>
      </c>
      <c r="C528" s="35" t="n"/>
      <c r="D528" s="36" t="n"/>
      <c r="E528" s="36" t="n"/>
      <c r="F528" s="36" t="n"/>
      <c r="G528" s="8" t="n"/>
    </row>
    <row r="529">
      <c r="A529" s="43" t="n"/>
      <c r="B529" s="35" t="inlineStr">
        <is>
          <t>Digital And Currency</t>
        </is>
      </c>
      <c r="C529" s="35" t="n"/>
      <c r="D529" s="36" t="n"/>
      <c r="E529" s="36" t="n"/>
      <c r="F529" s="36" t="n"/>
      <c r="G529" s="8" t="n"/>
    </row>
    <row r="530">
      <c r="A530" s="43" t="n"/>
      <c r="B530" s="35" t="inlineStr">
        <is>
          <t>Cap. Struct. Arbitrage</t>
        </is>
      </c>
      <c r="C530" s="35" t="n"/>
      <c r="D530" s="36" t="n"/>
      <c r="E530" s="36" t="n"/>
      <c r="F530" s="36" t="n"/>
      <c r="G530" s="8" t="n"/>
    </row>
    <row r="531">
      <c r="A531" s="43" t="n"/>
      <c r="B531" s="34" t="n"/>
      <c r="C531" s="36" t="inlineStr">
        <is>
          <t>Equity</t>
        </is>
      </c>
      <c r="D531" s="36" t="n"/>
      <c r="E531" s="36" t="n"/>
      <c r="F531" s="36" t="n"/>
      <c r="G531" s="8" t="n"/>
    </row>
    <row r="532">
      <c r="A532" s="43" t="n"/>
      <c r="B532" s="34" t="n"/>
      <c r="C532" s="36" t="inlineStr">
        <is>
          <t>Debt</t>
        </is>
      </c>
      <c r="D532" s="36" t="n"/>
      <c r="E532" s="36" t="n"/>
      <c r="F532" s="36" t="n"/>
      <c r="G532" s="8" t="n"/>
    </row>
    <row r="533">
      <c r="A533" s="43" t="n"/>
      <c r="B533" s="35" t="inlineStr">
        <is>
          <t>Privates</t>
        </is>
      </c>
      <c r="C533" s="35" t="n"/>
      <c r="D533" s="36" t="n"/>
      <c r="E533" s="36" t="n"/>
      <c r="F533" s="36" t="n"/>
      <c r="G533" s="8" t="n"/>
      <c r="H533" s="47" t="n"/>
      <c r="I533" s="47" t="n"/>
      <c r="J533" s="47" t="n"/>
    </row>
    <row r="534">
      <c r="A534" s="43" t="n"/>
      <c r="B534" s="35" t="inlineStr">
        <is>
          <t>Unadjusted Portfolio</t>
        </is>
      </c>
      <c r="C534" s="35" t="n"/>
      <c r="D534" s="65" t="n"/>
      <c r="E534" s="70" t="n">
        <v>0.972</v>
      </c>
      <c r="F534" s="59" t="n">
        <v>0.97</v>
      </c>
      <c r="G534" s="69" t="n">
        <v>0.98</v>
      </c>
      <c r="H534" s="30" t="n">
        <v>0.93</v>
      </c>
      <c r="I534" s="30" t="n">
        <v>0.964</v>
      </c>
      <c r="J534" s="30" t="n">
        <v>0.971</v>
      </c>
      <c r="K534" s="57" t="n">
        <v>0.9421593484825487</v>
      </c>
      <c r="L534" s="55" t="n">
        <v>0.9630158987814516</v>
      </c>
      <c r="M534" s="55" t="n">
        <v>0.952</v>
      </c>
      <c r="N534" t="inlineStr">
        <is>
          <t>94.02%</t>
        </is>
      </c>
    </row>
    <row r="535">
      <c r="A535" s="42" t="n"/>
      <c r="B535" s="13" t="inlineStr">
        <is>
          <t>Sovereign</t>
        </is>
      </c>
      <c r="C535" s="13" t="n"/>
      <c r="D535" s="11" t="n"/>
      <c r="E535" s="11" t="n"/>
      <c r="F535" s="11" t="n"/>
      <c r="G535" s="2" t="n"/>
    </row>
    <row r="536">
      <c r="A536" s="43" t="inlineStr">
        <is>
          <t>Geographic Exposure</t>
        </is>
      </c>
      <c r="B536" s="34" t="n"/>
      <c r="C536" s="35" t="n"/>
      <c r="D536" s="36" t="n"/>
      <c r="E536" s="36" t="n"/>
      <c r="F536" s="36" t="n"/>
      <c r="G536" s="8" t="n"/>
    </row>
    <row r="537">
      <c r="A537" s="43" t="n"/>
      <c r="B537" s="34" t="inlineStr">
        <is>
          <t>North America</t>
        </is>
      </c>
      <c r="C537" s="35" t="n"/>
      <c r="D537" s="36" t="n"/>
      <c r="E537" s="68" t="n">
        <v>0.6526</v>
      </c>
      <c r="F537" s="68" t="n">
        <v>0.651</v>
      </c>
      <c r="G537" s="55" t="n">
        <v>0.631</v>
      </c>
      <c r="H537" s="68" t="n">
        <v>0.607</v>
      </c>
      <c r="I537" s="55" t="n">
        <v>0.632</v>
      </c>
      <c r="J537" s="55" t="n">
        <v>0.661</v>
      </c>
      <c r="K537" s="57" t="n">
        <v>0.6382070021462666</v>
      </c>
      <c r="L537" s="55" t="n">
        <v>0.6728757140645921</v>
      </c>
      <c r="M537" s="55" t="n">
        <v>0.6643</v>
      </c>
      <c r="N537" t="inlineStr">
        <is>
          <t>65.97%</t>
        </is>
      </c>
    </row>
    <row r="538">
      <c r="A538" s="43" t="n"/>
      <c r="B538" s="34" t="inlineStr">
        <is>
          <t>Europe/UK</t>
        </is>
      </c>
      <c r="C538" s="35" t="n"/>
      <c r="D538" s="36" t="n"/>
      <c r="E538" s="68" t="n">
        <v>0.1305</v>
      </c>
      <c r="F538" s="68" t="n">
        <v>0.11</v>
      </c>
      <c r="G538" s="55" t="n">
        <v>0.127</v>
      </c>
      <c r="H538" s="68" t="n">
        <v>0.1091</v>
      </c>
      <c r="I538" s="55" t="n">
        <v>0.111</v>
      </c>
      <c r="J538" s="55" t="n">
        <v>0.106</v>
      </c>
      <c r="K538" s="57" t="n">
        <v>0.1114765323104551</v>
      </c>
      <c r="L538" s="55" t="n">
        <v>0.1215587324257423</v>
      </c>
      <c r="M538" s="55" t="n">
        <v>0.1157</v>
      </c>
      <c r="N538" t="inlineStr">
        <is>
          <t>11.95%</t>
        </is>
      </c>
    </row>
    <row r="539">
      <c r="A539" s="43" t="n"/>
      <c r="B539" s="34" t="inlineStr">
        <is>
          <t>Asia</t>
        </is>
      </c>
      <c r="C539" s="35" t="n"/>
      <c r="D539" s="36" t="n"/>
      <c r="E539" s="68" t="n">
        <v>0.0912</v>
      </c>
      <c r="F539" s="68" t="n">
        <v>0.083</v>
      </c>
      <c r="G539" s="55" t="n">
        <v>0.0915</v>
      </c>
      <c r="H539" s="68" t="n">
        <v>0.0922</v>
      </c>
      <c r="I539" s="55" t="n">
        <v>0.102</v>
      </c>
      <c r="J539" s="55" t="n">
        <v>0.129</v>
      </c>
      <c r="K539" s="57" t="n">
        <v>0.06279547012844247</v>
      </c>
      <c r="L539" s="55" t="n">
        <v>0.06618171971003696</v>
      </c>
      <c r="M539" s="55" t="n">
        <v>0.0664</v>
      </c>
      <c r="N539" t="inlineStr">
        <is>
          <t>6.35%</t>
        </is>
      </c>
    </row>
    <row r="540">
      <c r="A540" s="43" t="n"/>
      <c r="B540" s="34" t="inlineStr">
        <is>
          <t>Emer. Mkts.</t>
        </is>
      </c>
      <c r="C540" s="35" t="n"/>
      <c r="D540" s="36" t="n"/>
      <c r="E540" s="68" t="n">
        <v>0.09760000000000001</v>
      </c>
      <c r="F540" s="68" t="n">
        <v>0.118</v>
      </c>
      <c r="G540" s="55" t="n">
        <v>0.1286</v>
      </c>
      <c r="H540" s="68" t="n">
        <v>0.1243</v>
      </c>
      <c r="I540" s="55" t="n">
        <v>0.118</v>
      </c>
      <c r="J540" s="55" t="n">
        <v>0.076</v>
      </c>
      <c r="K540" s="57" t="n">
        <v>0.1296803438973846</v>
      </c>
      <c r="L540" s="55" t="n">
        <v>0.1023997325810805</v>
      </c>
      <c r="M540" s="55" t="n">
        <v>0.1056</v>
      </c>
      <c r="N540" t="inlineStr">
        <is>
          <t>9.75%</t>
        </is>
      </c>
    </row>
    <row r="541">
      <c r="A541" s="43" t="inlineStr">
        <is>
          <t>Industry Sector Exposure</t>
        </is>
      </c>
      <c r="B541" s="34" t="n"/>
      <c r="C541" s="35" t="n"/>
      <c r="D541" s="36" t="n"/>
      <c r="E541" s="36" t="n"/>
      <c r="F541" s="36" t="n"/>
      <c r="G541" s="8" t="n"/>
    </row>
    <row r="542">
      <c r="A542" s="43" t="n"/>
      <c r="B542" s="34" t="inlineStr">
        <is>
          <t>Energy</t>
        </is>
      </c>
      <c r="C542" s="35" t="n"/>
      <c r="D542" s="36" t="n"/>
      <c r="E542" s="68" t="n"/>
      <c r="F542" s="55" t="n"/>
      <c r="G542" s="55" t="n"/>
      <c r="H542" s="68" t="n"/>
      <c r="I542" s="55" t="n"/>
      <c r="J542" s="55" t="n"/>
      <c r="K542" s="55" t="n"/>
      <c r="L542" s="55" t="n"/>
      <c r="M542" s="55" t="n"/>
    </row>
    <row r="543">
      <c r="A543" s="43" t="n"/>
      <c r="B543" s="34" t="inlineStr">
        <is>
          <t>Materials</t>
        </is>
      </c>
      <c r="C543" s="35" t="n"/>
      <c r="D543" s="36" t="n"/>
      <c r="E543" s="68" t="n"/>
      <c r="F543" s="55" t="n"/>
      <c r="G543" s="55" t="n"/>
      <c r="H543" s="68" t="n"/>
      <c r="I543" s="55" t="n"/>
      <c r="J543" s="55" t="n"/>
      <c r="K543" s="55" t="n"/>
      <c r="L543" s="55" t="n"/>
      <c r="M543" s="55" t="n"/>
    </row>
    <row r="544">
      <c r="A544" s="42" t="n"/>
      <c r="B544" s="15" t="inlineStr">
        <is>
          <t>Industrials</t>
        </is>
      </c>
      <c r="C544" s="13" t="n"/>
      <c r="D544" s="11" t="n"/>
      <c r="E544" s="68" t="n">
        <v>0.0488</v>
      </c>
      <c r="F544" s="68" t="n">
        <v>0.051</v>
      </c>
      <c r="G544" s="55" t="n">
        <v>0.0507</v>
      </c>
      <c r="H544" s="68" t="n">
        <v>0.0458</v>
      </c>
      <c r="I544" s="55" t="n">
        <v>0.048</v>
      </c>
      <c r="J544" s="55" t="n">
        <v>0.048</v>
      </c>
      <c r="K544" s="57" t="n">
        <v>0.0490937239088213</v>
      </c>
      <c r="L544" s="55" t="n">
        <v>0.03714634526193977</v>
      </c>
      <c r="M544" s="55" t="n">
        <v>0.0364</v>
      </c>
      <c r="N544" t="inlineStr">
        <is>
          <t>4.11%</t>
        </is>
      </c>
    </row>
    <row r="545">
      <c r="A545" s="43" t="n"/>
      <c r="B545" s="34" t="inlineStr">
        <is>
          <t>Cons. Disc.</t>
        </is>
      </c>
      <c r="C545" s="35" t="n"/>
      <c r="D545" s="36" t="n"/>
      <c r="E545" s="68" t="n">
        <v>0.265</v>
      </c>
      <c r="F545" s="68" t="n">
        <v>0.268</v>
      </c>
      <c r="G545" s="55" t="n">
        <v>0.2981</v>
      </c>
      <c r="H545" s="68" t="n">
        <v>0.283</v>
      </c>
      <c r="I545" s="55" t="n">
        <v>0.348</v>
      </c>
      <c r="J545" s="55" t="n">
        <v>0.339</v>
      </c>
      <c r="K545" s="57" t="n">
        <v>0.3324184021147806</v>
      </c>
      <c r="L545" s="55" t="n">
        <v>0.32546116240101</v>
      </c>
      <c r="M545" s="55" t="n">
        <v>0.3277</v>
      </c>
      <c r="N545" t="inlineStr">
        <is>
          <t>32.93%</t>
        </is>
      </c>
    </row>
    <row r="546">
      <c r="A546" s="43" t="n"/>
      <c r="B546" s="34" t="inlineStr">
        <is>
          <t>Cons. Staples</t>
        </is>
      </c>
      <c r="C546" s="35" t="n"/>
      <c r="D546" s="36" t="n"/>
      <c r="E546" s="68" t="n"/>
      <c r="F546" s="68" t="n"/>
      <c r="G546" s="55" t="n"/>
      <c r="H546" s="68" t="n"/>
      <c r="I546" s="55" t="n"/>
      <c r="J546" s="55" t="n"/>
      <c r="K546" s="55" t="n"/>
      <c r="L546" s="55" t="n"/>
      <c r="M546" s="55" t="n"/>
    </row>
    <row r="547">
      <c r="A547" s="43" t="n"/>
      <c r="B547" s="34" t="inlineStr">
        <is>
          <t>Health Care</t>
        </is>
      </c>
      <c r="C547" s="35" t="n"/>
      <c r="D547" s="36" t="n"/>
      <c r="E547" s="68" t="n"/>
      <c r="F547" s="68" t="n"/>
      <c r="G547" s="55" t="n"/>
      <c r="H547" s="68" t="n"/>
      <c r="I547" s="55" t="n"/>
      <c r="J547" s="55" t="n"/>
      <c r="K547" s="55" t="n"/>
      <c r="L547" s="55" t="n"/>
      <c r="M547" s="55" t="n"/>
    </row>
    <row r="548">
      <c r="A548" s="43" t="n"/>
      <c r="B548" s="34" t="inlineStr">
        <is>
          <t>Financials</t>
        </is>
      </c>
      <c r="C548" s="35" t="n"/>
      <c r="D548" s="36" t="n"/>
      <c r="E548" s="68" t="n"/>
      <c r="F548" s="68" t="n"/>
      <c r="G548" s="55" t="n"/>
      <c r="H548" s="68" t="n"/>
      <c r="I548" s="55" t="n"/>
      <c r="J548" s="55" t="n"/>
      <c r="K548" s="55" t="n"/>
      <c r="L548" s="55" t="n"/>
      <c r="M548" s="55" t="n"/>
    </row>
    <row r="549">
      <c r="A549" s="43" t="n"/>
      <c r="B549" s="34" t="inlineStr">
        <is>
          <t>Real Estate</t>
        </is>
      </c>
      <c r="C549" s="35" t="n"/>
      <c r="D549" s="36" t="n"/>
      <c r="E549" s="68" t="n"/>
      <c r="F549" s="68" t="n"/>
      <c r="G549" s="55" t="n"/>
      <c r="H549" s="68" t="n"/>
      <c r="I549" s="55" t="n"/>
      <c r="J549" s="55" t="n"/>
      <c r="K549" s="55" t="n"/>
      <c r="L549" s="55" t="n"/>
      <c r="M549" s="55" t="n"/>
    </row>
    <row r="550">
      <c r="A550" s="42" t="n"/>
      <c r="B550" s="15" t="inlineStr">
        <is>
          <t>Info. Tech.</t>
        </is>
      </c>
      <c r="C550" s="13" t="n"/>
      <c r="D550" s="11" t="n"/>
      <c r="E550" s="68" t="n">
        <v>0.398</v>
      </c>
      <c r="F550" s="68" t="n">
        <v>0.388</v>
      </c>
      <c r="G550" s="55" t="n">
        <v>0.3691</v>
      </c>
      <c r="H550" s="68" t="n">
        <v>0.353</v>
      </c>
      <c r="I550" s="55" t="n">
        <v>0.351</v>
      </c>
      <c r="J550" s="55" t="n">
        <v>0.359</v>
      </c>
      <c r="K550" s="57" t="n">
        <v>0.3535466123630753</v>
      </c>
      <c r="L550" s="55" t="n">
        <v>0.3626280241748219</v>
      </c>
      <c r="M550" s="55" t="n">
        <v>0.3614000000000001</v>
      </c>
      <c r="N550" t="inlineStr">
        <is>
          <t>35.92%</t>
        </is>
      </c>
    </row>
    <row r="551">
      <c r="A551" s="43" t="n"/>
      <c r="B551" s="34" t="inlineStr">
        <is>
          <t>Commun. Services</t>
        </is>
      </c>
      <c r="C551" s="35" t="n"/>
      <c r="D551" s="36" t="n"/>
      <c r="E551" s="68" t="n">
        <v>0.26</v>
      </c>
      <c r="F551" s="68" t="n">
        <v>0.256</v>
      </c>
      <c r="G551" s="55" t="n">
        <v>0.2601</v>
      </c>
      <c r="H551" s="68" t="n">
        <v>0.2507</v>
      </c>
      <c r="I551" s="55" t="n">
        <v>0.216</v>
      </c>
      <c r="J551" s="55" t="n">
        <v>0.225</v>
      </c>
      <c r="K551" s="57" t="n">
        <v>0.2071006100958715</v>
      </c>
      <c r="L551" s="55" t="n">
        <v>0.2377803669436801</v>
      </c>
      <c r="M551" s="55" t="n">
        <v>0.2265</v>
      </c>
    </row>
    <row r="552">
      <c r="A552" s="43" t="n"/>
      <c r="B552" s="34" t="inlineStr">
        <is>
          <t>Utilities</t>
        </is>
      </c>
      <c r="C552" s="35" t="n"/>
      <c r="D552" s="36" t="n"/>
      <c r="E552" s="68" t="n"/>
      <c r="F552" s="55" t="n"/>
      <c r="G552" s="55" t="n"/>
      <c r="H552" s="68" t="n"/>
      <c r="I552" s="55" t="n"/>
      <c r="J552" s="55" t="n"/>
      <c r="K552" s="55" t="n"/>
      <c r="L552" s="55" t="n"/>
      <c r="M552" s="55" t="n"/>
    </row>
    <row r="553">
      <c r="A553" s="43" t="n"/>
      <c r="B553" s="34" t="inlineStr">
        <is>
          <t>Index</t>
        </is>
      </c>
      <c r="C553" s="35" t="n"/>
      <c r="D553" s="36" t="n"/>
      <c r="E553" s="68" t="n"/>
      <c r="F553" s="55" t="n"/>
      <c r="G553" s="55" t="n"/>
      <c r="H553" s="68" t="n"/>
      <c r="I553" s="55" t="n"/>
      <c r="J553" s="55" t="n"/>
      <c r="K553" s="55" t="n"/>
      <c r="L553" s="55" t="n"/>
      <c r="M553" s="55" t="n"/>
    </row>
    <row r="554">
      <c r="A554" s="43" t="n"/>
      <c r="B554" s="34" t="inlineStr">
        <is>
          <t>Other</t>
        </is>
      </c>
      <c r="C554" s="35" t="n"/>
      <c r="D554" s="36" t="n"/>
      <c r="E554" s="68" t="n"/>
      <c r="F554" s="55" t="n"/>
      <c r="G554" s="55" t="n"/>
      <c r="H554" s="68" t="n"/>
      <c r="I554" s="55" t="n"/>
      <c r="J554" s="55" t="n"/>
      <c r="K554" s="55" t="n"/>
      <c r="L554" s="55" t="n"/>
      <c r="M554" s="55" t="n"/>
    </row>
    <row r="555">
      <c r="A555" s="43" t="inlineStr">
        <is>
          <t>Market Exposure</t>
        </is>
      </c>
      <c r="B555" s="34" t="n"/>
      <c r="C555" s="35" t="n"/>
      <c r="D555" s="36" t="n"/>
      <c r="E555" s="36" t="n"/>
      <c r="F555" s="36" t="n"/>
      <c r="G555" s="8" t="n"/>
    </row>
    <row r="556">
      <c r="A556" s="43" t="n"/>
      <c r="B556" s="34" t="inlineStr">
        <is>
          <t>Large Cap</t>
        </is>
      </c>
      <c r="C556" s="35" t="n"/>
      <c r="D556" s="36" t="n"/>
      <c r="E556" s="68" t="n">
        <v>0.892</v>
      </c>
      <c r="F556" s="68" t="n">
        <v>0.8639</v>
      </c>
      <c r="G556" s="55" t="n">
        <v>0.8573</v>
      </c>
      <c r="H556" s="68" t="n">
        <v>0.8309</v>
      </c>
      <c r="I556" s="55" t="n">
        <v>0.88</v>
      </c>
      <c r="J556" s="55" t="n">
        <v>0.88</v>
      </c>
      <c r="K556" s="57" t="n">
        <v>0.8404882634889066</v>
      </c>
      <c r="L556" s="55" t="n">
        <v>0.861836421681592</v>
      </c>
      <c r="M556" s="55" t="n">
        <v>0.8622</v>
      </c>
      <c r="N556" t="inlineStr">
        <is>
          <t>86.88%</t>
        </is>
      </c>
    </row>
    <row r="557">
      <c r="A557" s="43" t="n"/>
      <c r="B557" s="34" t="inlineStr">
        <is>
          <t>Mid Cap</t>
        </is>
      </c>
      <c r="C557" s="35" t="n"/>
      <c r="D557" s="36" t="n"/>
      <c r="E557" s="68" t="n">
        <v>0.0469</v>
      </c>
      <c r="F557" s="68" t="n">
        <v>0.09859999999999999</v>
      </c>
      <c r="G557" s="55" t="n">
        <v>0.1208</v>
      </c>
      <c r="H557" s="68" t="n">
        <v>0.1016</v>
      </c>
      <c r="I557" s="55" t="n">
        <v>0.08400000000000001</v>
      </c>
      <c r="J557" s="55" t="n">
        <v>0.08400000000000001</v>
      </c>
      <c r="K557" s="57" t="n">
        <v>0.1016710849936419</v>
      </c>
      <c r="L557" s="55" t="n">
        <v>0.04911176090370412</v>
      </c>
      <c r="M557" s="55" t="n">
        <v>0.0366</v>
      </c>
      <c r="N557" t="inlineStr">
        <is>
          <t>3.51%</t>
        </is>
      </c>
    </row>
    <row r="558">
      <c r="A558" s="41" t="n"/>
      <c r="B558" s="31" t="inlineStr">
        <is>
          <t>Small Cap</t>
        </is>
      </c>
      <c r="C558" s="32" t="n"/>
      <c r="D558" s="33" t="n"/>
      <c r="E558" s="68" t="n">
        <v>0.033</v>
      </c>
      <c r="F558" s="68" t="n">
        <v>0</v>
      </c>
      <c r="G558" s="55" t="n"/>
      <c r="H558" s="68" t="n"/>
      <c r="L558" s="55" t="n">
        <v>0.0520677161961555</v>
      </c>
      <c r="M558" s="55" t="n">
        <v>0.0532</v>
      </c>
      <c r="N558" t="inlineStr">
        <is>
          <t>3.63%</t>
        </is>
      </c>
    </row>
    <row r="559">
      <c r="A559" s="40" t="n"/>
      <c r="B559" s="27" t="inlineStr">
        <is>
          <t>Private</t>
        </is>
      </c>
      <c r="C559" s="28" t="n"/>
      <c r="D559" s="29" t="n"/>
      <c r="E559" s="29" t="n"/>
      <c r="F559" s="29" t="n"/>
      <c r="G559" s="3" t="n"/>
    </row>
    <row r="560">
      <c r="A560" s="41" t="inlineStr">
        <is>
          <t>Sovereign Exposure</t>
        </is>
      </c>
      <c r="B560" s="31" t="n"/>
      <c r="C560" s="32" t="n"/>
      <c r="D560" s="33" t="n"/>
      <c r="E560" s="33" t="n"/>
      <c r="F560" s="33" t="n"/>
      <c r="G560" s="9" t="n"/>
    </row>
    <row r="561">
      <c r="A561" s="41" t="n"/>
      <c r="B561" s="31" t="inlineStr">
        <is>
          <t>North America</t>
        </is>
      </c>
      <c r="C561" s="32" t="n"/>
      <c r="D561" s="33" t="n"/>
      <c r="E561" s="33" t="n"/>
      <c r="F561" s="33" t="n"/>
      <c r="G561" s="9" t="n"/>
    </row>
    <row r="562">
      <c r="A562" s="41" t="n"/>
      <c r="B562" s="31" t="inlineStr">
        <is>
          <t>Europe</t>
        </is>
      </c>
      <c r="C562" s="32" t="n"/>
      <c r="D562" s="33" t="n"/>
      <c r="E562" s="33" t="n"/>
      <c r="F562" s="33" t="n"/>
      <c r="G562" s="9" t="n"/>
    </row>
    <row r="563">
      <c r="A563" s="41" t="n"/>
      <c r="B563" s="31" t="inlineStr">
        <is>
          <t>Asia</t>
        </is>
      </c>
      <c r="C563" s="32" t="n"/>
      <c r="D563" s="33" t="n"/>
      <c r="E563" s="33" t="n"/>
      <c r="F563" s="33" t="n"/>
      <c r="G563" s="9" t="n"/>
    </row>
    <row r="564">
      <c r="A564" s="41" t="n"/>
      <c r="B564" s="31" t="inlineStr">
        <is>
          <t>Other/Unknown</t>
        </is>
      </c>
      <c r="C564" s="32" t="n"/>
      <c r="D564" s="33" t="n"/>
      <c r="E564" s="33" t="n"/>
      <c r="F564" s="33" t="n"/>
      <c r="G564" s="9" t="n"/>
    </row>
    <row r="566">
      <c r="A566" s="39" t="inlineStr">
        <is>
          <t>Time Series</t>
        </is>
      </c>
      <c r="B566" s="7" t="n"/>
      <c r="C566" s="20" t="n"/>
      <c r="D566" s="19" t="n"/>
      <c r="E566" s="19" t="n"/>
      <c r="F566" s="19" t="n"/>
      <c r="G566" s="46" t="inlineStr">
        <is>
          <t>Short Weights (Import/Export)</t>
        </is>
      </c>
      <c r="H566" s="4" t="n"/>
      <c r="I566" s="5" t="n"/>
      <c r="J566" s="5" t="n"/>
      <c r="K566" s="5" t="n"/>
      <c r="L566" s="5" t="n"/>
      <c r="M566" s="5" t="n"/>
    </row>
    <row r="567">
      <c r="A567" s="25" t="inlineStr">
        <is>
          <t>Level 1</t>
        </is>
      </c>
      <c r="B567" s="21" t="inlineStr">
        <is>
          <t>Level 2</t>
        </is>
      </c>
      <c r="C567" s="18" t="inlineStr">
        <is>
          <t>Level 3</t>
        </is>
      </c>
      <c r="D567" s="17" t="inlineStr">
        <is>
          <t>Level 4</t>
        </is>
      </c>
      <c r="E567" s="17" t="n"/>
      <c r="F567" s="17" t="n"/>
      <c r="G567" s="10" t="n"/>
      <c r="H567" s="26" t="n"/>
      <c r="I567" s="26" t="n"/>
      <c r="J567" s="26" t="n"/>
      <c r="K567" s="26" t="n"/>
      <c r="L567" s="26" t="n"/>
      <c r="M567" s="26" t="n"/>
    </row>
    <row r="568">
      <c r="A568" s="40" t="inlineStr">
        <is>
          <t>Strategy Exposure</t>
        </is>
      </c>
      <c r="B568" s="27" t="n"/>
      <c r="C568" s="28" t="n"/>
      <c r="D568" s="29" t="n"/>
      <c r="E568" s="29" t="n"/>
      <c r="F568" s="29" t="n"/>
      <c r="G568" s="3" t="n"/>
    </row>
    <row r="569">
      <c r="A569" s="41" t="n"/>
      <c r="B569" s="31" t="inlineStr">
        <is>
          <t>Equity Investments</t>
        </is>
      </c>
      <c r="C569" s="32" t="n"/>
      <c r="D569" s="33" t="n"/>
      <c r="E569" s="33" t="n"/>
      <c r="F569" s="33" t="n"/>
      <c r="G569" s="9" t="n"/>
    </row>
    <row r="570">
      <c r="A570" s="42" t="n"/>
      <c r="B570" s="15" t="n"/>
      <c r="C570" s="13" t="inlineStr">
        <is>
          <t>Long/Short Equity</t>
        </is>
      </c>
      <c r="D570" s="11" t="n"/>
      <c r="E570" s="60" t="n">
        <v>0.01</v>
      </c>
      <c r="F570" s="60" t="n">
        <v>0.008500000000000001</v>
      </c>
      <c r="G570" s="55" t="n">
        <v>0.008999999999999999</v>
      </c>
      <c r="H570" s="68" t="n">
        <v>0.0061</v>
      </c>
      <c r="I570" s="30" t="n">
        <v>0</v>
      </c>
      <c r="J570" s="30" t="n">
        <v>0</v>
      </c>
      <c r="N570" t="inlineStr">
        <is>
          <t>0.00%</t>
        </is>
      </c>
    </row>
    <row r="571">
      <c r="A571" s="42" t="n"/>
      <c r="B571" s="15" t="n"/>
      <c r="C571" s="13" t="inlineStr">
        <is>
          <t>Event Driven/Spec. Sit.</t>
        </is>
      </c>
      <c r="D571" s="11" t="n"/>
      <c r="E571" s="11" t="n"/>
      <c r="F571" s="11" t="n"/>
      <c r="G571" s="2" t="n"/>
    </row>
    <row r="572">
      <c r="A572" s="41" t="n"/>
      <c r="B572" s="31" t="n"/>
      <c r="C572" s="32" t="inlineStr">
        <is>
          <t>Stat. Arbitrage/Quant.</t>
        </is>
      </c>
      <c r="D572" s="33" t="n"/>
      <c r="E572" s="33" t="n"/>
      <c r="F572" s="33" t="n"/>
      <c r="G572" s="9" t="n"/>
    </row>
    <row r="573">
      <c r="A573" s="42" t="n"/>
      <c r="B573" s="15" t="n"/>
      <c r="C573" s="13" t="inlineStr">
        <is>
          <t>Deep Value</t>
        </is>
      </c>
      <c r="D573" s="11" t="n"/>
      <c r="E573" s="11" t="n"/>
      <c r="F573" s="11" t="n"/>
      <c r="G573" s="2" t="n"/>
    </row>
    <row r="574">
      <c r="A574" s="42" t="n"/>
      <c r="B574" s="15" t="n"/>
      <c r="C574" s="13" t="inlineStr">
        <is>
          <t>Derivatives</t>
        </is>
      </c>
      <c r="D574" s="11" t="n"/>
      <c r="E574" s="60" t="n"/>
      <c r="F574" s="60" t="n">
        <v>0.01</v>
      </c>
      <c r="G574" s="60" t="n"/>
    </row>
    <row r="575">
      <c r="A575" s="42" t="n"/>
      <c r="B575" s="15" t="n"/>
      <c r="C575" s="13" t="inlineStr">
        <is>
          <t>Index Hedging</t>
        </is>
      </c>
      <c r="D575" s="11" t="n"/>
      <c r="E575" s="11" t="n"/>
      <c r="F575" s="11" t="n"/>
      <c r="G575" s="2" t="n"/>
    </row>
    <row r="576">
      <c r="A576" s="42" t="n"/>
      <c r="B576" s="15" t="inlineStr">
        <is>
          <t>Credit Investments</t>
        </is>
      </c>
      <c r="C576" s="13" t="n"/>
      <c r="D576" s="11" t="n"/>
      <c r="E576" s="11" t="n"/>
      <c r="F576" s="11" t="n"/>
      <c r="G576" s="2" t="n"/>
    </row>
    <row r="577">
      <c r="A577" s="42" t="n"/>
      <c r="B577" s="15" t="n"/>
      <c r="C577" s="13" t="inlineStr">
        <is>
          <t>Credit</t>
        </is>
      </c>
      <c r="D577" s="11" t="n"/>
      <c r="E577" s="11" t="n"/>
      <c r="F577" s="11" t="n"/>
      <c r="G577" s="2" t="n"/>
    </row>
    <row r="578">
      <c r="A578" s="42" t="n"/>
      <c r="B578" s="15" t="n"/>
      <c r="C578" s="13" t="n"/>
      <c r="D578" s="11" t="inlineStr">
        <is>
          <t>Bank Debt/Sr. Secured</t>
        </is>
      </c>
      <c r="E578" s="11" t="n"/>
      <c r="F578" s="11" t="n"/>
      <c r="G578" s="2" t="n"/>
    </row>
    <row r="579">
      <c r="A579" s="42" t="n"/>
      <c r="B579" s="15" t="n"/>
      <c r="C579" s="13" t="n"/>
      <c r="D579" s="11" t="inlineStr">
        <is>
          <t>Subordinated</t>
        </is>
      </c>
      <c r="E579" s="11" t="n"/>
      <c r="F579" s="11" t="n"/>
      <c r="G579" s="2" t="n"/>
    </row>
    <row r="580">
      <c r="A580" s="42" t="n"/>
      <c r="B580" s="15" t="n"/>
      <c r="C580" s="13" t="n"/>
      <c r="D580" s="11" t="inlineStr">
        <is>
          <t>High Yield/Preferred</t>
        </is>
      </c>
      <c r="E580" s="11" t="n"/>
      <c r="F580" s="11" t="n"/>
      <c r="G580" s="2" t="n"/>
    </row>
    <row r="581">
      <c r="A581" s="42" t="n"/>
      <c r="B581" s="15" t="n"/>
      <c r="C581" s="13" t="n"/>
      <c r="D581" s="11" t="inlineStr">
        <is>
          <t>Stressed/Distressed</t>
        </is>
      </c>
      <c r="E581" s="11" t="n"/>
      <c r="F581" s="11" t="n"/>
      <c r="G581" s="2" t="n"/>
    </row>
    <row r="582">
      <c r="A582" s="42" t="n"/>
      <c r="B582" s="15" t="n"/>
      <c r="C582" s="13" t="n"/>
      <c r="D582" s="11" t="inlineStr">
        <is>
          <t>Post-bank/Credit Equity</t>
        </is>
      </c>
      <c r="E582" s="11" t="n"/>
      <c r="F582" s="11" t="n"/>
      <c r="G582" s="2" t="n"/>
    </row>
    <row r="583">
      <c r="A583" s="42" t="n"/>
      <c r="B583" s="15" t="n"/>
      <c r="C583" s="13" t="n"/>
      <c r="D583" s="11" t="inlineStr">
        <is>
          <t>Trade Claims/Litigation</t>
        </is>
      </c>
      <c r="E583" s="11" t="n"/>
      <c r="F583" s="11" t="n"/>
      <c r="G583" s="2" t="n"/>
    </row>
    <row r="584">
      <c r="A584" s="42" t="n"/>
      <c r="B584" s="15" t="n"/>
      <c r="C584" s="13" t="n"/>
      <c r="D584" s="11" t="inlineStr">
        <is>
          <t>Lease &amp; Asset Backed</t>
        </is>
      </c>
      <c r="E584" s="11" t="n"/>
      <c r="F584" s="11" t="n"/>
      <c r="G584" s="2" t="n"/>
    </row>
    <row r="585">
      <c r="A585" s="42" t="n"/>
      <c r="B585" s="15" t="n"/>
      <c r="C585" s="13" t="n"/>
      <c r="D585" s="11" t="inlineStr">
        <is>
          <t>Direct Lending</t>
        </is>
      </c>
      <c r="E585" s="11" t="n"/>
      <c r="F585" s="11" t="n"/>
      <c r="G585" s="2" t="n"/>
    </row>
    <row r="586">
      <c r="A586" s="42" t="n"/>
      <c r="B586" s="15" t="n"/>
      <c r="C586" s="13" t="n"/>
      <c r="D586" s="11" t="inlineStr">
        <is>
          <t>Small Balance Loans</t>
        </is>
      </c>
      <c r="E586" s="11" t="n"/>
      <c r="F586" s="11" t="n"/>
      <c r="G586" s="2" t="n"/>
    </row>
    <row r="587">
      <c r="A587" s="42" t="n"/>
      <c r="B587" s="15" t="n"/>
      <c r="C587" s="13" t="n"/>
      <c r="D587" s="11" t="inlineStr">
        <is>
          <t>Real Estate/Mortgage</t>
        </is>
      </c>
      <c r="E587" s="11" t="n"/>
      <c r="F587" s="11" t="n"/>
      <c r="G587" s="2" t="n"/>
    </row>
    <row r="588">
      <c r="A588" s="42" t="n"/>
      <c r="B588" s="15" t="n"/>
      <c r="C588" s="13" t="n"/>
      <c r="D588" s="11" t="inlineStr">
        <is>
          <t>Emerging Markets</t>
        </is>
      </c>
      <c r="E588" s="11" t="n"/>
      <c r="F588" s="11" t="n"/>
      <c r="G588" s="2" t="n"/>
    </row>
    <row r="589">
      <c r="A589" s="42" t="n"/>
      <c r="B589" s="15" t="n"/>
      <c r="C589" s="13" t="n"/>
      <c r="D589" s="11" t="inlineStr">
        <is>
          <t>CDS (mortgage)</t>
        </is>
      </c>
      <c r="E589" s="11" t="n"/>
      <c r="F589" s="11" t="n"/>
      <c r="G589" s="2" t="n"/>
    </row>
    <row r="590">
      <c r="A590" s="41" t="n"/>
      <c r="B590" s="31" t="n"/>
      <c r="C590" s="32" t="n"/>
      <c r="D590" s="33" t="inlineStr">
        <is>
          <t>CDS (invest. grade)</t>
        </is>
      </c>
      <c r="E590" s="33" t="n"/>
      <c r="F590" s="33" t="n"/>
      <c r="G590" s="9" t="n"/>
    </row>
    <row r="591">
      <c r="A591" s="42" t="n"/>
      <c r="B591" s="15" t="n"/>
      <c r="C591" s="13" t="n"/>
      <c r="D591" s="11" t="inlineStr">
        <is>
          <t>CDS (high yield)</t>
        </is>
      </c>
      <c r="E591" s="11" t="n"/>
      <c r="F591" s="11" t="n"/>
      <c r="G591" s="2" t="n"/>
    </row>
    <row r="592">
      <c r="A592" s="42" t="n"/>
      <c r="B592" s="13" t="inlineStr">
        <is>
          <t>Merger Arbitrage</t>
        </is>
      </c>
      <c r="C592" s="13" t="n"/>
      <c r="D592" s="11" t="n"/>
      <c r="E592" s="11" t="n"/>
      <c r="F592" s="11" t="n"/>
      <c r="G592" s="2" t="n"/>
    </row>
    <row r="593">
      <c r="A593" s="43" t="n"/>
      <c r="B593" s="35" t="inlineStr">
        <is>
          <t>Convertible Arbitrage</t>
        </is>
      </c>
      <c r="C593" s="35" t="n"/>
      <c r="D593" s="36" t="n"/>
      <c r="E593" s="36" t="n"/>
      <c r="F593" s="36" t="n"/>
      <c r="G593" s="8" t="n"/>
    </row>
    <row r="594">
      <c r="A594" s="43" t="n"/>
      <c r="B594" s="35" t="inlineStr">
        <is>
          <t>Digital And Currency</t>
        </is>
      </c>
      <c r="C594" s="35" t="n"/>
      <c r="D594" s="36" t="n"/>
      <c r="E594" s="36" t="n"/>
      <c r="F594" s="36" t="n"/>
      <c r="G594" s="8" t="n"/>
    </row>
    <row r="595">
      <c r="A595" s="43" t="n"/>
      <c r="B595" s="35" t="inlineStr">
        <is>
          <t>Cap. Struct. Arbitrage</t>
        </is>
      </c>
      <c r="C595" s="35" t="n"/>
      <c r="D595" s="36" t="n"/>
      <c r="E595" s="36" t="n"/>
      <c r="F595" s="36" t="n"/>
      <c r="G595" s="8" t="n"/>
    </row>
    <row r="596">
      <c r="A596" s="43" t="n"/>
      <c r="B596" s="34" t="n"/>
      <c r="C596" s="36" t="inlineStr">
        <is>
          <t>Equity</t>
        </is>
      </c>
      <c r="D596" s="36" t="n"/>
      <c r="E596" s="36" t="n"/>
      <c r="F596" s="36" t="n"/>
      <c r="G596" s="8" t="n"/>
    </row>
    <row r="597">
      <c r="A597" s="43" t="n"/>
      <c r="B597" s="34" t="n"/>
      <c r="C597" s="36" t="inlineStr">
        <is>
          <t>Debt</t>
        </is>
      </c>
      <c r="D597" s="36" t="n"/>
      <c r="E597" s="36" t="n"/>
      <c r="F597" s="36" t="n"/>
      <c r="G597" s="8" t="n"/>
    </row>
    <row r="598">
      <c r="A598" s="41" t="n"/>
      <c r="B598" s="32" t="inlineStr">
        <is>
          <t>Privates</t>
        </is>
      </c>
      <c r="C598" s="32" t="n"/>
      <c r="D598" s="33" t="n"/>
      <c r="E598" s="33" t="n"/>
      <c r="F598" s="33" t="n"/>
      <c r="G598" s="9" t="n"/>
    </row>
    <row r="599">
      <c r="A599" s="42" t="n"/>
      <c r="B599" s="13" t="inlineStr">
        <is>
          <t>Unadjusted Portfolio</t>
        </is>
      </c>
      <c r="C599" s="13" t="n"/>
      <c r="D599" s="11" t="n"/>
      <c r="E599" s="60" t="n">
        <v>0.01</v>
      </c>
      <c r="F599" s="60" t="n">
        <v>0.02</v>
      </c>
      <c r="G599" s="67" t="n">
        <v>0.01</v>
      </c>
      <c r="H599" s="30" t="n">
        <v>0.01</v>
      </c>
      <c r="I599" s="30" t="n">
        <v>0</v>
      </c>
      <c r="J599" s="30" t="n">
        <v>0</v>
      </c>
    </row>
    <row r="600">
      <c r="A600" s="43" t="n"/>
      <c r="B600" s="35" t="inlineStr">
        <is>
          <t>Sovereign</t>
        </is>
      </c>
      <c r="C600" s="35" t="n"/>
      <c r="D600" s="36" t="n"/>
      <c r="E600" s="36" t="n"/>
      <c r="F600" s="36" t="n"/>
      <c r="G600" s="8" t="n"/>
    </row>
    <row r="601">
      <c r="A601" s="43" t="inlineStr">
        <is>
          <t>Geographic Exposure</t>
        </is>
      </c>
      <c r="B601" s="34" t="n"/>
      <c r="C601" s="35" t="n"/>
      <c r="D601" s="36" t="n"/>
      <c r="E601" s="36" t="n"/>
      <c r="F601" s="36" t="n"/>
      <c r="G601" s="8" t="n"/>
    </row>
    <row r="602">
      <c r="A602" s="43" t="n"/>
      <c r="B602" s="34" t="inlineStr">
        <is>
          <t>North America</t>
        </is>
      </c>
      <c r="C602" s="35" t="n"/>
      <c r="D602" s="36" t="n"/>
      <c r="E602" s="59" t="n">
        <v>0.01</v>
      </c>
      <c r="F602" s="59" t="n">
        <v>0.008500000000000001</v>
      </c>
      <c r="G602" s="55" t="n">
        <v>0.0095</v>
      </c>
      <c r="H602" s="30" t="n">
        <v>0.01</v>
      </c>
      <c r="I602" s="30" t="n">
        <v>0</v>
      </c>
      <c r="J602" s="30" t="n">
        <v>0</v>
      </c>
      <c r="N602" t="inlineStr">
        <is>
          <t>0.00%</t>
        </is>
      </c>
    </row>
    <row r="603">
      <c r="A603" s="43" t="n"/>
      <c r="B603" s="34" t="inlineStr">
        <is>
          <t>Europe/UK</t>
        </is>
      </c>
      <c r="C603" s="35" t="n"/>
      <c r="D603" s="36" t="n"/>
      <c r="E603" s="36" t="n"/>
      <c r="F603" s="36" t="n"/>
      <c r="G603" s="55" t="n">
        <v>0</v>
      </c>
      <c r="H603" s="30" t="n">
        <v>0</v>
      </c>
      <c r="I603" s="30" t="n">
        <v>0</v>
      </c>
      <c r="J603" s="30" t="n">
        <v>0</v>
      </c>
      <c r="N603" t="inlineStr">
        <is>
          <t>0.00%</t>
        </is>
      </c>
    </row>
    <row r="604">
      <c r="A604" s="43" t="n"/>
      <c r="B604" s="34" t="inlineStr">
        <is>
          <t>Asia</t>
        </is>
      </c>
      <c r="C604" s="35" t="n"/>
      <c r="D604" s="36" t="n"/>
      <c r="E604" s="36" t="n"/>
      <c r="F604" s="36" t="n"/>
      <c r="G604" s="55" t="n">
        <v>0</v>
      </c>
      <c r="H604" s="30" t="n">
        <v>0</v>
      </c>
      <c r="I604" s="30" t="n">
        <v>0</v>
      </c>
      <c r="J604" s="30" t="n">
        <v>0</v>
      </c>
      <c r="N604" t="inlineStr">
        <is>
          <t>0.00%</t>
        </is>
      </c>
    </row>
    <row r="605">
      <c r="A605" s="43" t="n"/>
      <c r="B605" s="34" t="inlineStr">
        <is>
          <t>Emer. Mkts.</t>
        </is>
      </c>
      <c r="C605" s="35" t="n"/>
      <c r="D605" s="36" t="n"/>
      <c r="E605" s="36" t="n"/>
      <c r="F605" s="36" t="n"/>
      <c r="G605" s="55" t="n">
        <v>0</v>
      </c>
      <c r="H605" s="30" t="n">
        <v>0</v>
      </c>
      <c r="I605" s="30" t="n">
        <v>0</v>
      </c>
      <c r="J605" s="30" t="n">
        <v>0</v>
      </c>
      <c r="N605" t="inlineStr">
        <is>
          <t>0.00%</t>
        </is>
      </c>
    </row>
    <row r="606">
      <c r="A606" s="43" t="inlineStr">
        <is>
          <t>Industry Sector Exposure</t>
        </is>
      </c>
      <c r="B606" s="34" t="n"/>
      <c r="C606" s="35" t="n"/>
      <c r="D606" s="36" t="n"/>
      <c r="E606" s="36" t="n"/>
      <c r="F606" s="36" t="n"/>
      <c r="G606" s="8" t="n"/>
    </row>
    <row r="607">
      <c r="A607" s="43" t="n"/>
      <c r="B607" s="34" t="inlineStr">
        <is>
          <t>Energy</t>
        </is>
      </c>
      <c r="C607" s="35" t="n"/>
      <c r="D607" s="36" t="n"/>
      <c r="E607" s="36" t="n"/>
      <c r="F607" s="36" t="n"/>
      <c r="G607" s="8" t="n"/>
    </row>
    <row r="608">
      <c r="A608" s="43" t="n"/>
      <c r="B608" s="34" t="inlineStr">
        <is>
          <t>Materials</t>
        </is>
      </c>
      <c r="C608" s="35" t="n"/>
      <c r="D608" s="36" t="n"/>
      <c r="E608" s="36" t="n"/>
      <c r="F608" s="36" t="n"/>
      <c r="G608" s="8" t="n"/>
    </row>
    <row r="609">
      <c r="A609" s="43" t="n"/>
      <c r="B609" s="34" t="inlineStr">
        <is>
          <t>Industrials</t>
        </is>
      </c>
      <c r="C609" s="35" t="n"/>
      <c r="D609" s="36" t="n"/>
      <c r="E609" s="36" t="n"/>
      <c r="F609" s="36" t="n"/>
      <c r="G609" s="8" t="n"/>
    </row>
    <row r="610">
      <c r="A610" s="42" t="n"/>
      <c r="B610" s="15" t="inlineStr">
        <is>
          <t>Cons. Disc.</t>
        </is>
      </c>
      <c r="C610" s="13" t="n"/>
      <c r="D610" s="11" t="n"/>
      <c r="E610" s="11" t="n"/>
      <c r="F610" s="11" t="n"/>
      <c r="G610" s="2" t="n"/>
    </row>
    <row r="611">
      <c r="A611" s="43" t="n"/>
      <c r="B611" s="34" t="inlineStr">
        <is>
          <t>Cons. Staples</t>
        </is>
      </c>
      <c r="C611" s="35" t="n"/>
      <c r="D611" s="36" t="n"/>
      <c r="E611" s="36" t="n"/>
      <c r="F611" s="36" t="n"/>
      <c r="G611" s="8" t="n"/>
    </row>
    <row r="612">
      <c r="A612" s="43" t="n"/>
      <c r="B612" s="34" t="inlineStr">
        <is>
          <t>Health Care</t>
        </is>
      </c>
      <c r="C612" s="35" t="n"/>
      <c r="D612" s="36" t="n"/>
      <c r="E612" s="36" t="n"/>
      <c r="F612" s="36" t="n"/>
      <c r="G612" s="8" t="n"/>
    </row>
    <row r="613">
      <c r="A613" s="43" t="n"/>
      <c r="B613" s="34" t="inlineStr">
        <is>
          <t>Financials</t>
        </is>
      </c>
      <c r="C613" s="35" t="n"/>
      <c r="D613" s="36" t="n"/>
      <c r="E613" s="36" t="n"/>
      <c r="F613" s="36" t="n"/>
      <c r="G613" s="8" t="n"/>
    </row>
    <row r="614">
      <c r="A614" s="43" t="n"/>
      <c r="B614" s="34" t="inlineStr">
        <is>
          <t>Real Estate</t>
        </is>
      </c>
      <c r="C614" s="35" t="n"/>
      <c r="D614" s="36" t="n"/>
      <c r="E614" s="36" t="n"/>
      <c r="F614" s="36" t="n"/>
      <c r="G614" s="8" t="n"/>
    </row>
    <row r="615">
      <c r="A615" s="43" t="n"/>
      <c r="B615" s="34" t="inlineStr">
        <is>
          <t>Info. Tech.</t>
        </is>
      </c>
      <c r="C615" s="35" t="n"/>
      <c r="D615" s="36" t="n"/>
      <c r="E615" s="36" t="n"/>
      <c r="F615" s="36" t="n"/>
      <c r="G615" s="8" t="n"/>
    </row>
    <row r="616">
      <c r="A616" s="43" t="n"/>
      <c r="B616" s="34" t="inlineStr">
        <is>
          <t>Commun. Services</t>
        </is>
      </c>
      <c r="C616" s="35" t="n"/>
      <c r="D616" s="36" t="n"/>
      <c r="E616" s="59" t="n">
        <v>0.01</v>
      </c>
      <c r="F616" s="59" t="n">
        <v>0.008500000000000001</v>
      </c>
      <c r="G616" s="59" t="n">
        <v>0.01</v>
      </c>
      <c r="H616" s="30" t="n">
        <v>0.01</v>
      </c>
    </row>
    <row r="617">
      <c r="A617" s="43" t="n"/>
      <c r="B617" s="34" t="inlineStr">
        <is>
          <t>Utilities</t>
        </is>
      </c>
      <c r="C617" s="35" t="n"/>
      <c r="D617" s="36" t="n"/>
      <c r="E617" s="36" t="n"/>
      <c r="F617" s="36" t="n"/>
      <c r="G617" s="8" t="n"/>
    </row>
    <row r="618">
      <c r="A618" s="43" t="n"/>
      <c r="B618" s="34" t="inlineStr">
        <is>
          <t>Index</t>
        </is>
      </c>
      <c r="C618" s="35" t="n"/>
      <c r="D618" s="36" t="n"/>
      <c r="E618" s="36" t="n"/>
      <c r="F618" s="36" t="n"/>
      <c r="G618" s="8" t="n"/>
    </row>
    <row r="619">
      <c r="A619" s="42" t="n"/>
      <c r="B619" s="15" t="inlineStr">
        <is>
          <t>Other</t>
        </is>
      </c>
      <c r="C619" s="13" t="n"/>
      <c r="D619" s="11" t="n"/>
      <c r="E619" s="11" t="n"/>
      <c r="F619" s="11" t="n"/>
      <c r="G619" s="2" t="n"/>
    </row>
    <row r="620">
      <c r="A620" s="43" t="inlineStr">
        <is>
          <t>Market Exposure</t>
        </is>
      </c>
      <c r="B620" s="34" t="n"/>
      <c r="C620" s="35" t="n"/>
      <c r="D620" s="36" t="n"/>
      <c r="E620" s="36" t="n"/>
      <c r="F620" s="36" t="n"/>
      <c r="G620" s="8" t="n"/>
    </row>
    <row r="621">
      <c r="A621" s="43" t="n"/>
      <c r="B621" s="34" t="inlineStr">
        <is>
          <t>Large Cap</t>
        </is>
      </c>
      <c r="C621" s="35" t="n"/>
      <c r="D621" s="36" t="n"/>
      <c r="E621" s="59" t="n">
        <v>0.01</v>
      </c>
      <c r="F621" s="59" t="n">
        <v>0.008500000000000001</v>
      </c>
      <c r="G621" s="59" t="n">
        <v>0.01</v>
      </c>
      <c r="H621" s="30" t="n">
        <v>0.01</v>
      </c>
    </row>
    <row r="622">
      <c r="A622" s="43" t="n"/>
      <c r="B622" s="34" t="inlineStr">
        <is>
          <t>Mid Cap</t>
        </is>
      </c>
      <c r="C622" s="35" t="n"/>
      <c r="D622" s="36" t="n"/>
      <c r="E622" s="36" t="n"/>
      <c r="F622" s="36" t="n"/>
      <c r="G622" s="8" t="n"/>
    </row>
    <row r="623">
      <c r="A623" s="43" t="n"/>
      <c r="B623" s="34" t="inlineStr">
        <is>
          <t>Small Cap</t>
        </is>
      </c>
      <c r="C623" s="35" t="n"/>
      <c r="D623" s="36" t="n"/>
      <c r="E623" s="36" t="n"/>
      <c r="F623" s="36" t="n"/>
      <c r="G623" s="8" t="n"/>
    </row>
    <row r="624">
      <c r="A624" s="43" t="n"/>
      <c r="B624" s="34" t="inlineStr">
        <is>
          <t>Private</t>
        </is>
      </c>
      <c r="C624" s="35" t="n"/>
      <c r="D624" s="36" t="n"/>
      <c r="E624" s="36" t="n"/>
      <c r="F624" s="36" t="n"/>
      <c r="G624" s="8" t="n"/>
    </row>
    <row r="625">
      <c r="A625" s="42" t="inlineStr">
        <is>
          <t>Sovereign Exposure</t>
        </is>
      </c>
      <c r="B625" s="15" t="n"/>
      <c r="C625" s="13" t="n"/>
      <c r="D625" s="11" t="n"/>
      <c r="E625" s="11" t="n"/>
      <c r="F625" s="11" t="n"/>
      <c r="G625" s="2" t="n"/>
    </row>
    <row r="626">
      <c r="A626" s="43" t="n"/>
      <c r="B626" s="34" t="inlineStr">
        <is>
          <t>North America</t>
        </is>
      </c>
      <c r="C626" s="35" t="n"/>
      <c r="D626" s="36" t="n"/>
      <c r="E626" s="36" t="n"/>
      <c r="F626" s="36" t="n"/>
      <c r="G626" s="8" t="n"/>
    </row>
    <row r="627">
      <c r="A627" s="43" t="n"/>
      <c r="B627" s="34" t="inlineStr">
        <is>
          <t>Europe</t>
        </is>
      </c>
      <c r="C627" s="35" t="n"/>
      <c r="D627" s="36" t="n"/>
      <c r="E627" s="36" t="n"/>
      <c r="F627" s="36" t="n"/>
      <c r="G627" s="8" t="n"/>
    </row>
    <row r="628">
      <c r="A628" s="43" t="n"/>
      <c r="B628" s="34" t="inlineStr">
        <is>
          <t>Asia</t>
        </is>
      </c>
      <c r="C628" s="35" t="n"/>
      <c r="D628" s="36" t="n"/>
      <c r="E628" s="36" t="n"/>
      <c r="F628" s="36" t="n"/>
      <c r="G628" s="8" t="n"/>
    </row>
    <row r="629">
      <c r="A629" s="43" t="n"/>
      <c r="B629" s="34" t="inlineStr">
        <is>
          <t>Other/Unknown</t>
        </is>
      </c>
      <c r="C629" s="35" t="n"/>
      <c r="D629" s="36" t="n"/>
      <c r="E629" s="36" t="n"/>
      <c r="F629" s="36" t="n"/>
      <c r="G629" s="8" t="n"/>
    </row>
    <row r="633">
      <c r="A633" s="39" t="n"/>
      <c r="B633" s="7" t="n"/>
      <c r="C633" s="20" t="n"/>
      <c r="D633" s="19" t="n"/>
      <c r="E633" s="19" t="n"/>
      <c r="F633" s="19" t="n"/>
      <c r="G633" s="46" t="n"/>
      <c r="H633" s="4" t="n"/>
      <c r="I633" s="5" t="n"/>
      <c r="J633" s="5" t="n"/>
      <c r="K633" s="5" t="n"/>
      <c r="L633" s="5" t="n"/>
      <c r="M633" s="5" t="n"/>
    </row>
    <row r="634">
      <c r="A634" s="40" t="inlineStr">
        <is>
          <t>Level 1</t>
        </is>
      </c>
      <c r="B634" s="31" t="inlineStr">
        <is>
          <t>Level 2</t>
        </is>
      </c>
      <c r="C634" s="13" t="inlineStr">
        <is>
          <t>Level 3</t>
        </is>
      </c>
      <c r="D634" s="36" t="inlineStr">
        <is>
          <t>Level 4</t>
        </is>
      </c>
      <c r="E634" s="36" t="n"/>
      <c r="F634" s="36" t="n"/>
      <c r="G634" s="6" t="n"/>
    </row>
    <row r="635">
      <c r="A635" s="40" t="n"/>
      <c r="B635" s="27" t="n"/>
      <c r="C635" s="28" t="n"/>
      <c r="D635" s="29" t="n"/>
      <c r="E635" s="29" t="n"/>
      <c r="F635" s="29" t="n"/>
      <c r="G635" s="3" t="n"/>
    </row>
    <row r="636">
      <c r="A636" s="41" t="n"/>
      <c r="B636" s="31" t="n"/>
      <c r="C636" s="32" t="n"/>
      <c r="D636" s="33" t="n"/>
      <c r="E636" s="33" t="n"/>
      <c r="F636" s="33" t="n"/>
      <c r="G636" s="9" t="n"/>
    </row>
    <row r="637">
      <c r="A637" s="42" t="n"/>
      <c r="B637" s="15" t="n"/>
      <c r="C637" s="13" t="n"/>
      <c r="D637" s="11" t="n"/>
      <c r="E637" s="11" t="n"/>
      <c r="F637" s="11" t="n"/>
      <c r="G637" s="2" t="n"/>
    </row>
    <row r="638">
      <c r="A638" s="42" t="n"/>
      <c r="B638" s="15" t="n"/>
      <c r="C638" s="13" t="n"/>
      <c r="D638" s="11" t="n"/>
      <c r="E638" s="11" t="n"/>
      <c r="F638" s="11" t="n"/>
      <c r="G638" s="2" t="n"/>
    </row>
    <row r="639">
      <c r="A639" s="41" t="n"/>
      <c r="B639" s="31" t="n"/>
      <c r="C639" s="32" t="n"/>
      <c r="D639" s="33" t="n"/>
      <c r="E639" s="33" t="n"/>
      <c r="F639" s="33" t="n"/>
      <c r="G639" s="9" t="n"/>
    </row>
    <row r="640">
      <c r="A640" s="42" t="n"/>
      <c r="B640" s="15" t="n"/>
      <c r="C640" s="13" t="n"/>
      <c r="D640" s="11" t="n"/>
      <c r="E640" s="11" t="n"/>
      <c r="F640" s="11" t="n"/>
      <c r="G640" s="2" t="n"/>
    </row>
    <row r="641">
      <c r="A641" s="42" t="n"/>
      <c r="B641" s="15" t="n"/>
      <c r="C641" s="13" t="n"/>
      <c r="D641" s="11" t="n"/>
      <c r="E641" s="11" t="n"/>
      <c r="F641" s="11" t="n"/>
      <c r="G641" s="2" t="n"/>
    </row>
    <row r="642">
      <c r="A642" s="42" t="n"/>
      <c r="B642" s="15" t="n"/>
      <c r="C642" s="13" t="n"/>
      <c r="D642" s="11" t="n"/>
      <c r="E642" s="11" t="n"/>
      <c r="F642" s="11" t="n"/>
      <c r="G642" s="2" t="n"/>
    </row>
    <row r="643">
      <c r="A643" s="42" t="n"/>
      <c r="B643" s="15" t="n"/>
      <c r="C643" s="13" t="n"/>
      <c r="D643" s="11" t="n"/>
      <c r="E643" s="11" t="n"/>
      <c r="F643" s="11" t="n"/>
      <c r="G643" s="2" t="n"/>
    </row>
    <row r="644">
      <c r="A644" s="42" t="n"/>
      <c r="B644" s="15" t="n"/>
      <c r="C644" s="13" t="n"/>
      <c r="D644" s="11" t="n"/>
      <c r="E644" s="11" t="n"/>
      <c r="F644" s="11" t="n"/>
      <c r="G644" s="2" t="n"/>
    </row>
    <row r="645">
      <c r="A645" s="42" t="n"/>
      <c r="B645" s="15" t="n"/>
      <c r="C645" s="13" t="n"/>
      <c r="D645" s="11" t="n"/>
      <c r="E645" s="11" t="n"/>
      <c r="F645" s="11" t="n"/>
      <c r="G645" s="2" t="n"/>
    </row>
    <row r="646">
      <c r="A646" s="42" t="n"/>
      <c r="B646" s="15" t="n"/>
      <c r="C646" s="13" t="n"/>
      <c r="D646" s="11" t="n"/>
      <c r="E646" s="11" t="n"/>
      <c r="F646" s="11" t="n"/>
      <c r="G646" s="2" t="n"/>
    </row>
    <row r="647">
      <c r="A647" s="42" t="n"/>
      <c r="B647" s="15" t="n"/>
      <c r="C647" s="13" t="n"/>
      <c r="D647" s="11" t="n"/>
      <c r="E647" s="11" t="n"/>
      <c r="F647" s="11" t="n"/>
      <c r="G647" s="2" t="n"/>
    </row>
    <row r="648">
      <c r="A648" s="42" t="n"/>
      <c r="B648" s="15" t="n"/>
      <c r="C648" s="13" t="n"/>
      <c r="D648" s="11" t="n"/>
      <c r="E648" s="11" t="n"/>
      <c r="F648" s="11" t="n"/>
      <c r="G648" s="2" t="n"/>
    </row>
    <row r="649">
      <c r="A649" s="42" t="n"/>
      <c r="B649" s="15" t="n"/>
      <c r="C649" s="13" t="n"/>
      <c r="D649" s="11" t="n"/>
      <c r="E649" s="11" t="n"/>
      <c r="F649" s="11" t="n"/>
      <c r="G649" s="2" t="n"/>
    </row>
    <row r="650">
      <c r="A650" s="42" t="n"/>
      <c r="B650" s="15" t="n"/>
      <c r="C650" s="13" t="n"/>
      <c r="D650" s="11" t="n"/>
      <c r="E650" s="11" t="n"/>
      <c r="F650" s="11" t="n"/>
      <c r="G650" s="2" t="n"/>
    </row>
    <row r="651">
      <c r="A651" s="42" t="n"/>
      <c r="B651" s="15" t="n"/>
      <c r="C651" s="13" t="n"/>
      <c r="D651" s="11" t="n"/>
      <c r="E651" s="11" t="n"/>
      <c r="F651" s="11" t="n"/>
      <c r="G651" s="2" t="n"/>
    </row>
    <row r="652">
      <c r="A652" s="42" t="n"/>
      <c r="B652" s="15" t="n"/>
      <c r="C652" s="13" t="n"/>
      <c r="D652" s="11" t="n"/>
      <c r="E652" s="11" t="n"/>
      <c r="F652" s="11" t="n"/>
      <c r="G652" s="2" t="n"/>
    </row>
    <row r="653">
      <c r="A653" s="42" t="n"/>
      <c r="B653" s="15" t="n"/>
      <c r="C653" s="13" t="n"/>
      <c r="D653" s="11" t="n"/>
      <c r="E653" s="11" t="n"/>
      <c r="F653" s="11" t="n"/>
      <c r="G653" s="2" t="n"/>
    </row>
    <row r="654">
      <c r="A654" s="42" t="n"/>
      <c r="B654" s="15" t="n"/>
      <c r="C654" s="13" t="n"/>
      <c r="D654" s="11" t="n"/>
      <c r="E654" s="11" t="n"/>
      <c r="F654" s="11" t="n"/>
      <c r="G654" s="2" t="n"/>
    </row>
    <row r="655">
      <c r="A655" s="42" t="n"/>
      <c r="B655" s="15" t="n"/>
      <c r="C655" s="13" t="n"/>
      <c r="D655" s="11" t="n"/>
      <c r="E655" s="11" t="n"/>
      <c r="F655" s="11" t="n"/>
      <c r="G655" s="2" t="n"/>
    </row>
    <row r="656">
      <c r="A656" s="42" t="n"/>
      <c r="B656" s="15" t="n"/>
      <c r="C656" s="13" t="n"/>
      <c r="D656" s="11" t="n"/>
      <c r="E656" s="11" t="n"/>
      <c r="F656" s="11" t="n"/>
      <c r="G656" s="2" t="n"/>
    </row>
    <row r="657">
      <c r="A657" s="41" t="n"/>
      <c r="B657" s="31" t="n"/>
      <c r="C657" s="32" t="n"/>
      <c r="D657" s="33" t="n"/>
      <c r="E657" s="33" t="n"/>
      <c r="F657" s="33" t="n"/>
      <c r="G657" s="9" t="n"/>
    </row>
    <row r="658">
      <c r="A658" s="42" t="n"/>
      <c r="B658" s="15" t="n"/>
      <c r="C658" s="13" t="n"/>
      <c r="D658" s="11" t="n"/>
      <c r="E658" s="11" t="n"/>
      <c r="F658" s="11" t="n"/>
      <c r="G658" s="2" t="n"/>
    </row>
    <row r="659">
      <c r="A659" s="42" t="n"/>
      <c r="B659" s="15" t="n"/>
      <c r="C659" s="13" t="n"/>
      <c r="D659" s="11" t="n"/>
      <c r="E659" s="11" t="n"/>
      <c r="F659" s="11" t="n"/>
      <c r="G659" s="2" t="n"/>
    </row>
    <row r="660">
      <c r="A660" s="43" t="n"/>
      <c r="B660" s="34" t="n"/>
      <c r="C660" s="35" t="n"/>
      <c r="D660" s="36" t="n"/>
      <c r="E660" s="36" t="n"/>
      <c r="F660" s="36" t="n"/>
      <c r="G660" s="8" t="n"/>
    </row>
    <row r="661">
      <c r="A661" s="43" t="n"/>
      <c r="B661" s="34" t="n"/>
      <c r="C661" s="35" t="n"/>
      <c r="D661" s="36" t="n"/>
      <c r="E661" s="36" t="n"/>
      <c r="F661" s="36" t="n"/>
      <c r="G661" s="8" t="n"/>
    </row>
    <row r="662">
      <c r="A662" s="43" t="n"/>
      <c r="B662" s="34" t="n"/>
      <c r="C662" s="35" t="n"/>
      <c r="D662" s="36" t="n"/>
      <c r="E662" s="36" t="n"/>
      <c r="F662" s="36" t="n"/>
      <c r="G662" s="8" t="n"/>
    </row>
    <row r="663">
      <c r="A663" s="43" t="n"/>
      <c r="B663" s="34" t="n"/>
      <c r="C663" s="35" t="n"/>
      <c r="D663" s="36" t="n"/>
      <c r="E663" s="36" t="n"/>
      <c r="F663" s="36" t="n"/>
      <c r="G663" s="8" t="n"/>
    </row>
    <row r="664">
      <c r="A664" s="43" t="n"/>
      <c r="B664" s="34" t="n"/>
      <c r="C664" s="35" t="n"/>
      <c r="D664" s="36" t="n"/>
      <c r="E664" s="36" t="n"/>
      <c r="F664" s="36" t="n"/>
      <c r="G664" s="8" t="n"/>
    </row>
    <row r="665">
      <c r="A665" s="41" t="n"/>
      <c r="B665" s="31" t="n"/>
      <c r="C665" s="32" t="n"/>
      <c r="D665" s="33" t="n"/>
      <c r="E665" s="33" t="n"/>
      <c r="F665" s="33" t="n"/>
      <c r="G665" s="9" t="n"/>
    </row>
    <row r="666">
      <c r="A666" s="42" t="n"/>
      <c r="B666" s="15" t="n"/>
      <c r="C666" s="13" t="n"/>
      <c r="D666" s="11" t="n"/>
      <c r="E666" s="11" t="n"/>
      <c r="F666" s="11" t="n"/>
      <c r="G666" s="2" t="n"/>
    </row>
    <row r="667">
      <c r="A667" s="43" t="n"/>
      <c r="B667" s="34" t="n"/>
      <c r="C667" s="35" t="n"/>
      <c r="D667" s="36" t="n"/>
      <c r="E667" s="36" t="n"/>
      <c r="F667" s="36" t="n"/>
      <c r="G667" s="8" t="n"/>
    </row>
    <row r="668">
      <c r="A668" s="43" t="n"/>
      <c r="B668" s="34" t="n"/>
      <c r="C668" s="35" t="n"/>
      <c r="D668" s="36" t="n"/>
      <c r="E668" s="36" t="n"/>
      <c r="F668" s="36" t="n"/>
      <c r="G668" s="8" t="n"/>
    </row>
    <row r="669">
      <c r="A669" s="43" t="n"/>
      <c r="B669" s="34" t="n"/>
      <c r="C669" s="35" t="n"/>
      <c r="D669" s="36" t="n"/>
      <c r="E669" s="36" t="n"/>
      <c r="F669" s="36" t="n"/>
      <c r="G669" s="8" t="n"/>
    </row>
    <row r="670">
      <c r="A670" s="43" t="n"/>
      <c r="B670" s="34" t="n"/>
      <c r="C670" s="35" t="n"/>
      <c r="D670" s="36" t="n"/>
      <c r="E670" s="36" t="n"/>
      <c r="F670" s="36" t="n"/>
      <c r="G670" s="8" t="n"/>
    </row>
    <row r="671">
      <c r="A671" s="43" t="n"/>
      <c r="B671" s="34" t="n"/>
      <c r="C671" s="35" t="n"/>
      <c r="D671" s="36" t="n"/>
      <c r="E671" s="36" t="n"/>
      <c r="F671" s="36" t="n"/>
      <c r="G671" s="8" t="n"/>
    </row>
    <row r="672">
      <c r="A672" s="43" t="n"/>
      <c r="B672" s="34" t="n"/>
      <c r="C672" s="35" t="n"/>
      <c r="D672" s="36" t="n"/>
      <c r="E672" s="36" t="n"/>
      <c r="F672" s="36" t="n"/>
      <c r="G672" s="8" t="n"/>
    </row>
    <row r="673">
      <c r="A673" s="43" t="n"/>
      <c r="B673" s="34" t="n"/>
      <c r="C673" s="35" t="n"/>
      <c r="D673" s="36" t="n"/>
      <c r="E673" s="36" t="n"/>
      <c r="F673" s="36" t="n"/>
      <c r="G673" s="8" t="n"/>
    </row>
    <row r="674">
      <c r="A674" s="43" t="n"/>
      <c r="B674" s="34" t="n"/>
      <c r="C674" s="35" t="n"/>
      <c r="D674" s="36" t="n"/>
      <c r="E674" s="36" t="n"/>
      <c r="F674" s="36" t="n"/>
      <c r="G674" s="8" t="n"/>
    </row>
    <row r="675">
      <c r="A675" s="43" t="n"/>
      <c r="B675" s="34" t="n"/>
      <c r="C675" s="35" t="n"/>
      <c r="D675" s="36" t="n"/>
      <c r="E675" s="36" t="n"/>
      <c r="F675" s="36" t="n"/>
      <c r="G675" s="8" t="n"/>
    </row>
    <row r="676">
      <c r="A676" s="43" t="n"/>
      <c r="B676" s="34" t="n"/>
      <c r="C676" s="35" t="n"/>
      <c r="D676" s="36" t="n"/>
      <c r="E676" s="36" t="n"/>
      <c r="F676" s="36" t="n"/>
      <c r="G676" s="8" t="n"/>
    </row>
    <row r="677">
      <c r="A677" s="42" t="n"/>
      <c r="B677" s="15" t="n"/>
      <c r="C677" s="13" t="n"/>
      <c r="D677" s="11" t="n"/>
      <c r="E677" s="11" t="n"/>
      <c r="F677" s="11" t="n"/>
      <c r="G677" s="2" t="n"/>
    </row>
    <row r="678">
      <c r="A678" s="43" t="n"/>
      <c r="B678" s="34" t="n"/>
      <c r="C678" s="35" t="n"/>
      <c r="D678" s="36" t="n"/>
      <c r="E678" s="36" t="n"/>
      <c r="F678" s="36" t="n"/>
      <c r="G678" s="8" t="n"/>
    </row>
    <row r="679">
      <c r="A679" s="43" t="n"/>
      <c r="B679" s="34" t="n"/>
      <c r="C679" s="35" t="n"/>
      <c r="D679" s="36" t="n"/>
      <c r="E679" s="36" t="n"/>
      <c r="F679" s="36" t="n"/>
      <c r="G679" s="8" t="n"/>
    </row>
    <row r="680">
      <c r="A680" s="43" t="n"/>
      <c r="B680" s="34" t="n"/>
      <c r="C680" s="35" t="n"/>
      <c r="D680" s="36" t="n"/>
      <c r="E680" s="36" t="n"/>
      <c r="F680" s="36" t="n"/>
      <c r="G680" s="8" t="n"/>
    </row>
    <row r="681">
      <c r="A681" s="43" t="n"/>
      <c r="B681" s="34" t="n"/>
      <c r="C681" s="35" t="n"/>
      <c r="D681" s="36" t="n"/>
      <c r="E681" s="36" t="n"/>
      <c r="F681" s="36" t="n"/>
      <c r="G681" s="8" t="n"/>
    </row>
    <row r="682">
      <c r="A682" s="43" t="n"/>
      <c r="B682" s="34" t="n"/>
      <c r="C682" s="35" t="n"/>
      <c r="D682" s="36" t="n"/>
      <c r="E682" s="36" t="n"/>
      <c r="F682" s="36" t="n"/>
      <c r="G682" s="8" t="n"/>
    </row>
    <row r="683">
      <c r="A683" s="43" t="n"/>
      <c r="B683" s="34" t="n"/>
      <c r="C683" s="35" t="n"/>
      <c r="D683" s="36" t="n"/>
      <c r="E683" s="36" t="n"/>
      <c r="F683" s="36" t="n"/>
      <c r="G683" s="8" t="n"/>
    </row>
    <row r="684">
      <c r="A684" s="43" t="n"/>
      <c r="B684" s="34" t="n"/>
      <c r="C684" s="35" t="n"/>
      <c r="D684" s="36" t="n"/>
      <c r="E684" s="36" t="n"/>
      <c r="F684" s="36" t="n"/>
      <c r="G684" s="8" t="n"/>
    </row>
    <row r="685">
      <c r="A685" s="43" t="n"/>
      <c r="B685" s="34" t="n"/>
      <c r="C685" s="35" t="n"/>
      <c r="D685" s="36" t="n"/>
      <c r="E685" s="36" t="n"/>
      <c r="F685" s="36" t="n"/>
      <c r="G685" s="8" t="n"/>
    </row>
    <row r="686">
      <c r="A686" s="42" t="n"/>
      <c r="B686" s="15" t="n"/>
      <c r="C686" s="13" t="n"/>
      <c r="D686" s="11" t="n"/>
      <c r="E686" s="11" t="n"/>
      <c r="F686" s="11" t="n"/>
      <c r="G686" s="2" t="n"/>
    </row>
    <row r="687">
      <c r="A687" s="43" t="n"/>
      <c r="B687" s="34" t="n"/>
      <c r="C687" s="35" t="n"/>
      <c r="D687" s="36" t="n"/>
      <c r="E687" s="36" t="n"/>
      <c r="F687" s="36" t="n"/>
      <c r="G687" s="8" t="n"/>
    </row>
    <row r="688">
      <c r="A688" s="43" t="n"/>
      <c r="B688" s="34" t="n"/>
      <c r="C688" s="35" t="n"/>
      <c r="D688" s="36" t="n"/>
      <c r="E688" s="36" t="n"/>
      <c r="F688" s="36" t="n"/>
      <c r="G688" s="8" t="n"/>
    </row>
    <row r="689">
      <c r="A689" s="43" t="n"/>
      <c r="B689" s="34" t="n"/>
      <c r="C689" s="35" t="n"/>
      <c r="D689" s="36" t="n"/>
      <c r="E689" s="36" t="n"/>
      <c r="F689" s="36" t="n"/>
      <c r="G689" s="8" t="n"/>
    </row>
    <row r="690">
      <c r="A690" s="43" t="n"/>
      <c r="B690" s="34" t="n"/>
      <c r="C690" s="35" t="n"/>
      <c r="D690" s="36" t="n"/>
      <c r="E690" s="36" t="n"/>
      <c r="F690" s="36" t="n"/>
      <c r="G690" s="8" t="n"/>
    </row>
    <row r="691">
      <c r="A691" s="43" t="n"/>
      <c r="B691" s="34" t="n"/>
      <c r="C691" s="35" t="n"/>
      <c r="D691" s="36" t="n"/>
      <c r="E691" s="36" t="n"/>
      <c r="F691" s="36" t="n"/>
      <c r="G691" s="8" t="n"/>
    </row>
    <row r="692">
      <c r="A692" s="42" t="n"/>
      <c r="B692" s="15" t="n"/>
      <c r="C692" s="13" t="n"/>
      <c r="D692" s="11" t="n"/>
      <c r="E692" s="11" t="n"/>
      <c r="F692" s="11" t="n"/>
      <c r="G692" s="2" t="n"/>
    </row>
    <row r="693">
      <c r="A693" s="43" t="n"/>
      <c r="B693" s="34" t="n"/>
      <c r="C693" s="35" t="n"/>
      <c r="D693" s="36" t="n"/>
      <c r="E693" s="36" t="n"/>
      <c r="F693" s="36" t="n"/>
      <c r="G693" s="8" t="n"/>
    </row>
    <row r="694">
      <c r="A694" s="43" t="n"/>
      <c r="B694" s="34" t="n"/>
      <c r="C694" s="35" t="n"/>
      <c r="D694" s="36" t="n"/>
      <c r="E694" s="36" t="n"/>
      <c r="F694" s="36" t="n"/>
      <c r="G694" s="8" t="n"/>
    </row>
    <row r="695">
      <c r="A695" s="43" t="n"/>
      <c r="B695" s="34" t="n"/>
      <c r="C695" s="35" t="n"/>
      <c r="D695" s="36" t="n"/>
      <c r="E695" s="36" t="n"/>
      <c r="F695" s="36" t="n"/>
      <c r="G695" s="8" t="n"/>
    </row>
    <row r="696">
      <c r="A696" s="43" t="n"/>
      <c r="B696" s="34" t="n"/>
      <c r="C696" s="35" t="n"/>
      <c r="D696" s="36" t="n"/>
      <c r="E696" s="36" t="n"/>
      <c r="F696" s="36" t="n"/>
      <c r="G696" s="8" t="n"/>
    </row>
    <row r="697">
      <c r="A697" s="43" t="n"/>
      <c r="B697" s="34" t="n"/>
      <c r="C697" s="35" t="n"/>
      <c r="D697" s="36" t="n"/>
      <c r="E697" s="36" t="n"/>
      <c r="F697" s="36" t="n"/>
      <c r="G697" s="8" t="n"/>
    </row>
    <row r="698">
      <c r="A698" s="43" t="n"/>
      <c r="B698" s="34" t="n"/>
      <c r="C698" s="35" t="n"/>
      <c r="D698" s="36" t="n"/>
      <c r="E698" s="36" t="n"/>
      <c r="F698" s="36" t="n"/>
      <c r="G698" s="8" t="n"/>
    </row>
    <row r="699">
      <c r="A699" s="43" t="n"/>
      <c r="B699" s="34" t="n"/>
      <c r="C699" s="35" t="n"/>
      <c r="D699" s="36" t="n"/>
      <c r="E699" s="36" t="n"/>
      <c r="F699" s="36" t="n"/>
      <c r="G699" s="8" t="n"/>
    </row>
    <row r="700">
      <c r="A700" s="41" t="n"/>
      <c r="B700" s="31" t="n"/>
      <c r="C700" s="32" t="n"/>
      <c r="D700" s="33" t="n"/>
      <c r="E700" s="33" t="n"/>
      <c r="F700" s="33" t="n"/>
      <c r="G700" s="9" t="n"/>
    </row>
    <row r="701">
      <c r="A701" s="40" t="n"/>
      <c r="B701" s="27" t="n"/>
      <c r="C701" s="28" t="n"/>
      <c r="D701" s="29" t="n"/>
      <c r="E701" s="29" t="n"/>
      <c r="F701" s="29" t="n"/>
      <c r="G701" s="3" t="n"/>
    </row>
    <row r="702">
      <c r="A702" s="41" t="n"/>
      <c r="B702" s="31" t="n"/>
      <c r="C702" s="32" t="n"/>
      <c r="D702" s="33" t="n"/>
      <c r="E702" s="33" t="n"/>
      <c r="F702" s="33" t="n"/>
      <c r="G702" s="9" t="n"/>
    </row>
    <row r="703">
      <c r="A703" s="41" t="n"/>
      <c r="B703" s="31" t="n"/>
      <c r="C703" s="32" t="n"/>
      <c r="D703" s="33" t="n"/>
      <c r="E703" s="33" t="n"/>
      <c r="F703" s="33" t="n"/>
      <c r="G703" s="9" t="n"/>
    </row>
    <row r="704">
      <c r="A704" s="41" t="n"/>
      <c r="B704" s="31" t="n"/>
      <c r="C704" s="32" t="n"/>
      <c r="D704" s="33" t="n"/>
      <c r="E704" s="33" t="n"/>
      <c r="F704" s="33" t="n"/>
      <c r="G704" s="9" t="n"/>
    </row>
    <row r="705">
      <c r="A705" s="41" t="n"/>
      <c r="B705" s="31" t="n"/>
      <c r="C705" s="32" t="n"/>
      <c r="D705" s="33" t="n"/>
      <c r="E705" s="33" t="n"/>
      <c r="F705" s="33" t="n"/>
      <c r="G705" s="9" t="n"/>
    </row>
    <row r="706">
      <c r="A706" s="41" t="n"/>
      <c r="B706" s="31" t="n"/>
      <c r="C706" s="32" t="n"/>
      <c r="D706" s="33" t="n"/>
      <c r="E706" s="33" t="n"/>
      <c r="F706" s="33" t="n"/>
      <c r="G706" s="9" t="n"/>
    </row>
    <row r="707">
      <c r="A707" s="41" t="n"/>
      <c r="B707" s="31" t="n"/>
      <c r="C707" s="32" t="n"/>
      <c r="D707" s="33" t="n"/>
      <c r="E707" s="33" t="n"/>
      <c r="F707" s="33" t="n"/>
      <c r="G707" s="9" t="n"/>
    </row>
    <row r="708">
      <c r="A708" s="41" t="n"/>
      <c r="B708" s="31" t="n"/>
      <c r="C708" s="32" t="n"/>
      <c r="D708" s="33" t="n"/>
      <c r="E708" s="33" t="n"/>
      <c r="F708" s="33" t="n"/>
      <c r="G708" s="9" t="n"/>
    </row>
    <row r="709">
      <c r="A709" s="41" t="n"/>
      <c r="B709" s="31" t="n"/>
      <c r="C709" s="32" t="n"/>
      <c r="D709" s="33" t="n"/>
      <c r="E709" s="33" t="n"/>
      <c r="F709" s="33" t="n"/>
      <c r="G709" s="9" t="n"/>
    </row>
    <row r="710">
      <c r="A710" s="41" t="n"/>
      <c r="B710" s="31" t="n"/>
      <c r="C710" s="32" t="n"/>
      <c r="D710" s="33" t="n"/>
      <c r="E710" s="33" t="n"/>
      <c r="F710" s="33" t="n"/>
      <c r="G710" s="9" t="n"/>
    </row>
    <row r="711">
      <c r="A711" s="41" t="n"/>
      <c r="B711" s="31" t="n"/>
      <c r="C711" s="32" t="n"/>
      <c r="D711" s="33" t="n"/>
      <c r="E711" s="33" t="n"/>
      <c r="F711" s="33" t="n"/>
      <c r="G711" s="9" t="n"/>
    </row>
    <row r="712">
      <c r="A712" s="41" t="n"/>
      <c r="B712" s="31" t="n"/>
      <c r="C712" s="32" t="n"/>
      <c r="D712" s="33" t="n"/>
      <c r="E712" s="33" t="n"/>
      <c r="F712" s="33" t="n"/>
      <c r="G712" s="9" t="n"/>
    </row>
    <row r="713">
      <c r="A713" s="41" t="n"/>
      <c r="B713" s="31" t="n"/>
      <c r="C713" s="32" t="n"/>
      <c r="D713" s="33" t="n"/>
      <c r="E713" s="33" t="n"/>
      <c r="F713" s="33" t="n"/>
      <c r="G713" s="9" t="n"/>
    </row>
    <row r="714">
      <c r="A714" s="40" t="n"/>
      <c r="B714" s="27" t="n"/>
      <c r="C714" s="28" t="n"/>
      <c r="D714" s="29" t="n"/>
      <c r="E714" s="29" t="n"/>
      <c r="F714" s="29" t="n"/>
      <c r="G714" s="3" t="n"/>
    </row>
    <row r="715">
      <c r="A715" s="41" t="n"/>
      <c r="B715" s="31" t="n"/>
      <c r="C715" s="32" t="n"/>
      <c r="D715" s="33" t="n"/>
      <c r="E715" s="33" t="n"/>
      <c r="F715" s="33" t="n"/>
      <c r="G715" s="9" t="n"/>
    </row>
    <row r="716">
      <c r="A716" s="41" t="n"/>
      <c r="B716" s="31" t="n"/>
      <c r="C716" s="32" t="n"/>
      <c r="D716" s="33" t="n"/>
      <c r="E716" s="33" t="n"/>
      <c r="F716" s="33" t="n"/>
      <c r="G716" s="9" t="n"/>
    </row>
    <row r="717">
      <c r="A717" s="41" t="n"/>
      <c r="B717" s="31" t="n"/>
      <c r="C717" s="32" t="n"/>
      <c r="D717" s="33" t="n"/>
      <c r="E717" s="33" t="n"/>
      <c r="F717" s="33" t="n"/>
      <c r="G717" s="9" t="n"/>
    </row>
    <row r="718">
      <c r="A718" s="41" t="n"/>
      <c r="B718" s="31" t="n"/>
      <c r="C718" s="32" t="n"/>
      <c r="D718" s="33" t="n"/>
      <c r="E718" s="33" t="n"/>
      <c r="F718" s="33" t="n"/>
      <c r="G718" s="9" t="n"/>
    </row>
    <row r="719">
      <c r="A719" s="41" t="n"/>
      <c r="B719" s="31" t="n"/>
      <c r="C719" s="32" t="n"/>
      <c r="D719" s="33" t="n"/>
      <c r="E719" s="33" t="n"/>
      <c r="F719" s="33" t="n"/>
      <c r="G719" s="9" t="n"/>
    </row>
    <row r="720">
      <c r="A720" s="41" t="n"/>
      <c r="B720" s="31" t="n"/>
      <c r="C720" s="32" t="n"/>
      <c r="D720" s="33" t="n"/>
      <c r="E720" s="33" t="n"/>
      <c r="F720" s="33" t="n"/>
      <c r="G720" s="9" t="n"/>
    </row>
    <row r="721">
      <c r="A721" s="41" t="n"/>
      <c r="B721" s="31" t="n"/>
      <c r="C721" s="32" t="n"/>
      <c r="D721" s="33" t="n"/>
      <c r="E721" s="33" t="n"/>
      <c r="F721" s="33" t="n"/>
      <c r="G721" s="9" t="n"/>
    </row>
    <row r="722">
      <c r="A722" s="41" t="n"/>
      <c r="B722" s="31" t="n"/>
      <c r="C722" s="32" t="n"/>
      <c r="D722" s="33" t="n"/>
      <c r="E722" s="33" t="n"/>
      <c r="F722" s="33" t="n"/>
      <c r="G722" s="9" t="n"/>
    </row>
    <row r="723">
      <c r="A723" s="41" t="n"/>
      <c r="B723" s="31" t="n"/>
      <c r="C723" s="32" t="n"/>
      <c r="D723" s="33" t="n"/>
      <c r="E723" s="33" t="n"/>
      <c r="F723" s="33" t="n"/>
      <c r="G723" s="9" t="n"/>
    </row>
    <row r="724">
      <c r="A724" s="41" t="n"/>
      <c r="B724" s="31" t="n"/>
      <c r="C724" s="32" t="n"/>
      <c r="D724" s="33" t="n"/>
      <c r="E724" s="33" t="n"/>
      <c r="F724" s="33" t="n"/>
      <c r="G724" s="9" t="n"/>
    </row>
    <row r="725">
      <c r="A725" s="41" t="n"/>
      <c r="B725" s="31" t="n"/>
      <c r="C725" s="32" t="n"/>
      <c r="D725" s="33" t="n"/>
      <c r="E725" s="33" t="n"/>
      <c r="F725" s="33" t="n"/>
      <c r="G725" s="9" t="n"/>
    </row>
    <row r="726">
      <c r="A726" s="41" t="n"/>
      <c r="B726" s="31" t="n"/>
      <c r="C726" s="32" t="n"/>
      <c r="D726" s="33" t="n"/>
      <c r="E726" s="33" t="n"/>
      <c r="F726" s="33" t="n"/>
      <c r="G726" s="9" t="n"/>
    </row>
    <row r="727">
      <c r="A727" s="41" t="n"/>
      <c r="B727" s="31" t="n"/>
      <c r="C727" s="32" t="n"/>
      <c r="D727" s="33" t="n"/>
      <c r="E727" s="33" t="n"/>
      <c r="F727" s="33" t="n"/>
      <c r="G727" s="9" t="n"/>
    </row>
    <row r="728">
      <c r="A728" s="41" t="n"/>
      <c r="B728" s="31" t="n"/>
      <c r="C728" s="32" t="n"/>
      <c r="D728" s="33" t="n"/>
      <c r="E728" s="33" t="n"/>
      <c r="F728" s="33" t="n"/>
      <c r="G728" s="9" t="n"/>
    </row>
    <row r="729">
      <c r="A729" s="41" t="n"/>
      <c r="B729" s="31" t="n"/>
      <c r="C729" s="32" t="n"/>
      <c r="D729" s="33" t="n"/>
      <c r="E729" s="33" t="n"/>
      <c r="F729" s="33" t="n"/>
      <c r="G729" s="9" t="n"/>
    </row>
    <row r="730">
      <c r="A730" s="41" t="n"/>
      <c r="B730" s="31" t="n"/>
      <c r="C730" s="32" t="n"/>
      <c r="D730" s="33" t="n"/>
      <c r="E730" s="33" t="n"/>
      <c r="F730" s="33" t="n"/>
      <c r="G730" s="9" t="n"/>
    </row>
    <row r="731">
      <c r="A731" s="41" t="n"/>
      <c r="B731" s="31" t="n"/>
      <c r="C731" s="32" t="n"/>
      <c r="D731" s="33" t="n"/>
      <c r="E731" s="33" t="n"/>
      <c r="F731" s="33" t="n"/>
      <c r="G731" s="9" t="n"/>
    </row>
    <row r="732">
      <c r="A732" s="41" t="n"/>
      <c r="B732" s="31" t="n"/>
      <c r="C732" s="32" t="n"/>
      <c r="D732" s="33" t="n"/>
      <c r="E732" s="33" t="n"/>
      <c r="F732" s="33" t="n"/>
      <c r="G732" s="9" t="n"/>
    </row>
    <row r="733">
      <c r="A733" s="40" t="n"/>
      <c r="B733" s="27" t="n"/>
      <c r="C733" s="28" t="n"/>
      <c r="D733" s="29" t="n"/>
      <c r="E733" s="29" t="n"/>
      <c r="F733" s="29" t="n"/>
      <c r="G733" s="3" t="n"/>
    </row>
    <row r="734">
      <c r="A734" s="41" t="n"/>
      <c r="B734" s="31" t="n"/>
      <c r="C734" s="32" t="n"/>
      <c r="D734" s="33" t="n"/>
      <c r="E734" s="33" t="n"/>
      <c r="F734" s="33" t="n"/>
      <c r="G734" s="9" t="n"/>
    </row>
    <row r="735">
      <c r="A735" s="41" t="n"/>
      <c r="B735" s="31" t="n"/>
      <c r="C735" s="32" t="n"/>
      <c r="D735" s="33" t="n"/>
      <c r="E735" s="33" t="n"/>
      <c r="F735" s="33" t="n"/>
      <c r="G735" s="9" t="n"/>
    </row>
    <row r="736">
      <c r="A736" s="41" t="n"/>
      <c r="B736" s="31" t="n"/>
      <c r="C736" s="32" t="n"/>
      <c r="D736" s="33" t="n"/>
      <c r="E736" s="33" t="n"/>
      <c r="F736" s="33" t="n"/>
      <c r="G736" s="9" t="n"/>
    </row>
    <row r="737">
      <c r="A737" s="40" t="n"/>
      <c r="B737" s="27" t="n"/>
      <c r="C737" s="28" t="n"/>
      <c r="D737" s="29" t="n"/>
      <c r="E737" s="29" t="n"/>
      <c r="F737" s="29" t="n"/>
      <c r="G737" s="3" t="n"/>
    </row>
    <row r="738">
      <c r="A738" s="41" t="n"/>
      <c r="B738" s="31" t="n"/>
      <c r="C738" s="32" t="n"/>
      <c r="D738" s="33" t="n"/>
      <c r="E738" s="33" t="n"/>
      <c r="F738" s="33" t="n"/>
      <c r="G738" s="9" t="n"/>
    </row>
    <row r="739">
      <c r="A739" s="41" t="n"/>
      <c r="B739" s="31" t="n"/>
      <c r="C739" s="32" t="n"/>
      <c r="D739" s="33" t="n"/>
      <c r="E739" s="33" t="n"/>
      <c r="F739" s="33" t="n"/>
      <c r="G739" s="9" t="n"/>
    </row>
    <row r="740">
      <c r="A740" s="42" t="n"/>
      <c r="B740" s="15" t="n"/>
      <c r="C740" s="13" t="n"/>
      <c r="D740" s="11" t="n"/>
      <c r="E740" s="11" t="n"/>
      <c r="F740" s="11" t="n"/>
      <c r="G740" s="2" t="n"/>
    </row>
    <row r="741">
      <c r="A741" s="42" t="n"/>
      <c r="B741" s="15" t="n"/>
      <c r="C741" s="13" t="n"/>
      <c r="D741" s="11" t="n"/>
      <c r="E741" s="11" t="n"/>
      <c r="F741" s="11" t="n"/>
      <c r="G741" s="2" t="n"/>
    </row>
    <row r="742">
      <c r="A742" s="42" t="n"/>
      <c r="B742" s="15" t="n"/>
      <c r="C742" s="13" t="n"/>
      <c r="D742" s="11" t="n"/>
      <c r="E742" s="11" t="n"/>
      <c r="F742" s="11" t="n"/>
      <c r="G742" s="2" t="n"/>
    </row>
    <row r="743">
      <c r="A743" s="41" t="n"/>
      <c r="B743" s="31" t="n"/>
      <c r="C743" s="32" t="n"/>
      <c r="D743" s="33" t="n"/>
      <c r="E743" s="33" t="n"/>
      <c r="F743" s="33" t="n"/>
      <c r="G743" s="9" t="n"/>
    </row>
    <row r="744">
      <c r="A744" s="42" t="n"/>
      <c r="B744" s="15" t="n"/>
      <c r="C744" s="13" t="n"/>
      <c r="D744" s="11" t="n"/>
      <c r="E744" s="11" t="n"/>
      <c r="F744" s="11" t="n"/>
      <c r="G744" s="2" t="n"/>
    </row>
    <row r="745">
      <c r="A745" s="42" t="n"/>
      <c r="B745" s="15" t="n"/>
      <c r="C745" s="13" t="n"/>
      <c r="D745" s="11" t="n"/>
      <c r="E745" s="11" t="n"/>
      <c r="F745" s="11" t="n"/>
      <c r="G745" s="2" t="n"/>
    </row>
    <row r="746">
      <c r="A746" s="42" t="n"/>
      <c r="B746" s="15" t="n"/>
      <c r="C746" s="13" t="n"/>
      <c r="D746" s="11" t="n"/>
      <c r="E746" s="11" t="n"/>
      <c r="F746" s="11" t="n"/>
      <c r="G746" s="2" t="n"/>
    </row>
    <row r="747">
      <c r="A747" s="41" t="n"/>
      <c r="B747" s="31" t="n"/>
      <c r="C747" s="32" t="n"/>
      <c r="D747" s="33" t="n"/>
      <c r="E747" s="33" t="n"/>
      <c r="F747" s="33" t="n"/>
      <c r="G747" s="9" t="n"/>
    </row>
    <row r="748">
      <c r="A748" s="42" t="n"/>
      <c r="B748" s="15" t="n"/>
      <c r="C748" s="13" t="n"/>
      <c r="D748" s="11" t="n"/>
      <c r="E748" s="11" t="n"/>
      <c r="F748" s="11" t="n"/>
      <c r="G748" s="2" t="n"/>
    </row>
    <row r="749">
      <c r="A749" s="42" t="n"/>
      <c r="B749" s="15" t="n"/>
      <c r="C749" s="13" t="n"/>
      <c r="D749" s="11" t="n"/>
      <c r="E749" s="11" t="n"/>
      <c r="F749" s="11" t="n"/>
      <c r="G749" s="2" t="n"/>
    </row>
    <row r="750">
      <c r="A750" s="42" t="n"/>
      <c r="B750" s="15" t="n"/>
      <c r="C750" s="13" t="n"/>
      <c r="D750" s="11" t="n"/>
      <c r="E750" s="11" t="n"/>
      <c r="F750" s="11" t="n"/>
      <c r="G750" s="2" t="n"/>
    </row>
    <row r="751">
      <c r="A751" s="41" t="n"/>
      <c r="B751" s="31" t="n"/>
      <c r="C751" s="32" t="n"/>
      <c r="D751" s="33" t="n"/>
      <c r="E751" s="33" t="n"/>
      <c r="F751" s="33" t="n"/>
      <c r="G751" s="9" t="n"/>
    </row>
    <row r="752">
      <c r="A752" s="42" t="n"/>
      <c r="B752" s="15" t="n"/>
      <c r="C752" s="13" t="n"/>
      <c r="D752" s="11" t="n"/>
      <c r="E752" s="11" t="n"/>
      <c r="F752" s="11" t="n"/>
      <c r="G752" s="2" t="n"/>
    </row>
    <row r="753">
      <c r="A753" s="42" t="n"/>
      <c r="B753" s="15" t="n"/>
      <c r="C753" s="13" t="n"/>
      <c r="D753" s="11" t="n"/>
      <c r="E753" s="11" t="n"/>
      <c r="F753" s="11" t="n"/>
      <c r="G753" s="2" t="n"/>
    </row>
    <row r="754">
      <c r="A754" s="42" t="n"/>
      <c r="B754" s="15" t="n"/>
      <c r="C754" s="13" t="n"/>
      <c r="D754" s="11" t="n"/>
      <c r="E754" s="11" t="n"/>
      <c r="F754" s="11" t="n"/>
      <c r="G754" s="2" t="n"/>
    </row>
    <row r="755">
      <c r="A755" s="42" t="n"/>
      <c r="B755" s="15" t="n"/>
      <c r="C755" s="13" t="n"/>
      <c r="D755" s="11" t="n"/>
      <c r="E755" s="11" t="n"/>
      <c r="F755" s="11" t="n"/>
      <c r="G755" s="2" t="n"/>
    </row>
    <row r="756">
      <c r="A756" s="41" t="n"/>
      <c r="B756" s="31" t="n"/>
      <c r="C756" s="32" t="n"/>
      <c r="D756" s="33" t="n"/>
      <c r="E756" s="33" t="n"/>
      <c r="F756" s="33" t="n"/>
      <c r="G756" s="9" t="n"/>
    </row>
    <row r="757">
      <c r="A757" s="40" t="n"/>
      <c r="B757" s="27" t="n"/>
      <c r="C757" s="28" t="n"/>
      <c r="D757" s="29" t="n"/>
      <c r="E757" s="29" t="n"/>
      <c r="F757" s="29" t="n"/>
      <c r="G757" s="3" t="n"/>
    </row>
    <row r="758">
      <c r="A758" s="41" t="n"/>
      <c r="B758" s="31" t="n"/>
      <c r="C758" s="32" t="n"/>
      <c r="D758" s="33" t="n"/>
      <c r="E758" s="33" t="n"/>
      <c r="F758" s="33" t="n"/>
      <c r="G758" s="9" t="n"/>
    </row>
    <row r="759">
      <c r="A759" s="41" t="n"/>
      <c r="B759" s="31" t="n"/>
      <c r="C759" s="32" t="n"/>
      <c r="D759" s="33" t="n"/>
      <c r="E759" s="33" t="n"/>
      <c r="F759" s="33" t="n"/>
      <c r="G759" s="9" t="n"/>
    </row>
    <row r="760">
      <c r="A760" s="41" t="n"/>
      <c r="B760" s="31" t="n"/>
      <c r="C760" s="32" t="n"/>
      <c r="D760" s="33" t="n"/>
      <c r="E760" s="33" t="n"/>
      <c r="F760" s="33" t="n"/>
      <c r="G760" s="9" t="n"/>
    </row>
    <row r="761">
      <c r="A761" s="40" t="n"/>
      <c r="B761" s="27" t="n"/>
      <c r="C761" s="28" t="n"/>
      <c r="D761" s="29" t="n"/>
      <c r="E761" s="29" t="n"/>
      <c r="F761" s="29" t="n"/>
      <c r="G761" s="3" t="n"/>
    </row>
    <row r="763">
      <c r="A763" s="39" t="n"/>
      <c r="B763" s="7" t="n"/>
      <c r="C763" s="20" t="n"/>
      <c r="D763" s="19" t="n"/>
      <c r="E763" s="19" t="n"/>
      <c r="F763" s="19" t="n"/>
      <c r="G763" s="46" t="inlineStr">
        <is>
          <t>Short Attributions (Import/Export)</t>
        </is>
      </c>
      <c r="H763" s="4" t="n"/>
      <c r="I763" s="5" t="n"/>
      <c r="J763" s="5" t="n"/>
      <c r="K763" s="5" t="n"/>
      <c r="L763" s="5" t="n"/>
      <c r="M763" s="5" t="n"/>
    </row>
    <row r="764">
      <c r="A764" s="40" t="inlineStr">
        <is>
          <t>Level 1</t>
        </is>
      </c>
      <c r="B764" s="31" t="inlineStr">
        <is>
          <t>Level 2</t>
        </is>
      </c>
      <c r="C764" s="13" t="inlineStr">
        <is>
          <t>Level 3</t>
        </is>
      </c>
      <c r="D764" s="36" t="inlineStr">
        <is>
          <t>Level 4</t>
        </is>
      </c>
      <c r="E764" s="36" t="n"/>
      <c r="F764" s="36" t="n"/>
      <c r="G764" s="6" t="inlineStr">
        <is>
          <t>Invested Amount</t>
        </is>
      </c>
    </row>
    <row r="765">
      <c r="A765" s="40" t="n"/>
      <c r="B765" s="27" t="n"/>
      <c r="C765" s="28" t="n"/>
      <c r="D765" s="29" t="n"/>
      <c r="E765" s="29" t="n"/>
      <c r="F765" s="29" t="n"/>
      <c r="G765" s="3" t="n"/>
    </row>
    <row r="766">
      <c r="A766" s="41" t="n"/>
      <c r="B766" s="31" t="n"/>
      <c r="C766" s="32" t="n"/>
      <c r="D766" s="33" t="n"/>
      <c r="E766" s="33" t="n"/>
      <c r="F766" s="33" t="n"/>
      <c r="G766" s="9" t="n"/>
    </row>
    <row r="767">
      <c r="A767" s="42" t="n"/>
      <c r="B767" s="15" t="n"/>
      <c r="C767" s="13" t="n"/>
      <c r="D767" s="11" t="n"/>
      <c r="E767" s="11" t="n"/>
      <c r="F767" s="11" t="n"/>
      <c r="G767" s="2" t="n"/>
    </row>
    <row r="768">
      <c r="A768" s="42" t="n"/>
      <c r="B768" s="15" t="n"/>
      <c r="C768" s="13" t="n"/>
      <c r="D768" s="11" t="n"/>
      <c r="E768" s="11" t="n"/>
      <c r="F768" s="11" t="n"/>
      <c r="G768" s="2" t="n"/>
    </row>
    <row r="769">
      <c r="A769" s="41" t="n"/>
      <c r="B769" s="31" t="n"/>
      <c r="C769" s="32" t="n"/>
      <c r="D769" s="33" t="n"/>
      <c r="E769" s="33" t="n"/>
      <c r="F769" s="33" t="n"/>
      <c r="G769" s="9" t="n"/>
    </row>
    <row r="770">
      <c r="A770" s="42" t="n"/>
      <c r="B770" s="15" t="n"/>
      <c r="C770" s="13" t="n"/>
      <c r="D770" s="11" t="n"/>
      <c r="E770" s="11" t="n"/>
      <c r="F770" s="11" t="n"/>
      <c r="G770" s="2" t="n"/>
    </row>
    <row r="771">
      <c r="A771" s="42" t="n"/>
      <c r="B771" s="15" t="n"/>
      <c r="C771" s="13" t="n"/>
      <c r="D771" s="11" t="n"/>
      <c r="E771" s="11" t="n"/>
      <c r="F771" s="11" t="n"/>
      <c r="G771" s="2" t="n"/>
    </row>
    <row r="772">
      <c r="A772" s="42" t="n"/>
      <c r="B772" s="15" t="n"/>
      <c r="C772" s="13" t="n"/>
      <c r="D772" s="11" t="n"/>
      <c r="E772" s="11" t="n"/>
      <c r="F772" s="11" t="n"/>
      <c r="G772" s="2" t="n"/>
    </row>
    <row r="773">
      <c r="A773" s="42" t="n"/>
      <c r="B773" s="15" t="n"/>
      <c r="C773" s="13" t="n"/>
      <c r="D773" s="11" t="n"/>
      <c r="E773" s="11" t="n"/>
      <c r="F773" s="11" t="n"/>
      <c r="G773" s="2" t="n"/>
    </row>
    <row r="774">
      <c r="A774" s="42" t="n"/>
      <c r="B774" s="15" t="n"/>
      <c r="C774" s="13" t="n"/>
      <c r="D774" s="11" t="n"/>
      <c r="E774" s="11" t="n"/>
      <c r="F774" s="11" t="n"/>
      <c r="G774" s="2" t="n"/>
    </row>
    <row r="775">
      <c r="A775" s="42" t="n"/>
      <c r="B775" s="15" t="n"/>
      <c r="C775" s="13" t="n"/>
      <c r="D775" s="11" t="n"/>
      <c r="E775" s="11" t="n"/>
      <c r="F775" s="11" t="n"/>
      <c r="G775" s="2" t="n"/>
    </row>
    <row r="776">
      <c r="A776" s="42" t="n"/>
      <c r="B776" s="15" t="n"/>
      <c r="C776" s="13" t="n"/>
      <c r="D776" s="11" t="n"/>
      <c r="E776" s="11" t="n"/>
      <c r="F776" s="11" t="n"/>
      <c r="G776" s="2" t="n"/>
    </row>
    <row r="777">
      <c r="A777" s="42" t="n"/>
      <c r="B777" s="15" t="n"/>
      <c r="C777" s="13" t="n"/>
      <c r="D777" s="11" t="n"/>
      <c r="E777" s="11" t="n"/>
      <c r="F777" s="11" t="n"/>
      <c r="G777" s="2" t="n"/>
    </row>
    <row r="778">
      <c r="A778" s="42" t="n"/>
      <c r="B778" s="15" t="n"/>
      <c r="C778" s="13" t="n"/>
      <c r="D778" s="11" t="n"/>
      <c r="E778" s="11" t="n"/>
      <c r="F778" s="11" t="n"/>
      <c r="G778" s="2" t="n"/>
    </row>
    <row r="779">
      <c r="A779" s="42" t="n"/>
      <c r="B779" s="15" t="n"/>
      <c r="C779" s="13" t="n"/>
      <c r="D779" s="11" t="n"/>
      <c r="E779" s="11" t="n"/>
      <c r="F779" s="11" t="n"/>
      <c r="G779" s="2" t="n"/>
    </row>
    <row r="780">
      <c r="A780" s="42" t="n"/>
      <c r="B780" s="15" t="n"/>
      <c r="C780" s="13" t="n"/>
      <c r="D780" s="11" t="n"/>
      <c r="E780" s="11" t="n"/>
      <c r="F780" s="11" t="n"/>
      <c r="G780" s="2" t="n"/>
    </row>
    <row r="781">
      <c r="A781" s="42" t="n"/>
      <c r="B781" s="15" t="n"/>
      <c r="C781" s="13" t="n"/>
      <c r="D781" s="11" t="n"/>
      <c r="E781" s="11" t="n"/>
      <c r="F781" s="11" t="n"/>
      <c r="G781" s="2" t="n"/>
    </row>
    <row r="782">
      <c r="A782" s="42" t="n"/>
      <c r="B782" s="15" t="n"/>
      <c r="C782" s="13" t="n"/>
      <c r="D782" s="11" t="n"/>
      <c r="E782" s="11" t="n"/>
      <c r="F782" s="11" t="n"/>
      <c r="G782" s="2" t="n"/>
    </row>
    <row r="783">
      <c r="A783" s="42" t="n"/>
      <c r="B783" s="15" t="n"/>
      <c r="C783" s="13" t="n"/>
      <c r="D783" s="11" t="n"/>
      <c r="E783" s="11" t="n"/>
      <c r="F783" s="11" t="n"/>
      <c r="G783" s="2" t="n"/>
    </row>
    <row r="784">
      <c r="A784" s="42" t="n"/>
      <c r="B784" s="15" t="n"/>
      <c r="C784" s="13" t="n"/>
      <c r="D784" s="11" t="n"/>
      <c r="E784" s="11" t="n"/>
      <c r="F784" s="11" t="n"/>
      <c r="G784" s="2" t="n"/>
    </row>
    <row r="785">
      <c r="A785" s="42" t="n"/>
      <c r="B785" s="15" t="n"/>
      <c r="C785" s="13" t="n"/>
      <c r="D785" s="11" t="n"/>
      <c r="E785" s="11" t="n"/>
      <c r="F785" s="11" t="n"/>
      <c r="G785" s="2" t="n"/>
    </row>
    <row r="786">
      <c r="A786" s="42" t="n"/>
      <c r="B786" s="15" t="n"/>
      <c r="C786" s="13" t="n"/>
      <c r="D786" s="11" t="n"/>
      <c r="E786" s="11" t="n"/>
      <c r="F786" s="11" t="n"/>
      <c r="G786" s="2" t="n"/>
    </row>
    <row r="787">
      <c r="A787" s="41" t="n"/>
      <c r="B787" s="31" t="n"/>
      <c r="C787" s="32" t="n"/>
      <c r="D787" s="33" t="n"/>
      <c r="E787" s="33" t="n"/>
      <c r="F787" s="33" t="n"/>
      <c r="G787" s="9" t="n"/>
    </row>
    <row r="788">
      <c r="A788" s="42" t="n"/>
      <c r="B788" s="15" t="n"/>
      <c r="C788" s="13" t="n"/>
      <c r="D788" s="11" t="n"/>
      <c r="E788" s="11" t="n"/>
      <c r="F788" s="11" t="n"/>
      <c r="G788" s="2" t="n"/>
    </row>
    <row r="789">
      <c r="A789" s="42" t="n"/>
      <c r="B789" s="15" t="n"/>
      <c r="C789" s="13" t="n"/>
      <c r="D789" s="11" t="n"/>
      <c r="E789" s="11" t="n"/>
      <c r="F789" s="11" t="n"/>
      <c r="G789" s="2" t="n"/>
    </row>
    <row r="790">
      <c r="A790" s="43" t="n"/>
      <c r="B790" s="34" t="n"/>
      <c r="C790" s="35" t="n"/>
      <c r="D790" s="36" t="n"/>
      <c r="E790" s="36" t="n"/>
      <c r="F790" s="36" t="n"/>
      <c r="G790" s="8" t="n"/>
    </row>
    <row r="791">
      <c r="A791" s="43" t="n"/>
      <c r="B791" s="34" t="n"/>
      <c r="C791" s="35" t="n"/>
      <c r="D791" s="36" t="n"/>
      <c r="E791" s="36" t="n"/>
      <c r="F791" s="36" t="n"/>
      <c r="G791" s="8" t="n"/>
    </row>
    <row r="792">
      <c r="A792" s="43" t="n"/>
      <c r="B792" s="34" t="n"/>
      <c r="C792" s="35" t="n"/>
      <c r="D792" s="36" t="n"/>
      <c r="E792" s="36" t="n"/>
      <c r="F792" s="36" t="n"/>
      <c r="G792" s="8" t="n"/>
    </row>
    <row r="793">
      <c r="A793" s="43" t="n"/>
      <c r="B793" s="34" t="n"/>
      <c r="C793" s="35" t="n"/>
      <c r="D793" s="36" t="n"/>
      <c r="E793" s="36" t="n"/>
      <c r="F793" s="36" t="n"/>
      <c r="G793" s="8" t="n"/>
    </row>
    <row r="794">
      <c r="A794" s="43" t="n"/>
      <c r="B794" s="34" t="n"/>
      <c r="C794" s="35" t="n"/>
      <c r="D794" s="36" t="n"/>
      <c r="E794" s="36" t="n"/>
      <c r="F794" s="36" t="n"/>
      <c r="G794" s="8" t="n"/>
    </row>
    <row r="795">
      <c r="A795" s="41" t="n"/>
      <c r="B795" s="31" t="n"/>
      <c r="C795" s="32" t="n"/>
      <c r="D795" s="33" t="n"/>
      <c r="E795" s="33" t="n"/>
      <c r="F795" s="33" t="n"/>
      <c r="G795" s="9" t="n"/>
    </row>
    <row r="796">
      <c r="A796" s="42" t="n"/>
      <c r="B796" s="15" t="n"/>
      <c r="C796" s="13" t="n"/>
      <c r="D796" s="11" t="n"/>
      <c r="E796" s="11" t="n"/>
      <c r="F796" s="11" t="n"/>
      <c r="G796" s="2" t="n"/>
    </row>
    <row r="797">
      <c r="A797" s="43" t="n"/>
      <c r="B797" s="34" t="n"/>
      <c r="C797" s="35" t="n"/>
      <c r="D797" s="36" t="n"/>
      <c r="E797" s="36" t="n"/>
      <c r="F797" s="36" t="n"/>
      <c r="G797" s="8" t="n"/>
    </row>
    <row r="798">
      <c r="A798" s="43" t="n"/>
      <c r="B798" s="34" t="n"/>
      <c r="C798" s="35" t="n"/>
      <c r="D798" s="36" t="n"/>
      <c r="E798" s="36" t="n"/>
      <c r="F798" s="36" t="n"/>
      <c r="G798" s="8" t="n"/>
    </row>
    <row r="799">
      <c r="A799" s="43" t="n"/>
      <c r="B799" s="34" t="n"/>
      <c r="C799" s="35" t="n"/>
      <c r="D799" s="36" t="n"/>
      <c r="E799" s="36" t="n"/>
      <c r="F799" s="36" t="n"/>
      <c r="G799" s="8" t="n"/>
    </row>
    <row r="800">
      <c r="A800" s="43" t="n"/>
      <c r="B800" s="34" t="n"/>
      <c r="C800" s="35" t="n"/>
      <c r="D800" s="36" t="n"/>
      <c r="E800" s="36" t="n"/>
      <c r="F800" s="36" t="n"/>
      <c r="G800" s="8" t="n"/>
    </row>
    <row r="801">
      <c r="A801" s="43" t="n"/>
      <c r="B801" s="34" t="n"/>
      <c r="C801" s="35" t="n"/>
      <c r="D801" s="36" t="n"/>
      <c r="E801" s="36" t="n"/>
      <c r="F801" s="36" t="n"/>
      <c r="G801" s="8" t="n"/>
    </row>
    <row r="802">
      <c r="A802" s="43" t="n"/>
      <c r="B802" s="34" t="n"/>
      <c r="C802" s="35" t="n"/>
      <c r="D802" s="36" t="n"/>
      <c r="E802" s="36" t="n"/>
      <c r="F802" s="36" t="n"/>
      <c r="G802" s="8" t="n"/>
    </row>
    <row r="803">
      <c r="A803" s="43" t="n"/>
      <c r="B803" s="34" t="n"/>
      <c r="C803" s="35" t="n"/>
      <c r="D803" s="36" t="n"/>
      <c r="E803" s="36" t="n"/>
      <c r="F803" s="36" t="n"/>
      <c r="G803" s="8" t="n"/>
    </row>
    <row r="804">
      <c r="A804" s="43" t="n"/>
      <c r="B804" s="34" t="n"/>
      <c r="C804" s="35" t="n"/>
      <c r="D804" s="36" t="n"/>
      <c r="E804" s="36" t="n"/>
      <c r="F804" s="36" t="n"/>
      <c r="G804" s="8" t="n"/>
    </row>
    <row r="805">
      <c r="A805" s="43" t="n"/>
      <c r="B805" s="34" t="n"/>
      <c r="C805" s="35" t="n"/>
      <c r="D805" s="36" t="n"/>
      <c r="E805" s="36" t="n"/>
      <c r="F805" s="36" t="n"/>
      <c r="G805" s="8" t="n"/>
    </row>
    <row r="806">
      <c r="A806" s="43" t="n"/>
      <c r="B806" s="34" t="n"/>
      <c r="C806" s="35" t="n"/>
      <c r="D806" s="36" t="n"/>
      <c r="E806" s="36" t="n"/>
      <c r="F806" s="36" t="n"/>
      <c r="G806" s="8" t="n"/>
    </row>
    <row r="807">
      <c r="A807" s="42" t="n"/>
      <c r="B807" s="15" t="n"/>
      <c r="C807" s="13" t="n"/>
      <c r="D807" s="11" t="n"/>
      <c r="E807" s="11" t="n"/>
      <c r="F807" s="11" t="n"/>
      <c r="G807" s="2" t="n"/>
    </row>
    <row r="808">
      <c r="A808" s="43" t="n"/>
      <c r="B808" s="34" t="n"/>
      <c r="C808" s="35" t="n"/>
      <c r="D808" s="36" t="n"/>
      <c r="E808" s="36" t="n"/>
      <c r="F808" s="36" t="n"/>
      <c r="G808" s="8" t="n"/>
    </row>
    <row r="809">
      <c r="A809" s="43" t="n"/>
      <c r="B809" s="34" t="n"/>
      <c r="C809" s="35" t="n"/>
      <c r="D809" s="36" t="n"/>
      <c r="E809" s="36" t="n"/>
      <c r="F809" s="36" t="n"/>
      <c r="G809" s="8" t="n"/>
    </row>
    <row r="810">
      <c r="A810" s="43" t="n"/>
      <c r="B810" s="34" t="n"/>
      <c r="C810" s="35" t="n"/>
      <c r="D810" s="36" t="n"/>
      <c r="E810" s="36" t="n"/>
      <c r="F810" s="36" t="n"/>
      <c r="G810" s="8" t="n"/>
    </row>
    <row r="811">
      <c r="A811" s="43" t="n"/>
      <c r="B811" s="34" t="n"/>
      <c r="C811" s="35" t="n"/>
      <c r="D811" s="36" t="n"/>
      <c r="E811" s="36" t="n"/>
      <c r="F811" s="36" t="n"/>
      <c r="G811" s="8" t="n"/>
    </row>
    <row r="812">
      <c r="A812" s="43" t="n"/>
      <c r="B812" s="34" t="n"/>
      <c r="C812" s="35" t="n"/>
      <c r="D812" s="36" t="n"/>
      <c r="E812" s="36" t="n"/>
      <c r="F812" s="36" t="n"/>
      <c r="G812" s="8" t="n"/>
    </row>
    <row r="813">
      <c r="A813" s="43" t="n"/>
      <c r="B813" s="34" t="n"/>
      <c r="C813" s="35" t="n"/>
      <c r="D813" s="36" t="n"/>
      <c r="E813" s="36" t="n"/>
      <c r="F813" s="36" t="n"/>
      <c r="G813" s="8" t="n"/>
    </row>
    <row r="814">
      <c r="A814" s="43" t="n"/>
      <c r="B814" s="34" t="n"/>
      <c r="C814" s="35" t="n"/>
      <c r="D814" s="36" t="n"/>
      <c r="E814" s="36" t="n"/>
      <c r="F814" s="36" t="n"/>
      <c r="G814" s="8" t="n"/>
    </row>
    <row r="815">
      <c r="A815" s="43" t="n"/>
      <c r="B815" s="34" t="n"/>
      <c r="C815" s="35" t="n"/>
      <c r="D815" s="36" t="n"/>
      <c r="E815" s="36" t="n"/>
      <c r="F815" s="36" t="n"/>
      <c r="G815" s="8" t="n"/>
    </row>
    <row r="816">
      <c r="A816" s="42" t="n"/>
      <c r="B816" s="15" t="n"/>
      <c r="C816" s="13" t="n"/>
      <c r="D816" s="11" t="n"/>
      <c r="E816" s="11" t="n"/>
      <c r="F816" s="11" t="n"/>
      <c r="G816" s="2" t="n"/>
    </row>
    <row r="817">
      <c r="A817" s="43" t="n"/>
      <c r="B817" s="34" t="n"/>
      <c r="C817" s="35" t="n"/>
      <c r="D817" s="36" t="n"/>
      <c r="E817" s="36" t="n"/>
      <c r="F817" s="36" t="n"/>
      <c r="G817" s="8" t="n"/>
    </row>
    <row r="818">
      <c r="A818" s="43" t="n"/>
      <c r="B818" s="34" t="n"/>
      <c r="C818" s="35" t="n"/>
      <c r="D818" s="36" t="n"/>
      <c r="E818" s="36" t="n"/>
      <c r="F818" s="36" t="n"/>
      <c r="G818" s="8" t="n"/>
    </row>
    <row r="819">
      <c r="A819" s="43" t="n"/>
      <c r="B819" s="34" t="n"/>
      <c r="C819" s="35" t="n"/>
      <c r="D819" s="36" t="n"/>
      <c r="E819" s="36" t="n"/>
      <c r="F819" s="36" t="n"/>
      <c r="G819" s="8" t="n"/>
    </row>
    <row r="820">
      <c r="A820" s="43" t="n"/>
      <c r="B820" s="34" t="n"/>
      <c r="C820" s="35" t="n"/>
      <c r="D820" s="36" t="n"/>
      <c r="E820" s="36" t="n"/>
      <c r="F820" s="36" t="n"/>
      <c r="G820" s="8" t="n"/>
    </row>
    <row r="821">
      <c r="A821" s="43" t="n"/>
      <c r="B821" s="34" t="n"/>
      <c r="C821" s="35" t="n"/>
      <c r="D821" s="36" t="n"/>
      <c r="E821" s="36" t="n"/>
      <c r="F821" s="36" t="n"/>
      <c r="G821" s="8" t="n"/>
    </row>
    <row r="822">
      <c r="A822" s="42" t="n"/>
      <c r="B822" s="15" t="n"/>
      <c r="C822" s="13" t="n"/>
      <c r="D822" s="11" t="n"/>
      <c r="E822" s="11" t="n"/>
      <c r="F822" s="11" t="n"/>
      <c r="G822" s="2" t="n"/>
    </row>
    <row r="823">
      <c r="A823" s="43" t="n"/>
      <c r="B823" s="34" t="n"/>
      <c r="C823" s="35" t="n"/>
      <c r="D823" s="36" t="n"/>
      <c r="E823" s="36" t="n"/>
      <c r="F823" s="36" t="n"/>
      <c r="G823" s="8" t="n"/>
    </row>
    <row r="824">
      <c r="A824" s="43" t="n"/>
      <c r="B824" s="34" t="n"/>
      <c r="C824" s="35" t="n"/>
      <c r="D824" s="36" t="n"/>
      <c r="E824" s="36" t="n"/>
      <c r="F824" s="36" t="n"/>
      <c r="G824" s="8" t="n"/>
    </row>
    <row r="825">
      <c r="A825" s="43" t="n"/>
      <c r="B825" s="34" t="n"/>
      <c r="C825" s="35" t="n"/>
      <c r="D825" s="36" t="n"/>
      <c r="E825" s="36" t="n"/>
      <c r="F825" s="36" t="n"/>
      <c r="G825" s="8" t="n"/>
    </row>
    <row r="826">
      <c r="A826" s="43" t="n"/>
      <c r="B826" s="34" t="n"/>
      <c r="C826" s="35" t="n"/>
      <c r="D826" s="36" t="n"/>
      <c r="E826" s="36" t="n"/>
      <c r="F826" s="36" t="n"/>
      <c r="G826" s="8" t="n"/>
    </row>
    <row r="827">
      <c r="A827" s="43" t="n"/>
      <c r="B827" s="34" t="n"/>
      <c r="C827" s="35" t="n"/>
      <c r="D827" s="36" t="n"/>
      <c r="E827" s="36" t="n"/>
      <c r="F827" s="36" t="n"/>
      <c r="G827" s="8" t="n"/>
    </row>
    <row r="828">
      <c r="A828" s="43" t="n"/>
      <c r="B828" s="34" t="n"/>
      <c r="C828" s="35" t="n"/>
      <c r="D828" s="36" t="n"/>
      <c r="E828" s="36" t="n"/>
      <c r="F828" s="36" t="n"/>
      <c r="G828" s="8" t="n"/>
    </row>
    <row r="829">
      <c r="A829" s="43" t="n"/>
      <c r="B829" s="34" t="n"/>
      <c r="C829" s="35" t="n"/>
      <c r="D829" s="36" t="n"/>
      <c r="E829" s="36" t="n"/>
      <c r="F829" s="36" t="n"/>
      <c r="G829" s="8" t="n"/>
    </row>
    <row r="830">
      <c r="A830" s="41" t="n"/>
      <c r="B830" s="31" t="n"/>
      <c r="C830" s="32" t="n"/>
      <c r="D830" s="33" t="n"/>
      <c r="E830" s="33" t="n"/>
      <c r="F830" s="33" t="n"/>
      <c r="G830" s="9" t="n"/>
    </row>
    <row r="831">
      <c r="A831" s="40" t="n"/>
      <c r="B831" s="27" t="n"/>
      <c r="C831" s="28" t="n"/>
      <c r="D831" s="29" t="n"/>
      <c r="E831" s="29" t="n"/>
      <c r="F831" s="29" t="n"/>
      <c r="G831" s="3" t="n"/>
    </row>
    <row r="832">
      <c r="A832" s="41" t="n"/>
      <c r="B832" s="31" t="n"/>
      <c r="C832" s="32" t="n"/>
      <c r="D832" s="33" t="n"/>
      <c r="E832" s="33" t="n"/>
      <c r="F832" s="33" t="n"/>
      <c r="G832" s="9" t="n"/>
    </row>
    <row r="833">
      <c r="A833" s="41" t="n"/>
      <c r="B833" s="31" t="n"/>
      <c r="C833" s="32" t="n"/>
      <c r="D833" s="33" t="n"/>
      <c r="E833" s="33" t="n"/>
      <c r="F833" s="33" t="n"/>
      <c r="G833" s="9" t="n"/>
    </row>
    <row r="834">
      <c r="A834" s="41" t="n"/>
      <c r="B834" s="31" t="n"/>
      <c r="C834" s="32" t="n"/>
      <c r="D834" s="33" t="n"/>
      <c r="E834" s="33" t="n"/>
      <c r="F834" s="33" t="n"/>
      <c r="G834" s="9" t="n"/>
    </row>
    <row r="835">
      <c r="A835" s="41" t="n"/>
      <c r="B835" s="31" t="n"/>
      <c r="C835" s="32" t="n"/>
      <c r="D835" s="33" t="n"/>
      <c r="E835" s="33" t="n"/>
      <c r="F835" s="33" t="n"/>
      <c r="G835" s="9" t="n"/>
    </row>
    <row r="836">
      <c r="A836" s="41" t="n"/>
      <c r="B836" s="31" t="n"/>
      <c r="C836" s="32" t="n"/>
      <c r="D836" s="33" t="n"/>
      <c r="E836" s="33" t="n"/>
      <c r="F836" s="33" t="n"/>
      <c r="G836" s="9" t="n"/>
    </row>
    <row r="837">
      <c r="A837" s="41" t="n"/>
      <c r="B837" s="31" t="n"/>
      <c r="C837" s="32" t="n"/>
      <c r="D837" s="33" t="n"/>
      <c r="E837" s="33" t="n"/>
      <c r="F837" s="33" t="n"/>
      <c r="G837" s="9" t="n"/>
    </row>
    <row r="838">
      <c r="A838" s="41" t="n"/>
      <c r="B838" s="31" t="n"/>
      <c r="C838" s="32" t="n"/>
      <c r="D838" s="33" t="n"/>
      <c r="E838" s="33" t="n"/>
      <c r="F838" s="33" t="n"/>
      <c r="G838" s="9" t="n"/>
    </row>
    <row r="839">
      <c r="A839" s="41" t="n"/>
      <c r="B839" s="31" t="n"/>
      <c r="C839" s="32" t="n"/>
      <c r="D839" s="33" t="n"/>
      <c r="E839" s="33" t="n"/>
      <c r="F839" s="33" t="n"/>
      <c r="G839" s="9" t="n"/>
    </row>
    <row r="840">
      <c r="A840" s="41" t="n"/>
      <c r="B840" s="31" t="n"/>
      <c r="C840" s="32" t="n"/>
      <c r="D840" s="33" t="n"/>
      <c r="E840" s="33" t="n"/>
      <c r="F840" s="33" t="n"/>
      <c r="G840" s="9" t="n"/>
    </row>
    <row r="841">
      <c r="A841" s="41" t="n"/>
      <c r="B841" s="31" t="n"/>
      <c r="C841" s="32" t="n"/>
      <c r="D841" s="33" t="n"/>
      <c r="E841" s="33" t="n"/>
      <c r="F841" s="33" t="n"/>
      <c r="G841" s="9" t="n"/>
    </row>
    <row r="842">
      <c r="A842" s="41" t="n"/>
      <c r="B842" s="31" t="n"/>
      <c r="C842" s="32" t="n"/>
      <c r="D842" s="33" t="n"/>
      <c r="E842" s="33" t="n"/>
      <c r="F842" s="33" t="n"/>
      <c r="G842" s="9" t="n"/>
    </row>
    <row r="843">
      <c r="A843" s="41" t="n"/>
      <c r="B843" s="31" t="n"/>
      <c r="C843" s="32" t="n"/>
      <c r="D843" s="33" t="n"/>
      <c r="E843" s="33" t="n"/>
      <c r="F843" s="33" t="n"/>
      <c r="G843" s="9" t="n"/>
    </row>
    <row r="844">
      <c r="A844" s="40" t="n"/>
      <c r="B844" s="27" t="n"/>
      <c r="C844" s="28" t="n"/>
      <c r="D844" s="29" t="n"/>
      <c r="E844" s="29" t="n"/>
      <c r="F844" s="29" t="n"/>
      <c r="G844" s="3" t="n"/>
    </row>
    <row r="845">
      <c r="A845" s="41" t="n"/>
      <c r="B845" s="31" t="n"/>
      <c r="C845" s="32" t="n"/>
      <c r="D845" s="33" t="n"/>
      <c r="E845" s="33" t="n"/>
      <c r="F845" s="33" t="n"/>
      <c r="G845" s="9" t="n"/>
    </row>
    <row r="846">
      <c r="A846" s="41" t="n"/>
      <c r="B846" s="31" t="n"/>
      <c r="C846" s="32" t="n"/>
      <c r="D846" s="33" t="n"/>
      <c r="E846" s="33" t="n"/>
      <c r="F846" s="33" t="n"/>
      <c r="G846" s="9" t="n"/>
    </row>
    <row r="847">
      <c r="A847" s="41" t="n"/>
      <c r="B847" s="31" t="n"/>
      <c r="C847" s="32" t="n"/>
      <c r="D847" s="33" t="n"/>
      <c r="E847" s="33" t="n"/>
      <c r="F847" s="33" t="n"/>
      <c r="G847" s="9" t="n"/>
    </row>
    <row r="848">
      <c r="A848" s="41" t="n"/>
      <c r="B848" s="31" t="n"/>
      <c r="C848" s="32" t="n"/>
      <c r="D848" s="33" t="n"/>
      <c r="E848" s="33" t="n"/>
      <c r="F848" s="33" t="n"/>
      <c r="G848" s="9" t="n"/>
    </row>
    <row r="849">
      <c r="A849" s="41" t="n"/>
      <c r="B849" s="31" t="n"/>
      <c r="C849" s="32" t="n"/>
      <c r="D849" s="33" t="n"/>
      <c r="E849" s="33" t="n"/>
      <c r="F849" s="33" t="n"/>
      <c r="G849" s="9" t="n"/>
    </row>
    <row r="850">
      <c r="A850" s="41" t="n"/>
      <c r="B850" s="31" t="n"/>
      <c r="C850" s="32" t="n"/>
      <c r="D850" s="33" t="n"/>
      <c r="E850" s="33" t="n"/>
      <c r="F850" s="33" t="n"/>
      <c r="G850" s="9" t="n"/>
    </row>
    <row r="851">
      <c r="A851" s="41" t="n"/>
      <c r="B851" s="31" t="n"/>
      <c r="C851" s="32" t="n"/>
      <c r="D851" s="33" t="n"/>
      <c r="E851" s="33" t="n"/>
      <c r="F851" s="33" t="n"/>
      <c r="G851" s="9" t="n"/>
    </row>
    <row r="852">
      <c r="A852" s="41" t="n"/>
      <c r="B852" s="31" t="n"/>
      <c r="C852" s="32" t="n"/>
      <c r="D852" s="33" t="n"/>
      <c r="E852" s="33" t="n"/>
      <c r="F852" s="33" t="n"/>
      <c r="G852" s="9" t="n"/>
    </row>
    <row r="853">
      <c r="A853" s="41" t="n"/>
      <c r="B853" s="31" t="n"/>
      <c r="C853" s="32" t="n"/>
      <c r="D853" s="33" t="n"/>
      <c r="E853" s="33" t="n"/>
      <c r="F853" s="33" t="n"/>
      <c r="G853" s="9" t="n"/>
    </row>
    <row r="854">
      <c r="A854" s="41" t="n"/>
      <c r="B854" s="31" t="n"/>
      <c r="C854" s="32" t="n"/>
      <c r="D854" s="33" t="n"/>
      <c r="E854" s="33" t="n"/>
      <c r="F854" s="33" t="n"/>
      <c r="G854" s="9" t="n"/>
    </row>
    <row r="855">
      <c r="A855" s="41" t="n"/>
      <c r="B855" s="31" t="n"/>
      <c r="C855" s="32" t="n"/>
      <c r="D855" s="33" t="n"/>
      <c r="E855" s="33" t="n"/>
      <c r="F855" s="33" t="n"/>
      <c r="G855" s="9" t="n"/>
    </row>
    <row r="856">
      <c r="A856" s="41" t="n"/>
      <c r="B856" s="31" t="n"/>
      <c r="C856" s="32" t="n"/>
      <c r="D856" s="33" t="n"/>
      <c r="E856" s="33" t="n"/>
      <c r="F856" s="33" t="n"/>
      <c r="G856" s="9" t="n"/>
    </row>
    <row r="857">
      <c r="A857" s="41" t="n"/>
      <c r="B857" s="31" t="n"/>
      <c r="C857" s="32" t="n"/>
      <c r="D857" s="33" t="n"/>
      <c r="E857" s="33" t="n"/>
      <c r="F857" s="33" t="n"/>
      <c r="G857" s="9" t="n"/>
    </row>
    <row r="858">
      <c r="A858" s="41" t="n"/>
      <c r="B858" s="31" t="n"/>
      <c r="C858" s="32" t="n"/>
      <c r="D858" s="33" t="n"/>
      <c r="E858" s="33" t="n"/>
      <c r="F858" s="33" t="n"/>
      <c r="G858" s="9" t="n"/>
    </row>
    <row r="859">
      <c r="A859" s="41" t="n"/>
      <c r="B859" s="31" t="n"/>
      <c r="C859" s="32" t="n"/>
      <c r="D859" s="33" t="n"/>
      <c r="E859" s="33" t="n"/>
      <c r="F859" s="33" t="n"/>
      <c r="G859" s="9" t="n"/>
    </row>
    <row r="860">
      <c r="A860" s="41" t="n"/>
      <c r="B860" s="31" t="n"/>
      <c r="C860" s="32" t="n"/>
      <c r="D860" s="33" t="n"/>
      <c r="E860" s="33" t="n"/>
      <c r="F860" s="33" t="n"/>
      <c r="G860" s="9" t="n"/>
    </row>
    <row r="861">
      <c r="A861" s="41" t="n"/>
      <c r="B861" s="31" t="n"/>
      <c r="C861" s="32" t="n"/>
      <c r="D861" s="33" t="n"/>
      <c r="E861" s="33" t="n"/>
      <c r="F861" s="33" t="n"/>
      <c r="G861" s="9" t="n"/>
    </row>
    <row r="862">
      <c r="A862" s="41" t="n"/>
      <c r="B862" s="31" t="n"/>
      <c r="C862" s="32" t="n"/>
      <c r="D862" s="33" t="n"/>
      <c r="E862" s="33" t="n"/>
      <c r="F862" s="33" t="n"/>
      <c r="G862" s="9" t="n"/>
    </row>
    <row r="863">
      <c r="A863" s="40" t="n"/>
      <c r="B863" s="27" t="n"/>
      <c r="C863" s="28" t="n"/>
      <c r="D863" s="29" t="n"/>
      <c r="E863" s="29" t="n"/>
      <c r="F863" s="29" t="n"/>
      <c r="G863" s="3" t="n"/>
    </row>
    <row r="864">
      <c r="A864" s="41" t="n"/>
      <c r="B864" s="31" t="n"/>
      <c r="C864" s="32" t="n"/>
      <c r="D864" s="33" t="n"/>
      <c r="E864" s="33" t="n"/>
      <c r="F864" s="33" t="n"/>
      <c r="G864" s="9" t="n"/>
    </row>
    <row r="865">
      <c r="A865" s="41" t="n"/>
      <c r="B865" s="31" t="n"/>
      <c r="C865" s="32" t="n"/>
      <c r="D865" s="33" t="n"/>
      <c r="E865" s="33" t="n"/>
      <c r="F865" s="33" t="n"/>
      <c r="G865" s="9" t="n"/>
    </row>
    <row r="866">
      <c r="A866" s="41" t="n"/>
      <c r="B866" s="31" t="n"/>
      <c r="C866" s="32" t="n"/>
      <c r="D866" s="33" t="n"/>
      <c r="E866" s="33" t="n"/>
      <c r="F866" s="33" t="n"/>
      <c r="G866" s="9" t="n"/>
    </row>
    <row r="867">
      <c r="A867" s="40" t="n"/>
      <c r="B867" s="27" t="n"/>
      <c r="C867" s="28" t="n"/>
      <c r="D867" s="29" t="n"/>
      <c r="E867" s="29" t="n"/>
      <c r="F867" s="29" t="n"/>
      <c r="G867" s="3" t="n"/>
    </row>
    <row r="868">
      <c r="A868" s="41" t="n"/>
      <c r="B868" s="31" t="n"/>
      <c r="C868" s="32" t="n"/>
      <c r="D868" s="33" t="n"/>
      <c r="E868" s="33" t="n"/>
      <c r="F868" s="33" t="n"/>
      <c r="G868" s="9" t="n"/>
    </row>
    <row r="869">
      <c r="A869" s="41" t="n"/>
      <c r="B869" s="31" t="n"/>
      <c r="C869" s="32" t="n"/>
      <c r="D869" s="33" t="n"/>
      <c r="E869" s="33" t="n"/>
      <c r="F869" s="33" t="n"/>
      <c r="G869" s="9" t="n"/>
    </row>
    <row r="870">
      <c r="A870" s="42" t="n"/>
      <c r="B870" s="15" t="n"/>
      <c r="C870" s="13" t="n"/>
      <c r="D870" s="11" t="n"/>
      <c r="E870" s="11" t="n"/>
      <c r="F870" s="11" t="n"/>
      <c r="G870" s="2" t="n"/>
    </row>
    <row r="871">
      <c r="A871" s="42" t="n"/>
      <c r="B871" s="15" t="n"/>
      <c r="C871" s="13" t="n"/>
      <c r="D871" s="11" t="n"/>
      <c r="E871" s="11" t="n"/>
      <c r="F871" s="11" t="n"/>
      <c r="G871" s="2" t="n"/>
    </row>
    <row r="872">
      <c r="A872" s="42" t="n"/>
      <c r="B872" s="15" t="n"/>
      <c r="C872" s="13" t="n"/>
      <c r="D872" s="11" t="n"/>
      <c r="E872" s="11" t="n"/>
      <c r="F872" s="11" t="n"/>
      <c r="G872" s="2" t="n"/>
    </row>
    <row r="873">
      <c r="A873" s="41" t="n"/>
      <c r="B873" s="31" t="n"/>
      <c r="C873" s="32" t="n"/>
      <c r="D873" s="33" t="n"/>
      <c r="E873" s="33" t="n"/>
      <c r="F873" s="33" t="n"/>
      <c r="G873" s="9" t="n"/>
    </row>
    <row r="874">
      <c r="A874" s="42" t="n"/>
      <c r="B874" s="15" t="n"/>
      <c r="C874" s="13" t="n"/>
      <c r="D874" s="11" t="n"/>
      <c r="E874" s="11" t="n"/>
      <c r="F874" s="11" t="n"/>
      <c r="G874" s="2" t="n"/>
    </row>
    <row r="875">
      <c r="A875" s="42" t="n"/>
      <c r="B875" s="15" t="n"/>
      <c r="C875" s="13" t="n"/>
      <c r="D875" s="11" t="n"/>
      <c r="E875" s="11" t="n"/>
      <c r="F875" s="11" t="n"/>
      <c r="G875" s="2" t="n"/>
    </row>
    <row r="876">
      <c r="A876" s="42" t="n"/>
      <c r="B876" s="15" t="n"/>
      <c r="C876" s="13" t="n"/>
      <c r="D876" s="11" t="n"/>
      <c r="E876" s="11" t="n"/>
      <c r="F876" s="11" t="n"/>
      <c r="G876" s="2" t="n"/>
    </row>
    <row r="877">
      <c r="A877" s="41" t="n"/>
      <c r="B877" s="31" t="n"/>
      <c r="C877" s="32" t="n"/>
      <c r="D877" s="33" t="n"/>
      <c r="E877" s="33" t="n"/>
      <c r="F877" s="33" t="n"/>
      <c r="G877" s="9" t="n"/>
    </row>
    <row r="878">
      <c r="A878" s="42" t="n"/>
      <c r="B878" s="15" t="n"/>
      <c r="C878" s="13" t="n"/>
      <c r="D878" s="11" t="n"/>
      <c r="E878" s="11" t="n"/>
      <c r="F878" s="11" t="n"/>
      <c r="G878" s="2" t="n"/>
    </row>
    <row r="879">
      <c r="A879" s="42" t="n"/>
      <c r="B879" s="15" t="n"/>
      <c r="C879" s="13" t="n"/>
      <c r="D879" s="11" t="n"/>
      <c r="E879" s="11" t="n"/>
      <c r="F879" s="11" t="n"/>
      <c r="G879" s="2" t="n"/>
    </row>
    <row r="880">
      <c r="A880" s="42" t="n"/>
      <c r="B880" s="15" t="n"/>
      <c r="C880" s="13" t="n"/>
      <c r="D880" s="11" t="n"/>
      <c r="E880" s="11" t="n"/>
      <c r="F880" s="11" t="n"/>
      <c r="G880" s="2" t="n"/>
    </row>
    <row r="881">
      <c r="A881" s="41" t="n"/>
      <c r="B881" s="31" t="n"/>
      <c r="C881" s="32" t="n"/>
      <c r="D881" s="33" t="n"/>
      <c r="E881" s="33" t="n"/>
      <c r="F881" s="33" t="n"/>
      <c r="G881" s="9" t="n"/>
    </row>
    <row r="882">
      <c r="A882" s="42" t="n"/>
      <c r="B882" s="15" t="n"/>
      <c r="C882" s="13" t="n"/>
      <c r="D882" s="11" t="n"/>
      <c r="E882" s="11" t="n"/>
      <c r="F882" s="11" t="n"/>
      <c r="G882" s="2" t="n"/>
    </row>
    <row r="883">
      <c r="A883" s="42" t="n"/>
      <c r="B883" s="15" t="n"/>
      <c r="C883" s="13" t="n"/>
      <c r="D883" s="11" t="n"/>
      <c r="E883" s="11" t="n"/>
      <c r="F883" s="11" t="n"/>
      <c r="G883" s="2" t="n"/>
    </row>
    <row r="884">
      <c r="A884" s="42" t="n"/>
      <c r="B884" s="15" t="n"/>
      <c r="C884" s="13" t="n"/>
      <c r="D884" s="11" t="n"/>
      <c r="E884" s="11" t="n"/>
      <c r="F884" s="11" t="n"/>
      <c r="G884" s="2" t="n"/>
    </row>
    <row r="885">
      <c r="A885" s="42" t="n"/>
      <c r="B885" s="15" t="n"/>
      <c r="C885" s="13" t="n"/>
      <c r="D885" s="11" t="n"/>
      <c r="E885" s="11" t="n"/>
      <c r="F885" s="11" t="n"/>
      <c r="G885" s="2" t="n"/>
    </row>
    <row r="886">
      <c r="A886" s="41" t="n"/>
      <c r="B886" s="31" t="n"/>
      <c r="C886" s="32" t="n"/>
      <c r="D886" s="33" t="n"/>
      <c r="E886" s="33" t="n"/>
      <c r="F886" s="33" t="n"/>
      <c r="G886" s="9" t="n"/>
    </row>
    <row r="887">
      <c r="A887" s="40" t="n"/>
      <c r="B887" s="27" t="n"/>
      <c r="C887" s="28" t="n"/>
      <c r="D887" s="29" t="n"/>
      <c r="E887" s="29" t="n"/>
      <c r="F887" s="29" t="n"/>
      <c r="G887" s="3" t="n"/>
    </row>
    <row r="888">
      <c r="A888" s="41" t="n"/>
      <c r="B888" s="31" t="n"/>
      <c r="C888" s="32" t="n"/>
      <c r="D888" s="33" t="n"/>
      <c r="E888" s="33" t="n"/>
      <c r="F888" s="33" t="n"/>
      <c r="G888" s="9" t="n"/>
    </row>
    <row r="889">
      <c r="A889" s="41" t="n"/>
      <c r="B889" s="31" t="n"/>
      <c r="C889" s="32" t="n"/>
      <c r="D889" s="33" t="n"/>
      <c r="E889" s="33" t="n"/>
      <c r="F889" s="33" t="n"/>
      <c r="G889" s="9" t="n"/>
    </row>
    <row r="890">
      <c r="A890" s="41" t="n"/>
      <c r="B890" s="31" t="n"/>
      <c r="C890" s="32" t="n"/>
      <c r="D890" s="33" t="n"/>
      <c r="E890" s="33" t="n"/>
      <c r="F890" s="33" t="n"/>
      <c r="G890" s="9" t="n"/>
    </row>
    <row r="891">
      <c r="A891" s="40" t="n"/>
      <c r="B891" s="27" t="n"/>
      <c r="C891" s="28" t="n"/>
      <c r="D891" s="29" t="n"/>
      <c r="E891" s="29" t="n"/>
      <c r="F891" s="29" t="n"/>
      <c r="G891" s="3" t="n"/>
    </row>
    <row r="892">
      <c r="A892" s="41" t="n"/>
      <c r="B892" s="31" t="n"/>
      <c r="C892" s="32" t="n"/>
      <c r="D892" s="33" t="n"/>
      <c r="E892" s="33" t="n"/>
      <c r="F892" s="33" t="n"/>
      <c r="G892" s="9" t="n"/>
    </row>
    <row r="893">
      <c r="A893" s="41" t="n"/>
      <c r="B893" s="31" t="n"/>
      <c r="C893" s="32" t="n"/>
      <c r="D893" s="33" t="n"/>
      <c r="E893" s="33" t="n"/>
      <c r="F893" s="33" t="n"/>
      <c r="G893" s="9" t="n"/>
    </row>
  </sheetData>
  <conditionalFormatting sqref="A503:M565 A568:M632 A635:M762 A765:M893">
    <cfRule dxfId="3" priority="1" type="expression">
      <formula>$D503&lt;&gt;""</formula>
    </cfRule>
    <cfRule dxfId="2" priority="2" type="expression">
      <formula>$C503&lt;&gt;""</formula>
    </cfRule>
    <cfRule dxfId="1" priority="3" type="expression">
      <formula>$B503&lt;&gt;""</formula>
    </cfRule>
    <cfRule dxfId="0" priority="4" type="expression">
      <formula>$A503&lt;&gt;""</formula>
    </cfRule>
  </conditionalFormatting>
  <pageMargins bottom="0.75" footer="0.3" header="0.3" left="0.7" right="0.7" top="0.75"/>
  <pageSetup horizontalDpi="4294967293" orientation="portrait" paperSize="9" scale="1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893"/>
  <sheetViews>
    <sheetView workbookViewId="0" zoomScale="80" zoomScaleNormal="80">
      <pane activePane="bottomLeft" state="frozen" topLeftCell="A501" ySplit="500"/>
      <selection activeCell="E511" pane="bottomLeft" sqref="E511"/>
    </sheetView>
  </sheetViews>
  <sheetFormatPr baseColWidth="10" defaultColWidth="9.1640625" defaultRowHeight="20"/>
  <cols>
    <col customWidth="1" max="1" min="1" style="44" width="33.6640625"/>
    <col customWidth="1" max="2" min="2" style="16" width="18.5"/>
    <col customWidth="1" max="3" min="3" style="14" width="10"/>
    <col customWidth="1" max="6" min="4" style="12" width="23.6640625"/>
    <col customWidth="1" max="7" min="7" style="1" width="14.83203125"/>
    <col customWidth="1" max="13" min="8" style="30" width="16.5"/>
    <col customWidth="1" max="16384" min="14" style="1" width="9.1640625"/>
  </cols>
  <sheetData>
    <row customFormat="1" customHeight="1" ht="16" r="1" s="14">
      <c r="A1" s="22" t="inlineStr">
        <is>
          <t>Asset Name</t>
        </is>
      </c>
      <c r="B1" s="22" t="n"/>
      <c r="C1" s="22" t="n"/>
      <c r="D1" s="22" t="n"/>
      <c r="E1" s="22" t="n"/>
      <c r="F1" s="22" t="n"/>
      <c r="G1" s="22" t="n"/>
      <c r="H1" s="22" t="inlineStr">
        <is>
          <t>Heights Point Partners Master Fund, LP</t>
        </is>
      </c>
      <c r="I1" s="22" t="inlineStr">
        <is>
          <t>Heights Point Partners Master Fund, LP</t>
        </is>
      </c>
      <c r="J1" s="22" t="inlineStr">
        <is>
          <t>Heights Point Partners Master Fund, LP</t>
        </is>
      </c>
      <c r="K1" s="22" t="n"/>
      <c r="L1" s="22" t="n"/>
      <c r="M1" s="22" t="n"/>
    </row>
    <row customFormat="1" customHeight="1" ht="16" r="2" s="14">
      <c r="A2" s="22" t="inlineStr">
        <is>
          <t>Asset Type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</row>
    <row customFormat="1" customHeight="1" ht="16" r="3" s="14">
      <c r="A3" s="22" t="inlineStr">
        <is>
          <t>Strategy</t>
        </is>
      </c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</row>
    <row customFormat="1" customHeight="1" ht="16" r="4" s="14">
      <c r="A4" s="22" t="inlineStr">
        <is>
          <t>Sub-Strategy (exposure)</t>
        </is>
      </c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</row>
    <row customFormat="1" customHeight="1" ht="16" r="5" s="14">
      <c r="A5" s="22" t="inlineStr">
        <is>
          <t>Exposure Category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</row>
    <row customFormat="1" customHeight="1" ht="16" r="6" s="14">
      <c r="A6" s="22" t="inlineStr">
        <is>
          <t>Date</t>
        </is>
      </c>
      <c r="B6" s="22" t="n"/>
      <c r="C6" s="22" t="n"/>
      <c r="D6" s="22" t="n"/>
      <c r="E6" s="75" t="n">
        <v>44499</v>
      </c>
      <c r="F6" s="45" t="n">
        <v>44530</v>
      </c>
      <c r="G6" s="45" t="n">
        <v>44561</v>
      </c>
      <c r="H6" s="45" t="n">
        <v>44592</v>
      </c>
      <c r="I6" s="45" t="n">
        <v>44620</v>
      </c>
      <c r="J6" s="45" t="n">
        <v>44651</v>
      </c>
      <c r="K6" s="45" t="n">
        <v>44681</v>
      </c>
      <c r="L6" s="45" t="n">
        <v>44712</v>
      </c>
      <c r="M6" s="45" t="n">
        <v>44742</v>
      </c>
      <c r="N6" s="82" t="n">
        <v>45138</v>
      </c>
    </row>
    <row hidden="1" r="7">
      <c r="A7" s="37" t="n"/>
      <c r="B7" s="23" t="n"/>
      <c r="C7" s="24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</row>
    <row hidden="1" r="8">
      <c r="A8" s="38" t="inlineStr">
        <is>
          <t>Total Number of Holdings (L)</t>
        </is>
      </c>
      <c r="B8" s="1" t="n"/>
      <c r="H8" s="1" t="n"/>
      <c r="I8" s="1" t="n"/>
      <c r="J8" s="1" t="n"/>
      <c r="K8" s="1" t="n"/>
      <c r="L8" s="1" t="n"/>
      <c r="M8" s="1" t="n"/>
    </row>
    <row hidden="1" r="9">
      <c r="A9" s="38" t="inlineStr">
        <is>
          <t>Bond Holdings (L)</t>
        </is>
      </c>
      <c r="B9" s="1" t="n"/>
      <c r="H9" s="1" t="n"/>
      <c r="I9" s="1" t="n"/>
      <c r="J9" s="1" t="n"/>
      <c r="K9" s="1" t="n"/>
      <c r="L9" s="1" t="n"/>
      <c r="M9" s="1" t="n"/>
    </row>
    <row hidden="1" r="10">
      <c r="A10" s="38" t="inlineStr">
        <is>
          <t>Stock Holdings (L)</t>
        </is>
      </c>
      <c r="B10" s="1" t="n"/>
      <c r="H10" s="1" t="n"/>
      <c r="I10" s="1" t="n"/>
      <c r="J10" s="1" t="n"/>
      <c r="K10" s="1" t="n"/>
      <c r="L10" s="1" t="n"/>
      <c r="M10" s="1" t="n"/>
    </row>
    <row hidden="1" r="11">
      <c r="A11" s="38" t="inlineStr">
        <is>
          <t>Total Number of Holdings (S)</t>
        </is>
      </c>
      <c r="B11" s="1" t="n"/>
      <c r="H11" s="1" t="n"/>
      <c r="I11" s="1" t="n"/>
      <c r="J11" s="1" t="n"/>
      <c r="K11" s="1" t="n"/>
      <c r="L11" s="1" t="n"/>
      <c r="M11" s="1" t="n"/>
    </row>
    <row hidden="1" r="12">
      <c r="A12" s="38" t="inlineStr">
        <is>
          <t>Bond Holdings (S)</t>
        </is>
      </c>
      <c r="B12" s="1" t="n"/>
      <c r="H12" s="1" t="n"/>
      <c r="I12" s="1" t="n"/>
      <c r="J12" s="1" t="n"/>
      <c r="K12" s="1" t="n"/>
      <c r="L12" s="1" t="n"/>
      <c r="M12" s="1" t="n"/>
    </row>
    <row hidden="1" r="13">
      <c r="A13" s="38" t="inlineStr">
        <is>
          <t>Stock Holdings (S)</t>
        </is>
      </c>
      <c r="B13" s="1" t="n"/>
      <c r="H13" s="1" t="n"/>
      <c r="I13" s="1" t="n"/>
      <c r="J13" s="1" t="n"/>
      <c r="K13" s="1" t="n"/>
      <c r="L13" s="1" t="n"/>
      <c r="M13" s="1" t="n"/>
    </row>
    <row hidden="1" r="14">
      <c r="A14" s="38" t="n"/>
      <c r="B14" s="1" t="n"/>
      <c r="H14" s="1" t="n"/>
      <c r="I14" s="1" t="n"/>
      <c r="J14" s="1" t="n"/>
      <c r="K14" s="1" t="n"/>
      <c r="L14" s="1" t="n"/>
      <c r="M14" s="1" t="n"/>
    </row>
    <row hidden="1" r="15">
      <c r="A15" s="38" t="n"/>
      <c r="B15" s="1" t="n"/>
      <c r="H15" s="1" t="n"/>
      <c r="I15" s="1" t="n"/>
      <c r="J15" s="1" t="n"/>
      <c r="K15" s="1" t="n"/>
      <c r="L15" s="1" t="n"/>
      <c r="M15" s="1" t="n"/>
    </row>
    <row hidden="1" r="16">
      <c r="A16" s="38" t="n"/>
      <c r="B16" s="1" t="n"/>
      <c r="H16" s="1" t="n"/>
      <c r="I16" s="1" t="n"/>
      <c r="J16" s="1" t="n"/>
      <c r="K16" s="1" t="n"/>
      <c r="L16" s="1" t="n"/>
      <c r="M16" s="1" t="n"/>
    </row>
    <row hidden="1" r="17">
      <c r="A17" s="38" t="n"/>
      <c r="B17" s="1" t="n"/>
      <c r="H17" s="1" t="n"/>
      <c r="I17" s="1" t="n"/>
      <c r="J17" s="1" t="n"/>
      <c r="K17" s="1" t="n"/>
      <c r="L17" s="1" t="n"/>
      <c r="M17" s="1" t="n"/>
    </row>
    <row hidden="1" r="18">
      <c r="A18" s="38" t="n"/>
      <c r="B18" s="1" t="n"/>
      <c r="H18" s="1" t="n"/>
      <c r="I18" s="1" t="n"/>
      <c r="J18" s="1" t="n"/>
      <c r="K18" s="1" t="n"/>
      <c r="L18" s="1" t="n"/>
      <c r="M18" s="1" t="n"/>
    </row>
    <row hidden="1" r="19">
      <c r="A19" s="38" t="n"/>
      <c r="B19" s="1" t="n"/>
      <c r="H19" s="1" t="n"/>
      <c r="I19" s="1" t="n"/>
      <c r="J19" s="1" t="n"/>
      <c r="K19" s="1" t="n"/>
      <c r="L19" s="1" t="n"/>
      <c r="M19" s="1" t="n"/>
    </row>
    <row hidden="1" r="20">
      <c r="A20" s="38" t="n"/>
      <c r="B20" s="1" t="n"/>
      <c r="H20" s="1" t="n"/>
      <c r="I20" s="1" t="n"/>
      <c r="J20" s="1" t="n"/>
      <c r="K20" s="1" t="n"/>
      <c r="L20" s="1" t="n"/>
      <c r="M20" s="1" t="n"/>
    </row>
    <row hidden="1" r="21">
      <c r="A21" s="38" t="n"/>
      <c r="B21" s="1" t="n"/>
      <c r="H21" s="1" t="n"/>
      <c r="I21" s="1" t="n"/>
      <c r="J21" s="1" t="n"/>
      <c r="K21" s="1" t="n"/>
      <c r="L21" s="1" t="n"/>
      <c r="M21" s="1" t="n"/>
    </row>
    <row hidden="1" r="22">
      <c r="A22" s="38" t="n"/>
      <c r="B22" s="1" t="n"/>
      <c r="H22" s="1" t="n"/>
      <c r="I22" s="1" t="n"/>
      <c r="J22" s="1" t="n"/>
      <c r="K22" s="1" t="n"/>
      <c r="L22" s="1" t="n"/>
      <c r="M22" s="1" t="n"/>
    </row>
    <row hidden="1" r="23">
      <c r="A23" s="38" t="n"/>
      <c r="B23" s="1" t="n"/>
      <c r="H23" s="1" t="n"/>
      <c r="I23" s="1" t="n"/>
      <c r="J23" s="1" t="n"/>
      <c r="K23" s="1" t="n"/>
      <c r="L23" s="1" t="n"/>
      <c r="M23" s="1" t="n"/>
    </row>
    <row hidden="1" r="24">
      <c r="A24" s="38" t="n"/>
      <c r="B24" s="1" t="n"/>
      <c r="H24" s="1" t="n"/>
      <c r="I24" s="1" t="n"/>
      <c r="J24" s="1" t="n"/>
      <c r="K24" s="1" t="n"/>
      <c r="L24" s="1" t="n"/>
      <c r="M24" s="1" t="n"/>
    </row>
    <row hidden="1" r="25">
      <c r="A25" s="38" t="n"/>
      <c r="B25" s="1" t="n"/>
      <c r="H25" s="1" t="n"/>
      <c r="I25" s="1" t="n"/>
      <c r="J25" s="1" t="n"/>
      <c r="K25" s="1" t="n"/>
      <c r="L25" s="1" t="n"/>
      <c r="M25" s="1" t="n"/>
    </row>
    <row hidden="1" r="26">
      <c r="A26" s="38" t="n"/>
      <c r="B26" s="1" t="n"/>
      <c r="H26" s="1" t="n"/>
      <c r="I26" s="1" t="n"/>
      <c r="J26" s="1" t="n"/>
      <c r="K26" s="1" t="n"/>
      <c r="L26" s="1" t="n"/>
      <c r="M26" s="1" t="n"/>
    </row>
    <row hidden="1" r="27">
      <c r="A27" s="38" t="n"/>
      <c r="B27" s="1" t="n"/>
      <c r="H27" s="1" t="n"/>
      <c r="I27" s="1" t="n"/>
      <c r="J27" s="1" t="n"/>
      <c r="K27" s="1" t="n"/>
      <c r="L27" s="1" t="n"/>
      <c r="M27" s="1" t="n"/>
    </row>
    <row hidden="1" r="28">
      <c r="A28" s="38" t="n"/>
      <c r="B28" s="1" t="n"/>
      <c r="H28" s="1" t="n"/>
      <c r="I28" s="1" t="n"/>
      <c r="J28" s="1" t="n"/>
      <c r="K28" s="1" t="n"/>
      <c r="L28" s="1" t="n"/>
      <c r="M28" s="1" t="n"/>
    </row>
    <row hidden="1" r="29">
      <c r="A29" s="38" t="n"/>
      <c r="B29" s="1" t="n"/>
      <c r="H29" s="1" t="n"/>
      <c r="I29" s="1" t="n"/>
      <c r="J29" s="1" t="n"/>
      <c r="K29" s="1" t="n"/>
      <c r="L29" s="1" t="n"/>
      <c r="M29" s="1" t="n"/>
    </row>
    <row hidden="1" r="30">
      <c r="A30" s="38" t="n"/>
      <c r="B30" s="1" t="n"/>
      <c r="H30" s="1" t="n"/>
      <c r="I30" s="1" t="n"/>
      <c r="J30" s="1" t="n"/>
      <c r="K30" s="1" t="n"/>
      <c r="L30" s="1" t="n"/>
      <c r="M30" s="1" t="n"/>
    </row>
    <row hidden="1" r="31">
      <c r="A31" s="38" t="n"/>
      <c r="B31" s="1" t="n"/>
      <c r="H31" s="1" t="n"/>
      <c r="I31" s="1" t="n"/>
      <c r="J31" s="1" t="n"/>
      <c r="K31" s="1" t="n"/>
      <c r="L31" s="1" t="n"/>
      <c r="M31" s="1" t="n"/>
    </row>
    <row hidden="1" r="32">
      <c r="A32" s="38" t="n"/>
      <c r="B32" s="1" t="n"/>
      <c r="H32" s="1" t="n"/>
      <c r="I32" s="1" t="n"/>
      <c r="J32" s="1" t="n"/>
      <c r="K32" s="1" t="n"/>
      <c r="L32" s="1" t="n"/>
      <c r="M32" s="1" t="n"/>
    </row>
    <row hidden="1" r="33">
      <c r="A33" s="38" t="n"/>
      <c r="B33" s="1" t="n"/>
      <c r="H33" s="1" t="n"/>
      <c r="I33" s="1" t="n"/>
      <c r="J33" s="1" t="n"/>
      <c r="K33" s="1" t="n"/>
      <c r="L33" s="1" t="n"/>
      <c r="M33" s="1" t="n"/>
    </row>
    <row hidden="1" r="34">
      <c r="A34" s="38" t="n"/>
      <c r="B34" s="1" t="n"/>
      <c r="H34" s="1" t="n"/>
      <c r="I34" s="1" t="n"/>
      <c r="J34" s="1" t="n"/>
      <c r="K34" s="1" t="n"/>
      <c r="L34" s="1" t="n"/>
      <c r="M34" s="1" t="n"/>
    </row>
    <row hidden="1" r="35">
      <c r="A35" s="38" t="n"/>
      <c r="B35" s="1" t="n"/>
      <c r="H35" s="1" t="n"/>
      <c r="I35" s="1" t="n"/>
      <c r="J35" s="1" t="n"/>
      <c r="K35" s="1" t="n"/>
      <c r="L35" s="1" t="n"/>
      <c r="M35" s="1" t="n"/>
    </row>
    <row hidden="1" r="36">
      <c r="A36" s="38" t="n"/>
      <c r="B36" s="1" t="n"/>
      <c r="H36" s="1" t="n"/>
      <c r="I36" s="1" t="n"/>
      <c r="J36" s="1" t="n"/>
      <c r="K36" s="1" t="n"/>
      <c r="L36" s="1" t="n"/>
      <c r="M36" s="1" t="n"/>
    </row>
    <row hidden="1" r="37">
      <c r="A37" s="38" t="n"/>
      <c r="B37" s="1" t="n"/>
      <c r="H37" s="1" t="n"/>
      <c r="I37" s="1" t="n"/>
      <c r="J37" s="1" t="n"/>
      <c r="K37" s="1" t="n"/>
      <c r="L37" s="1" t="n"/>
      <c r="M37" s="1" t="n"/>
    </row>
    <row hidden="1" r="38">
      <c r="A38" s="38" t="n"/>
      <c r="B38" s="1" t="n"/>
      <c r="H38" s="1" t="n"/>
      <c r="I38" s="1" t="n"/>
      <c r="J38" s="1" t="n"/>
      <c r="K38" s="1" t="n"/>
      <c r="L38" s="1" t="n"/>
      <c r="M38" s="1" t="n"/>
    </row>
    <row hidden="1" r="39">
      <c r="A39" s="38" t="n"/>
      <c r="B39" s="1" t="n"/>
      <c r="H39" s="1" t="n"/>
      <c r="I39" s="1" t="n"/>
      <c r="J39" s="1" t="n"/>
      <c r="K39" s="1" t="n"/>
      <c r="L39" s="1" t="n"/>
      <c r="M39" s="1" t="n"/>
    </row>
    <row hidden="1" r="40">
      <c r="A40" s="38" t="n"/>
      <c r="B40" s="1" t="n"/>
      <c r="H40" s="1" t="n"/>
      <c r="I40" s="1" t="n"/>
      <c r="J40" s="1" t="n"/>
      <c r="K40" s="1" t="n"/>
      <c r="L40" s="1" t="n"/>
      <c r="M40" s="1" t="n"/>
    </row>
    <row hidden="1" r="41">
      <c r="A41" s="38" t="n"/>
      <c r="B41" s="1" t="n"/>
      <c r="H41" s="1" t="n"/>
      <c r="I41" s="1" t="n"/>
      <c r="J41" s="1" t="n"/>
      <c r="K41" s="1" t="n"/>
      <c r="L41" s="1" t="n"/>
      <c r="M41" s="1" t="n"/>
    </row>
    <row hidden="1" r="42">
      <c r="A42" s="38" t="n"/>
      <c r="B42" s="1" t="n"/>
      <c r="H42" s="1" t="n"/>
      <c r="I42" s="1" t="n"/>
      <c r="J42" s="1" t="n"/>
      <c r="K42" s="1" t="n"/>
      <c r="L42" s="1" t="n"/>
      <c r="M42" s="1" t="n"/>
    </row>
    <row hidden="1" r="43">
      <c r="A43" s="38" t="n"/>
      <c r="B43" s="1" t="n"/>
      <c r="H43" s="1" t="n"/>
      <c r="I43" s="1" t="n"/>
      <c r="J43" s="1" t="n"/>
      <c r="K43" s="1" t="n"/>
      <c r="L43" s="1" t="n"/>
      <c r="M43" s="1" t="n"/>
    </row>
    <row hidden="1" r="44">
      <c r="A44" s="38" t="n"/>
      <c r="B44" s="1" t="n"/>
      <c r="H44" s="1" t="n"/>
      <c r="I44" s="1" t="n"/>
      <c r="J44" s="1" t="n"/>
      <c r="K44" s="1" t="n"/>
      <c r="L44" s="1" t="n"/>
      <c r="M44" s="1" t="n"/>
    </row>
    <row hidden="1" r="45">
      <c r="A45" s="38" t="n"/>
      <c r="B45" s="1" t="n"/>
      <c r="H45" s="1" t="n"/>
      <c r="I45" s="1" t="n"/>
      <c r="J45" s="1" t="n"/>
      <c r="K45" s="1" t="n"/>
      <c r="L45" s="1" t="n"/>
      <c r="M45" s="1" t="n"/>
    </row>
    <row hidden="1" r="46">
      <c r="A46" s="38" t="n"/>
      <c r="B46" s="1" t="n"/>
      <c r="H46" s="1" t="n"/>
      <c r="I46" s="1" t="n"/>
      <c r="J46" s="1" t="n"/>
      <c r="K46" s="1" t="n"/>
      <c r="L46" s="1" t="n"/>
      <c r="M46" s="1" t="n"/>
    </row>
    <row hidden="1" r="47">
      <c r="A47" s="38" t="n"/>
      <c r="B47" s="1" t="n"/>
      <c r="H47" s="1" t="n"/>
      <c r="I47" s="1" t="n"/>
      <c r="J47" s="1" t="n"/>
      <c r="K47" s="1" t="n"/>
      <c r="L47" s="1" t="n"/>
      <c r="M47" s="1" t="n"/>
    </row>
    <row hidden="1" r="48">
      <c r="A48" s="38" t="n"/>
      <c r="B48" s="1" t="n"/>
      <c r="H48" s="1" t="n"/>
      <c r="I48" s="1" t="n"/>
      <c r="J48" s="1" t="n"/>
      <c r="K48" s="1" t="n"/>
      <c r="L48" s="1" t="n"/>
      <c r="M48" s="1" t="n"/>
    </row>
    <row hidden="1" r="49">
      <c r="A49" s="38" t="n"/>
      <c r="B49" s="1" t="n"/>
      <c r="H49" s="1" t="n"/>
      <c r="I49" s="1" t="n"/>
      <c r="J49" s="1" t="n"/>
      <c r="K49" s="1" t="n"/>
      <c r="L49" s="1" t="n"/>
      <c r="M49" s="1" t="n"/>
    </row>
    <row hidden="1" r="50">
      <c r="A50" s="38" t="n"/>
      <c r="B50" s="1" t="n"/>
      <c r="H50" s="1" t="n"/>
      <c r="I50" s="1" t="n"/>
      <c r="J50" s="1" t="n"/>
      <c r="K50" s="1" t="n"/>
      <c r="L50" s="1" t="n"/>
      <c r="M50" s="1" t="n"/>
    </row>
    <row hidden="1" r="51">
      <c r="A51" s="38" t="n"/>
      <c r="B51" s="1" t="n"/>
      <c r="H51" s="1" t="n"/>
      <c r="I51" s="1" t="n"/>
      <c r="J51" s="1" t="n"/>
      <c r="K51" s="1" t="n"/>
      <c r="L51" s="1" t="n"/>
      <c r="M51" s="1" t="n"/>
    </row>
    <row hidden="1" r="52">
      <c r="A52" s="38" t="n"/>
      <c r="B52" s="1" t="n"/>
      <c r="H52" s="1" t="n"/>
      <c r="I52" s="1" t="n"/>
      <c r="J52" s="1" t="n"/>
      <c r="K52" s="1" t="n"/>
      <c r="L52" s="1" t="n"/>
      <c r="M52" s="1" t="n"/>
    </row>
    <row hidden="1" r="53">
      <c r="A53" s="38" t="n"/>
      <c r="B53" s="1" t="n"/>
      <c r="H53" s="1" t="n"/>
      <c r="I53" s="1" t="n"/>
      <c r="J53" s="1" t="n"/>
      <c r="K53" s="1" t="n"/>
      <c r="L53" s="1" t="n"/>
      <c r="M53" s="1" t="n"/>
    </row>
    <row hidden="1" r="54">
      <c r="A54" s="38" t="n"/>
      <c r="B54" s="1" t="n"/>
      <c r="H54" s="1" t="n"/>
      <c r="I54" s="1" t="n"/>
      <c r="J54" s="1" t="n"/>
      <c r="K54" s="1" t="n"/>
      <c r="L54" s="1" t="n"/>
      <c r="M54" s="1" t="n"/>
    </row>
    <row hidden="1" r="55">
      <c r="A55" s="38" t="n"/>
      <c r="B55" s="1" t="n"/>
      <c r="H55" s="1" t="n"/>
      <c r="I55" s="1" t="n"/>
      <c r="J55" s="1" t="n"/>
      <c r="K55" s="1" t="n"/>
      <c r="L55" s="1" t="n"/>
      <c r="M55" s="1" t="n"/>
    </row>
    <row hidden="1" r="56">
      <c r="A56" s="38" t="n"/>
      <c r="B56" s="1" t="n"/>
      <c r="H56" s="1" t="n"/>
      <c r="I56" s="1" t="n"/>
      <c r="J56" s="1" t="n"/>
      <c r="K56" s="1" t="n"/>
      <c r="L56" s="1" t="n"/>
      <c r="M56" s="1" t="n"/>
    </row>
    <row hidden="1" r="57">
      <c r="A57" s="38" t="n"/>
      <c r="B57" s="1" t="n"/>
      <c r="H57" s="1" t="n"/>
      <c r="I57" s="1" t="n"/>
      <c r="J57" s="1" t="n"/>
      <c r="K57" s="1" t="n"/>
      <c r="L57" s="1" t="n"/>
      <c r="M57" s="1" t="n"/>
    </row>
    <row hidden="1" r="58">
      <c r="A58" s="38" t="n"/>
      <c r="B58" s="1" t="n"/>
      <c r="H58" s="1" t="n"/>
      <c r="I58" s="1" t="n"/>
      <c r="J58" s="1" t="n"/>
      <c r="K58" s="1" t="n"/>
      <c r="L58" s="1" t="n"/>
      <c r="M58" s="1" t="n"/>
    </row>
    <row hidden="1" r="59">
      <c r="A59" s="38" t="n"/>
      <c r="B59" s="1" t="n"/>
      <c r="H59" s="1" t="n"/>
      <c r="I59" s="1" t="n"/>
      <c r="J59" s="1" t="n"/>
      <c r="K59" s="1" t="n"/>
      <c r="L59" s="1" t="n"/>
      <c r="M59" s="1" t="n"/>
    </row>
    <row hidden="1" r="60">
      <c r="A60" s="38" t="n"/>
      <c r="B60" s="1" t="n"/>
      <c r="H60" s="1" t="n"/>
      <c r="I60" s="1" t="n"/>
      <c r="J60" s="1" t="n"/>
      <c r="K60" s="1" t="n"/>
      <c r="L60" s="1" t="n"/>
      <c r="M60" s="1" t="n"/>
    </row>
    <row hidden="1" r="61">
      <c r="A61" s="38" t="n"/>
      <c r="B61" s="1" t="n"/>
      <c r="H61" s="1" t="n"/>
      <c r="I61" s="1" t="n"/>
      <c r="J61" s="1" t="n"/>
      <c r="K61" s="1" t="n"/>
      <c r="L61" s="1" t="n"/>
      <c r="M61" s="1" t="n"/>
    </row>
    <row hidden="1" r="62">
      <c r="A62" s="38" t="n"/>
      <c r="B62" s="1" t="n"/>
      <c r="H62" s="1" t="n"/>
      <c r="I62" s="1" t="n"/>
      <c r="J62" s="1" t="n"/>
      <c r="K62" s="1" t="n"/>
      <c r="L62" s="1" t="n"/>
      <c r="M62" s="1" t="n"/>
    </row>
    <row hidden="1" r="63">
      <c r="A63" s="38" t="n"/>
      <c r="B63" s="1" t="n"/>
      <c r="H63" s="1" t="n"/>
      <c r="I63" s="1" t="n"/>
      <c r="J63" s="1" t="n"/>
      <c r="K63" s="1" t="n"/>
      <c r="L63" s="1" t="n"/>
      <c r="M63" s="1" t="n"/>
    </row>
    <row hidden="1" r="64">
      <c r="A64" s="38" t="n"/>
      <c r="B64" s="1" t="n"/>
      <c r="H64" s="1" t="n"/>
      <c r="I64" s="1" t="n"/>
      <c r="J64" s="1" t="n"/>
      <c r="K64" s="1" t="n"/>
      <c r="L64" s="1" t="n"/>
      <c r="M64" s="1" t="n"/>
    </row>
    <row hidden="1" r="65">
      <c r="A65" s="38" t="n"/>
      <c r="B65" s="1" t="n"/>
      <c r="H65" s="1" t="n"/>
      <c r="I65" s="1" t="n"/>
      <c r="J65" s="1" t="n"/>
      <c r="K65" s="1" t="n"/>
      <c r="L65" s="1" t="n"/>
      <c r="M65" s="1" t="n"/>
    </row>
    <row hidden="1" r="66">
      <c r="A66" s="38" t="n"/>
      <c r="B66" s="1" t="n"/>
      <c r="H66" s="1" t="n"/>
      <c r="I66" s="1" t="n"/>
      <c r="J66" s="1" t="n"/>
      <c r="K66" s="1" t="n"/>
      <c r="L66" s="1" t="n"/>
      <c r="M66" s="1" t="n"/>
    </row>
    <row hidden="1" r="67">
      <c r="A67" s="38" t="n"/>
      <c r="B67" s="1" t="n"/>
      <c r="H67" s="1" t="n"/>
      <c r="I67" s="1" t="n"/>
      <c r="J67" s="1" t="n"/>
      <c r="K67" s="1" t="n"/>
      <c r="L67" s="1" t="n"/>
      <c r="M67" s="1" t="n"/>
    </row>
    <row hidden="1" r="68">
      <c r="A68" s="38" t="n"/>
      <c r="B68" s="1" t="n"/>
      <c r="H68" s="1" t="n"/>
      <c r="I68" s="1" t="n"/>
      <c r="J68" s="1" t="n"/>
      <c r="K68" s="1" t="n"/>
      <c r="L68" s="1" t="n"/>
      <c r="M68" s="1" t="n"/>
    </row>
    <row hidden="1" r="69">
      <c r="A69" s="38" t="n"/>
      <c r="B69" s="1" t="n"/>
      <c r="H69" s="1" t="n"/>
      <c r="I69" s="1" t="n"/>
      <c r="J69" s="1" t="n"/>
      <c r="K69" s="1" t="n"/>
      <c r="L69" s="1" t="n"/>
      <c r="M69" s="1" t="n"/>
    </row>
    <row hidden="1" r="70">
      <c r="A70" s="38" t="n"/>
      <c r="B70" s="1" t="n"/>
      <c r="H70" s="1" t="n"/>
      <c r="I70" s="1" t="n"/>
      <c r="J70" s="1" t="n"/>
      <c r="K70" s="1" t="n"/>
      <c r="L70" s="1" t="n"/>
      <c r="M70" s="1" t="n"/>
    </row>
    <row hidden="1" r="71">
      <c r="A71" s="38" t="n"/>
      <c r="B71" s="1" t="n"/>
      <c r="H71" s="1" t="n"/>
      <c r="I71" s="1" t="n"/>
      <c r="J71" s="1" t="n"/>
      <c r="K71" s="1" t="n"/>
      <c r="L71" s="1" t="n"/>
      <c r="M71" s="1" t="n"/>
    </row>
    <row hidden="1" r="72">
      <c r="A72" s="38" t="n"/>
      <c r="B72" s="1" t="n"/>
      <c r="H72" s="1" t="n"/>
      <c r="I72" s="1" t="n"/>
      <c r="J72" s="1" t="n"/>
      <c r="K72" s="1" t="n"/>
      <c r="L72" s="1" t="n"/>
      <c r="M72" s="1" t="n"/>
    </row>
    <row hidden="1" r="73">
      <c r="A73" s="38" t="n"/>
      <c r="B73" s="1" t="n"/>
      <c r="H73" s="1" t="n"/>
      <c r="I73" s="1" t="n"/>
      <c r="J73" s="1" t="n"/>
      <c r="K73" s="1" t="n"/>
      <c r="L73" s="1" t="n"/>
      <c r="M73" s="1" t="n"/>
    </row>
    <row hidden="1" r="74">
      <c r="A74" s="38" t="n"/>
      <c r="B74" s="1" t="n"/>
      <c r="H74" s="1" t="n"/>
      <c r="I74" s="1" t="n"/>
      <c r="J74" s="1" t="n"/>
      <c r="K74" s="1" t="n"/>
      <c r="L74" s="1" t="n"/>
      <c r="M74" s="1" t="n"/>
    </row>
    <row hidden="1" r="75">
      <c r="A75" s="38" t="n"/>
      <c r="B75" s="1" t="n"/>
      <c r="H75" s="1" t="n"/>
      <c r="I75" s="1" t="n"/>
      <c r="J75" s="1" t="n"/>
      <c r="K75" s="1" t="n"/>
      <c r="L75" s="1" t="n"/>
      <c r="M75" s="1" t="n"/>
    </row>
    <row hidden="1" r="76">
      <c r="A76" s="38" t="n"/>
      <c r="B76" s="1" t="n"/>
      <c r="H76" s="1" t="n"/>
      <c r="I76" s="1" t="n"/>
      <c r="J76" s="1" t="n"/>
      <c r="K76" s="1" t="n"/>
      <c r="L76" s="1" t="n"/>
      <c r="M76" s="1" t="n"/>
    </row>
    <row hidden="1" r="77">
      <c r="A77" s="38" t="n"/>
      <c r="B77" s="1" t="n"/>
      <c r="H77" s="1" t="n"/>
      <c r="I77" s="1" t="n"/>
      <c r="J77" s="1" t="n"/>
      <c r="K77" s="1" t="n"/>
      <c r="L77" s="1" t="n"/>
      <c r="M77" s="1" t="n"/>
    </row>
    <row hidden="1" r="78">
      <c r="A78" s="38" t="n"/>
      <c r="B78" s="1" t="n"/>
      <c r="H78" s="1" t="n"/>
      <c r="I78" s="1" t="n"/>
      <c r="J78" s="1" t="n"/>
      <c r="K78" s="1" t="n"/>
      <c r="L78" s="1" t="n"/>
      <c r="M78" s="1" t="n"/>
    </row>
    <row hidden="1" r="79">
      <c r="A79" s="38" t="n"/>
      <c r="B79" s="1" t="n"/>
      <c r="H79" s="1" t="n"/>
      <c r="I79" s="1" t="n"/>
      <c r="J79" s="1" t="n"/>
      <c r="K79" s="1" t="n"/>
      <c r="L79" s="1" t="n"/>
      <c r="M79" s="1" t="n"/>
    </row>
    <row hidden="1" r="80">
      <c r="A80" s="38" t="n"/>
      <c r="B80" s="1" t="n"/>
      <c r="H80" s="1" t="n"/>
      <c r="I80" s="1" t="n"/>
      <c r="J80" s="1" t="n"/>
      <c r="K80" s="1" t="n"/>
      <c r="L80" s="1" t="n"/>
      <c r="M80" s="1" t="n"/>
    </row>
    <row hidden="1" r="81">
      <c r="A81" s="38" t="n"/>
      <c r="B81" s="1" t="n"/>
      <c r="H81" s="1" t="n"/>
      <c r="I81" s="1" t="n"/>
      <c r="J81" s="1" t="n"/>
      <c r="K81" s="1" t="n"/>
      <c r="L81" s="1" t="n"/>
      <c r="M81" s="1" t="n"/>
    </row>
    <row hidden="1" r="82">
      <c r="A82" s="38" t="n"/>
      <c r="B82" s="1" t="n"/>
      <c r="H82" s="1" t="n"/>
      <c r="I82" s="1" t="n"/>
      <c r="J82" s="1" t="n"/>
      <c r="K82" s="1" t="n"/>
      <c r="L82" s="1" t="n"/>
      <c r="M82" s="1" t="n"/>
    </row>
    <row hidden="1" r="83">
      <c r="A83" s="38" t="n"/>
      <c r="B83" s="1" t="n"/>
      <c r="H83" s="1" t="n"/>
      <c r="I83" s="1" t="n"/>
      <c r="J83" s="1" t="n"/>
      <c r="K83" s="1" t="n"/>
      <c r="L83" s="1" t="n"/>
      <c r="M83" s="1" t="n"/>
    </row>
    <row hidden="1" r="84">
      <c r="A84" s="38" t="n"/>
      <c r="B84" s="1" t="n"/>
      <c r="H84" s="1" t="n"/>
      <c r="I84" s="1" t="n"/>
      <c r="J84" s="1" t="n"/>
      <c r="K84" s="1" t="n"/>
      <c r="L84" s="1" t="n"/>
      <c r="M84" s="1" t="n"/>
    </row>
    <row hidden="1" r="85">
      <c r="A85" s="38" t="n"/>
      <c r="B85" s="1" t="n"/>
      <c r="H85" s="1" t="n"/>
      <c r="I85" s="1" t="n"/>
      <c r="J85" s="1" t="n"/>
      <c r="K85" s="1" t="n"/>
      <c r="L85" s="1" t="n"/>
      <c r="M85" s="1" t="n"/>
    </row>
    <row hidden="1" r="86">
      <c r="A86" s="38" t="n"/>
      <c r="B86" s="1" t="n"/>
      <c r="H86" s="1" t="n"/>
      <c r="I86" s="1" t="n"/>
      <c r="J86" s="1" t="n"/>
      <c r="K86" s="1" t="n"/>
      <c r="L86" s="1" t="n"/>
      <c r="M86" s="1" t="n"/>
    </row>
    <row hidden="1" r="87">
      <c r="A87" s="38" t="n"/>
      <c r="B87" s="1" t="n"/>
      <c r="H87" s="1" t="n"/>
      <c r="I87" s="1" t="n"/>
      <c r="J87" s="1" t="n"/>
      <c r="K87" s="1" t="n"/>
      <c r="L87" s="1" t="n"/>
      <c r="M87" s="1" t="n"/>
    </row>
    <row hidden="1" r="88">
      <c r="A88" s="38" t="n"/>
      <c r="B88" s="1" t="n"/>
      <c r="H88" s="1" t="n"/>
      <c r="I88" s="1" t="n"/>
      <c r="J88" s="1" t="n"/>
      <c r="K88" s="1" t="n"/>
      <c r="L88" s="1" t="n"/>
      <c r="M88" s="1" t="n"/>
    </row>
    <row hidden="1" r="89">
      <c r="A89" s="38" t="n"/>
      <c r="B89" s="1" t="n"/>
      <c r="H89" s="1" t="n"/>
      <c r="I89" s="1" t="n"/>
      <c r="J89" s="1" t="n"/>
      <c r="K89" s="1" t="n"/>
      <c r="L89" s="1" t="n"/>
      <c r="M89" s="1" t="n"/>
    </row>
    <row hidden="1" r="90">
      <c r="A90" s="38" t="n"/>
      <c r="B90" s="1" t="n"/>
      <c r="H90" s="1" t="n"/>
      <c r="I90" s="1" t="n"/>
      <c r="J90" s="1" t="n"/>
      <c r="K90" s="1" t="n"/>
      <c r="L90" s="1" t="n"/>
      <c r="M90" s="1" t="n"/>
    </row>
    <row hidden="1" r="91">
      <c r="A91" s="38" t="n"/>
      <c r="B91" s="1" t="n"/>
      <c r="H91" s="1" t="n"/>
      <c r="I91" s="1" t="n"/>
      <c r="J91" s="1" t="n"/>
      <c r="K91" s="1" t="n"/>
      <c r="L91" s="1" t="n"/>
      <c r="M91" s="1" t="n"/>
    </row>
    <row hidden="1" r="92">
      <c r="A92" s="38" t="n"/>
      <c r="B92" s="1" t="n"/>
      <c r="H92" s="1" t="n"/>
      <c r="I92" s="1" t="n"/>
      <c r="J92" s="1" t="n"/>
      <c r="K92" s="1" t="n"/>
      <c r="L92" s="1" t="n"/>
      <c r="M92" s="1" t="n"/>
    </row>
    <row hidden="1" r="93">
      <c r="A93" s="38" t="n"/>
      <c r="B93" s="1" t="n"/>
      <c r="H93" s="1" t="n"/>
      <c r="I93" s="1" t="n"/>
      <c r="J93" s="1" t="n"/>
      <c r="K93" s="1" t="n"/>
      <c r="L93" s="1" t="n"/>
      <c r="M93" s="1" t="n"/>
    </row>
    <row hidden="1" r="94">
      <c r="A94" s="38" t="n"/>
      <c r="B94" s="1" t="n"/>
      <c r="H94" s="1" t="n"/>
      <c r="I94" s="1" t="n"/>
      <c r="J94" s="1" t="n"/>
      <c r="K94" s="1" t="n"/>
      <c r="L94" s="1" t="n"/>
      <c r="M94" s="1" t="n"/>
    </row>
    <row hidden="1" r="95">
      <c r="A95" s="38" t="n"/>
      <c r="B95" s="1" t="n"/>
      <c r="H95" s="1" t="n"/>
      <c r="I95" s="1" t="n"/>
      <c r="J95" s="1" t="n"/>
      <c r="K95" s="1" t="n"/>
      <c r="L95" s="1" t="n"/>
      <c r="M95" s="1" t="n"/>
    </row>
    <row hidden="1" r="96">
      <c r="A96" s="38" t="n"/>
      <c r="B96" s="1" t="n"/>
      <c r="H96" s="1" t="n"/>
      <c r="I96" s="1" t="n"/>
      <c r="J96" s="1" t="n"/>
      <c r="K96" s="1" t="n"/>
      <c r="L96" s="1" t="n"/>
      <c r="M96" s="1" t="n"/>
    </row>
    <row hidden="1" r="97">
      <c r="A97" s="38" t="n"/>
      <c r="B97" s="1" t="n"/>
      <c r="H97" s="1" t="n"/>
      <c r="I97" s="1" t="n"/>
      <c r="J97" s="1" t="n"/>
      <c r="K97" s="1" t="n"/>
      <c r="L97" s="1" t="n"/>
      <c r="M97" s="1" t="n"/>
    </row>
    <row hidden="1" r="98">
      <c r="A98" s="38" t="n"/>
      <c r="B98" s="1" t="n"/>
      <c r="H98" s="1" t="n"/>
      <c r="I98" s="1" t="n"/>
      <c r="J98" s="1" t="n"/>
      <c r="K98" s="1" t="n"/>
      <c r="L98" s="1" t="n"/>
      <c r="M98" s="1" t="n"/>
    </row>
    <row hidden="1" r="99">
      <c r="A99" s="38" t="n"/>
      <c r="B99" s="1" t="n"/>
      <c r="H99" s="1" t="n"/>
      <c r="I99" s="1" t="n"/>
      <c r="J99" s="1" t="n"/>
      <c r="K99" s="1" t="n"/>
      <c r="L99" s="1" t="n"/>
      <c r="M99" s="1" t="n"/>
    </row>
    <row hidden="1" r="100">
      <c r="A100" s="38" t="n"/>
      <c r="B100" s="1" t="n"/>
      <c r="H100" s="1" t="n"/>
      <c r="I100" s="1" t="n"/>
      <c r="J100" s="1" t="n"/>
      <c r="K100" s="1" t="n"/>
      <c r="L100" s="1" t="n"/>
      <c r="M100" s="1" t="n"/>
    </row>
    <row hidden="1" r="101">
      <c r="A101" s="38" t="n"/>
      <c r="B101" s="1" t="n"/>
      <c r="H101" s="1" t="n"/>
      <c r="I101" s="1" t="n"/>
      <c r="J101" s="1" t="n"/>
      <c r="K101" s="1" t="n"/>
      <c r="L101" s="1" t="n"/>
      <c r="M101" s="1" t="n"/>
    </row>
    <row hidden="1" r="102">
      <c r="A102" s="38" t="n"/>
      <c r="B102" s="1" t="n"/>
      <c r="H102" s="1" t="n"/>
      <c r="I102" s="1" t="n"/>
      <c r="J102" s="1" t="n"/>
      <c r="K102" s="1" t="n"/>
      <c r="L102" s="1" t="n"/>
      <c r="M102" s="1" t="n"/>
    </row>
    <row hidden="1" r="103">
      <c r="A103" s="38" t="n"/>
      <c r="B103" s="1" t="n"/>
      <c r="H103" s="1" t="n"/>
      <c r="I103" s="1" t="n"/>
      <c r="J103" s="1" t="n"/>
      <c r="K103" s="1" t="n"/>
      <c r="L103" s="1" t="n"/>
      <c r="M103" s="1" t="n"/>
    </row>
    <row hidden="1" r="104">
      <c r="A104" s="38" t="n"/>
      <c r="B104" s="1" t="n"/>
      <c r="H104" s="1" t="n"/>
      <c r="I104" s="1" t="n"/>
      <c r="J104" s="1" t="n"/>
      <c r="K104" s="1" t="n"/>
      <c r="L104" s="1" t="n"/>
      <c r="M104" s="1" t="n"/>
    </row>
    <row hidden="1" r="105">
      <c r="A105" s="38" t="n"/>
      <c r="B105" s="1" t="n"/>
      <c r="H105" s="1" t="n"/>
      <c r="I105" s="1" t="n"/>
      <c r="J105" s="1" t="n"/>
      <c r="K105" s="1" t="n"/>
      <c r="L105" s="1" t="n"/>
      <c r="M105" s="1" t="n"/>
    </row>
    <row hidden="1" r="106">
      <c r="A106" s="38" t="n"/>
      <c r="B106" s="1" t="n"/>
      <c r="H106" s="1" t="n"/>
      <c r="I106" s="1" t="n"/>
      <c r="J106" s="1" t="n"/>
      <c r="K106" s="1" t="n"/>
      <c r="L106" s="1" t="n"/>
      <c r="M106" s="1" t="n"/>
    </row>
    <row hidden="1" r="107">
      <c r="A107" s="38" t="n"/>
      <c r="B107" s="1" t="n"/>
      <c r="H107" s="1" t="n"/>
      <c r="I107" s="1" t="n"/>
      <c r="J107" s="1" t="n"/>
      <c r="K107" s="1" t="n"/>
      <c r="L107" s="1" t="n"/>
      <c r="M107" s="1" t="n"/>
    </row>
    <row hidden="1" r="108">
      <c r="A108" s="38" t="n"/>
      <c r="B108" s="1" t="n"/>
      <c r="H108" s="1" t="n"/>
      <c r="I108" s="1" t="n"/>
      <c r="J108" s="1" t="n"/>
      <c r="K108" s="1" t="n"/>
      <c r="L108" s="1" t="n"/>
      <c r="M108" s="1" t="n"/>
    </row>
    <row hidden="1" r="109">
      <c r="A109" s="38" t="n"/>
      <c r="B109" s="1" t="n"/>
      <c r="H109" s="1" t="n"/>
      <c r="I109" s="1" t="n"/>
      <c r="J109" s="1" t="n"/>
      <c r="K109" s="1" t="n"/>
      <c r="L109" s="1" t="n"/>
      <c r="M109" s="1" t="n"/>
    </row>
    <row hidden="1" r="110">
      <c r="A110" s="38" t="n"/>
      <c r="B110" s="1" t="n"/>
      <c r="H110" s="1" t="n"/>
      <c r="I110" s="1" t="n"/>
      <c r="J110" s="1" t="n"/>
      <c r="K110" s="1" t="n"/>
      <c r="L110" s="1" t="n"/>
      <c r="M110" s="1" t="n"/>
    </row>
    <row hidden="1" r="111">
      <c r="A111" s="38" t="n"/>
      <c r="B111" s="1" t="n"/>
      <c r="H111" s="1" t="n"/>
      <c r="I111" s="1" t="n"/>
      <c r="J111" s="1" t="n"/>
      <c r="K111" s="1" t="n"/>
      <c r="L111" s="1" t="n"/>
      <c r="M111" s="1" t="n"/>
    </row>
    <row hidden="1" r="112">
      <c r="A112" s="38" t="n"/>
      <c r="B112" s="1" t="n"/>
      <c r="H112" s="1" t="n"/>
      <c r="I112" s="1" t="n"/>
      <c r="J112" s="1" t="n"/>
      <c r="K112" s="1" t="n"/>
      <c r="L112" s="1" t="n"/>
      <c r="M112" s="1" t="n"/>
    </row>
    <row hidden="1" r="113">
      <c r="A113" s="38" t="n"/>
      <c r="B113" s="1" t="n"/>
      <c r="H113" s="1" t="n"/>
      <c r="I113" s="1" t="n"/>
      <c r="J113" s="1" t="n"/>
      <c r="K113" s="1" t="n"/>
      <c r="L113" s="1" t="n"/>
      <c r="M113" s="1" t="n"/>
    </row>
    <row hidden="1" r="114">
      <c r="A114" s="38" t="n"/>
      <c r="B114" s="1" t="n"/>
      <c r="H114" s="1" t="n"/>
      <c r="I114" s="1" t="n"/>
      <c r="J114" s="1" t="n"/>
      <c r="K114" s="1" t="n"/>
      <c r="L114" s="1" t="n"/>
      <c r="M114" s="1" t="n"/>
    </row>
    <row hidden="1" r="115">
      <c r="A115" s="38" t="n"/>
      <c r="B115" s="1" t="n"/>
      <c r="H115" s="1" t="n"/>
      <c r="I115" s="1" t="n"/>
      <c r="J115" s="1" t="n"/>
      <c r="K115" s="1" t="n"/>
      <c r="L115" s="1" t="n"/>
      <c r="M115" s="1" t="n"/>
    </row>
    <row hidden="1" r="116">
      <c r="A116" s="38" t="n"/>
      <c r="B116" s="1" t="n"/>
      <c r="H116" s="1" t="n"/>
      <c r="I116" s="1" t="n"/>
      <c r="J116" s="1" t="n"/>
      <c r="K116" s="1" t="n"/>
      <c r="L116" s="1" t="n"/>
      <c r="M116" s="1" t="n"/>
    </row>
    <row hidden="1" r="117">
      <c r="A117" s="38" t="n"/>
      <c r="B117" s="1" t="n"/>
      <c r="H117" s="1" t="n"/>
      <c r="I117" s="1" t="n"/>
      <c r="J117" s="1" t="n"/>
      <c r="K117" s="1" t="n"/>
      <c r="L117" s="1" t="n"/>
      <c r="M117" s="1" t="n"/>
    </row>
    <row hidden="1" r="118">
      <c r="A118" s="38" t="n"/>
      <c r="B118" s="1" t="n"/>
      <c r="H118" s="1" t="n"/>
      <c r="I118" s="1" t="n"/>
      <c r="J118" s="1" t="n"/>
      <c r="K118" s="1" t="n"/>
      <c r="L118" s="1" t="n"/>
      <c r="M118" s="1" t="n"/>
    </row>
    <row hidden="1" r="119">
      <c r="A119" s="38" t="n"/>
      <c r="B119" s="1" t="n"/>
      <c r="H119" s="1" t="n"/>
      <c r="I119" s="1" t="n"/>
      <c r="J119" s="1" t="n"/>
      <c r="K119" s="1" t="n"/>
      <c r="L119" s="1" t="n"/>
      <c r="M119" s="1" t="n"/>
    </row>
    <row hidden="1" r="120">
      <c r="A120" s="38" t="n"/>
      <c r="B120" s="1" t="n"/>
      <c r="H120" s="1" t="n"/>
      <c r="I120" s="1" t="n"/>
      <c r="J120" s="1" t="n"/>
      <c r="K120" s="1" t="n"/>
      <c r="L120" s="1" t="n"/>
      <c r="M120" s="1" t="n"/>
    </row>
    <row hidden="1" r="121">
      <c r="A121" s="38" t="n"/>
      <c r="B121" s="1" t="n"/>
      <c r="H121" s="1" t="n"/>
      <c r="I121" s="1" t="n"/>
      <c r="J121" s="1" t="n"/>
      <c r="K121" s="1" t="n"/>
      <c r="L121" s="1" t="n"/>
      <c r="M121" s="1" t="n"/>
    </row>
    <row hidden="1" r="122">
      <c r="A122" s="38" t="n"/>
      <c r="B122" s="1" t="n"/>
      <c r="H122" s="1" t="n"/>
      <c r="I122" s="1" t="n"/>
      <c r="J122" s="1" t="n"/>
      <c r="K122" s="1" t="n"/>
      <c r="L122" s="1" t="n"/>
      <c r="M122" s="1" t="n"/>
    </row>
    <row hidden="1" r="123">
      <c r="A123" s="38" t="n"/>
      <c r="B123" s="1" t="n"/>
      <c r="H123" s="1" t="n"/>
      <c r="I123" s="1" t="n"/>
      <c r="J123" s="1" t="n"/>
      <c r="K123" s="1" t="n"/>
      <c r="L123" s="1" t="n"/>
      <c r="M123" s="1" t="n"/>
    </row>
    <row hidden="1" r="124">
      <c r="A124" s="38" t="n"/>
      <c r="B124" s="1" t="n"/>
      <c r="H124" s="1" t="n"/>
      <c r="I124" s="1" t="n"/>
      <c r="J124" s="1" t="n"/>
      <c r="K124" s="1" t="n"/>
      <c r="L124" s="1" t="n"/>
      <c r="M124" s="1" t="n"/>
    </row>
    <row hidden="1" r="125">
      <c r="A125" s="38" t="n"/>
      <c r="B125" s="1" t="n"/>
      <c r="H125" s="1" t="n"/>
      <c r="I125" s="1" t="n"/>
      <c r="J125" s="1" t="n"/>
      <c r="K125" s="1" t="n"/>
      <c r="L125" s="1" t="n"/>
      <c r="M125" s="1" t="n"/>
    </row>
    <row hidden="1" r="126">
      <c r="A126" s="38" t="n"/>
      <c r="B126" s="1" t="n"/>
      <c r="H126" s="1" t="n"/>
      <c r="I126" s="1" t="n"/>
      <c r="J126" s="1" t="n"/>
      <c r="K126" s="1" t="n"/>
      <c r="L126" s="1" t="n"/>
      <c r="M126" s="1" t="n"/>
    </row>
    <row hidden="1" r="127">
      <c r="A127" s="38" t="n"/>
      <c r="B127" s="1" t="n"/>
      <c r="H127" s="1" t="n"/>
      <c r="I127" s="1" t="n"/>
      <c r="J127" s="1" t="n"/>
      <c r="K127" s="1" t="n"/>
      <c r="L127" s="1" t="n"/>
      <c r="M127" s="1" t="n"/>
    </row>
    <row hidden="1" r="128">
      <c r="A128" s="38" t="n"/>
      <c r="B128" s="1" t="n"/>
      <c r="H128" s="1" t="n"/>
      <c r="I128" s="1" t="n"/>
      <c r="J128" s="1" t="n"/>
      <c r="K128" s="1" t="n"/>
      <c r="L128" s="1" t="n"/>
      <c r="M128" s="1" t="n"/>
    </row>
    <row hidden="1" r="129">
      <c r="A129" s="38" t="n"/>
      <c r="B129" s="1" t="n"/>
      <c r="H129" s="1" t="n"/>
      <c r="I129" s="1" t="n"/>
      <c r="J129" s="1" t="n"/>
      <c r="K129" s="1" t="n"/>
      <c r="L129" s="1" t="n"/>
      <c r="M129" s="1" t="n"/>
    </row>
    <row hidden="1" r="130">
      <c r="A130" s="38" t="n"/>
      <c r="B130" s="1" t="n"/>
      <c r="H130" s="1" t="n"/>
      <c r="I130" s="1" t="n"/>
      <c r="J130" s="1" t="n"/>
      <c r="K130" s="1" t="n"/>
      <c r="L130" s="1" t="n"/>
      <c r="M130" s="1" t="n"/>
    </row>
    <row hidden="1" r="131">
      <c r="A131" s="38" t="n"/>
      <c r="B131" s="1" t="n"/>
      <c r="H131" s="1" t="n"/>
      <c r="I131" s="1" t="n"/>
      <c r="J131" s="1" t="n"/>
      <c r="K131" s="1" t="n"/>
      <c r="L131" s="1" t="n"/>
      <c r="M131" s="1" t="n"/>
    </row>
    <row hidden="1" r="132">
      <c r="A132" s="38" t="n"/>
      <c r="B132" s="1" t="n"/>
      <c r="H132" s="1" t="n"/>
      <c r="I132" s="1" t="n"/>
      <c r="J132" s="1" t="n"/>
      <c r="K132" s="1" t="n"/>
      <c r="L132" s="1" t="n"/>
      <c r="M132" s="1" t="n"/>
    </row>
    <row hidden="1" r="133">
      <c r="A133" s="38" t="n"/>
      <c r="B133" s="1" t="n"/>
      <c r="H133" s="1" t="n"/>
      <c r="I133" s="1" t="n"/>
      <c r="J133" s="1" t="n"/>
      <c r="K133" s="1" t="n"/>
      <c r="L133" s="1" t="n"/>
      <c r="M133" s="1" t="n"/>
    </row>
    <row hidden="1" r="134">
      <c r="A134" s="38" t="n"/>
      <c r="B134" s="1" t="n"/>
      <c r="H134" s="1" t="n"/>
      <c r="I134" s="1" t="n"/>
      <c r="J134" s="1" t="n"/>
      <c r="K134" s="1" t="n"/>
      <c r="L134" s="1" t="n"/>
      <c r="M134" s="1" t="n"/>
    </row>
    <row hidden="1" r="135">
      <c r="A135" s="38" t="n"/>
      <c r="B135" s="1" t="n"/>
      <c r="H135" s="1" t="n"/>
      <c r="I135" s="1" t="n"/>
      <c r="J135" s="1" t="n"/>
      <c r="K135" s="1" t="n"/>
      <c r="L135" s="1" t="n"/>
      <c r="M135" s="1" t="n"/>
    </row>
    <row hidden="1" r="136">
      <c r="A136" s="38" t="n"/>
      <c r="B136" s="1" t="n"/>
      <c r="H136" s="1" t="n"/>
      <c r="I136" s="1" t="n"/>
      <c r="J136" s="1" t="n"/>
      <c r="K136" s="1" t="n"/>
      <c r="L136" s="1" t="n"/>
      <c r="M136" s="1" t="n"/>
    </row>
    <row hidden="1" r="137">
      <c r="A137" s="38" t="n"/>
      <c r="B137" s="1" t="n"/>
      <c r="H137" s="1" t="n"/>
      <c r="I137" s="1" t="n"/>
      <c r="J137" s="1" t="n"/>
      <c r="K137" s="1" t="n"/>
      <c r="L137" s="1" t="n"/>
      <c r="M137" s="1" t="n"/>
    </row>
    <row hidden="1" r="138">
      <c r="A138" s="38" t="n"/>
      <c r="B138" s="1" t="n"/>
      <c r="H138" s="1" t="n"/>
      <c r="I138" s="1" t="n"/>
      <c r="J138" s="1" t="n"/>
      <c r="K138" s="1" t="n"/>
      <c r="L138" s="1" t="n"/>
      <c r="M138" s="1" t="n"/>
    </row>
    <row hidden="1" r="139">
      <c r="A139" s="38" t="n"/>
      <c r="B139" s="1" t="n"/>
      <c r="H139" s="1" t="n"/>
      <c r="I139" s="1" t="n"/>
      <c r="J139" s="1" t="n"/>
      <c r="K139" s="1" t="n"/>
      <c r="L139" s="1" t="n"/>
      <c r="M139" s="1" t="n"/>
    </row>
    <row hidden="1" r="140">
      <c r="A140" s="38" t="n"/>
      <c r="B140" s="1" t="n"/>
      <c r="H140" s="1" t="n"/>
      <c r="I140" s="1" t="n"/>
      <c r="J140" s="1" t="n"/>
      <c r="K140" s="1" t="n"/>
      <c r="L140" s="1" t="n"/>
      <c r="M140" s="1" t="n"/>
    </row>
    <row hidden="1" r="141">
      <c r="A141" s="38" t="n"/>
      <c r="B141" s="1" t="n"/>
      <c r="H141" s="1" t="n"/>
      <c r="I141" s="1" t="n"/>
      <c r="J141" s="1" t="n"/>
      <c r="K141" s="1" t="n"/>
      <c r="L141" s="1" t="n"/>
      <c r="M141" s="1" t="n"/>
    </row>
    <row hidden="1" r="142">
      <c r="A142" s="38" t="n"/>
      <c r="B142" s="1" t="n"/>
      <c r="H142" s="1" t="n"/>
      <c r="I142" s="1" t="n"/>
      <c r="J142" s="1" t="n"/>
      <c r="K142" s="1" t="n"/>
      <c r="L142" s="1" t="n"/>
      <c r="M142" s="1" t="n"/>
    </row>
    <row hidden="1" r="143">
      <c r="A143" s="38" t="n"/>
      <c r="B143" s="1" t="n"/>
      <c r="H143" s="1" t="n"/>
      <c r="I143" s="1" t="n"/>
      <c r="J143" s="1" t="n"/>
      <c r="K143" s="1" t="n"/>
      <c r="L143" s="1" t="n"/>
      <c r="M143" s="1" t="n"/>
    </row>
    <row hidden="1" r="144">
      <c r="A144" s="38" t="n"/>
      <c r="B144" s="1" t="n"/>
      <c r="H144" s="1" t="n"/>
      <c r="I144" s="1" t="n"/>
      <c r="J144" s="1" t="n"/>
      <c r="K144" s="1" t="n"/>
      <c r="L144" s="1" t="n"/>
      <c r="M144" s="1" t="n"/>
    </row>
    <row hidden="1" r="145">
      <c r="A145" s="38" t="n"/>
      <c r="B145" s="1" t="n"/>
      <c r="H145" s="1" t="n"/>
      <c r="I145" s="1" t="n"/>
      <c r="J145" s="1" t="n"/>
      <c r="K145" s="1" t="n"/>
      <c r="L145" s="1" t="n"/>
      <c r="M145" s="1" t="n"/>
    </row>
    <row hidden="1" r="146">
      <c r="A146" s="38" t="n"/>
      <c r="B146" s="1" t="n"/>
      <c r="H146" s="1" t="n"/>
      <c r="I146" s="1" t="n"/>
      <c r="J146" s="1" t="n"/>
      <c r="K146" s="1" t="n"/>
      <c r="L146" s="1" t="n"/>
      <c r="M146" s="1" t="n"/>
    </row>
    <row hidden="1" r="147">
      <c r="A147" s="38" t="n"/>
      <c r="B147" s="1" t="n"/>
      <c r="H147" s="1" t="n"/>
      <c r="I147" s="1" t="n"/>
      <c r="J147" s="1" t="n"/>
      <c r="K147" s="1" t="n"/>
      <c r="L147" s="1" t="n"/>
      <c r="M147" s="1" t="n"/>
    </row>
    <row hidden="1" r="148">
      <c r="A148" s="38" t="n"/>
      <c r="B148" s="1" t="n"/>
      <c r="H148" s="1" t="n"/>
      <c r="I148" s="1" t="n"/>
      <c r="J148" s="1" t="n"/>
      <c r="K148" s="1" t="n"/>
      <c r="L148" s="1" t="n"/>
      <c r="M148" s="1" t="n"/>
    </row>
    <row hidden="1" r="149">
      <c r="A149" s="38" t="n"/>
      <c r="B149" s="1" t="n"/>
      <c r="H149" s="1" t="n"/>
      <c r="I149" s="1" t="n"/>
      <c r="J149" s="1" t="n"/>
      <c r="K149" s="1" t="n"/>
      <c r="L149" s="1" t="n"/>
      <c r="M149" s="1" t="n"/>
    </row>
    <row hidden="1" r="150">
      <c r="A150" s="38" t="n"/>
      <c r="B150" s="1" t="n"/>
      <c r="H150" s="1" t="n"/>
      <c r="I150" s="1" t="n"/>
      <c r="J150" s="1" t="n"/>
      <c r="K150" s="1" t="n"/>
      <c r="L150" s="1" t="n"/>
      <c r="M150" s="1" t="n"/>
    </row>
    <row hidden="1" r="151">
      <c r="A151" s="38" t="n"/>
      <c r="B151" s="1" t="n"/>
      <c r="H151" s="1" t="n"/>
      <c r="I151" s="1" t="n"/>
      <c r="J151" s="1" t="n"/>
      <c r="K151" s="1" t="n"/>
      <c r="L151" s="1" t="n"/>
      <c r="M151" s="1" t="n"/>
    </row>
    <row hidden="1" r="152">
      <c r="A152" s="38" t="n"/>
      <c r="B152" s="1" t="n"/>
      <c r="H152" s="1" t="n"/>
      <c r="I152" s="1" t="n"/>
      <c r="J152" s="1" t="n"/>
      <c r="K152" s="1" t="n"/>
      <c r="L152" s="1" t="n"/>
      <c r="M152" s="1" t="n"/>
    </row>
    <row hidden="1" r="153">
      <c r="A153" s="38" t="n"/>
      <c r="B153" s="1" t="n"/>
      <c r="H153" s="1" t="n"/>
      <c r="I153" s="1" t="n"/>
      <c r="J153" s="1" t="n"/>
      <c r="K153" s="1" t="n"/>
      <c r="L153" s="1" t="n"/>
      <c r="M153" s="1" t="n"/>
    </row>
    <row hidden="1" r="154">
      <c r="A154" s="38" t="n"/>
      <c r="B154" s="1" t="n"/>
      <c r="H154" s="1" t="n"/>
      <c r="I154" s="1" t="n"/>
      <c r="J154" s="1" t="n"/>
      <c r="K154" s="1" t="n"/>
      <c r="L154" s="1" t="n"/>
      <c r="M154" s="1" t="n"/>
    </row>
    <row hidden="1" r="155">
      <c r="A155" s="38" t="n"/>
      <c r="B155" s="1" t="n"/>
      <c r="H155" s="1" t="n"/>
      <c r="I155" s="1" t="n"/>
      <c r="J155" s="1" t="n"/>
      <c r="K155" s="1" t="n"/>
      <c r="L155" s="1" t="n"/>
      <c r="M155" s="1" t="n"/>
    </row>
    <row hidden="1" r="156">
      <c r="A156" s="38" t="n"/>
      <c r="B156" s="1" t="n"/>
      <c r="H156" s="1" t="n"/>
      <c r="I156" s="1" t="n"/>
      <c r="J156" s="1" t="n"/>
      <c r="K156" s="1" t="n"/>
      <c r="L156" s="1" t="n"/>
      <c r="M156" s="1" t="n"/>
    </row>
    <row hidden="1" r="157">
      <c r="A157" s="38" t="n"/>
      <c r="B157" s="1" t="n"/>
      <c r="H157" s="1" t="n"/>
      <c r="I157" s="1" t="n"/>
      <c r="J157" s="1" t="n"/>
      <c r="K157" s="1" t="n"/>
      <c r="L157" s="1" t="n"/>
      <c r="M157" s="1" t="n"/>
    </row>
    <row hidden="1" r="158">
      <c r="A158" s="38" t="n"/>
      <c r="B158" s="1" t="n"/>
      <c r="H158" s="1" t="n"/>
      <c r="I158" s="1" t="n"/>
      <c r="J158" s="1" t="n"/>
      <c r="K158" s="1" t="n"/>
      <c r="L158" s="1" t="n"/>
      <c r="M158" s="1" t="n"/>
    </row>
    <row hidden="1" r="159">
      <c r="A159" s="38" t="n"/>
      <c r="B159" s="1" t="n"/>
      <c r="H159" s="1" t="n"/>
      <c r="I159" s="1" t="n"/>
      <c r="J159" s="1" t="n"/>
      <c r="K159" s="1" t="n"/>
      <c r="L159" s="1" t="n"/>
      <c r="M159" s="1" t="n"/>
    </row>
    <row hidden="1" r="160">
      <c r="A160" s="38" t="n"/>
      <c r="B160" s="1" t="n"/>
      <c r="H160" s="1" t="n"/>
      <c r="I160" s="1" t="n"/>
      <c r="J160" s="1" t="n"/>
      <c r="K160" s="1" t="n"/>
      <c r="L160" s="1" t="n"/>
      <c r="M160" s="1" t="n"/>
    </row>
    <row hidden="1" r="161">
      <c r="A161" s="38" t="n"/>
      <c r="B161" s="1" t="n"/>
      <c r="H161" s="1" t="n"/>
      <c r="I161" s="1" t="n"/>
      <c r="J161" s="1" t="n"/>
      <c r="K161" s="1" t="n"/>
      <c r="L161" s="1" t="n"/>
      <c r="M161" s="1" t="n"/>
    </row>
    <row hidden="1" r="162">
      <c r="A162" s="38" t="n"/>
      <c r="B162" s="1" t="n"/>
      <c r="H162" s="1" t="n"/>
      <c r="I162" s="1" t="n"/>
      <c r="J162" s="1" t="n"/>
      <c r="K162" s="1" t="n"/>
      <c r="L162" s="1" t="n"/>
      <c r="M162" s="1" t="n"/>
    </row>
    <row hidden="1" r="163">
      <c r="A163" s="38" t="n"/>
      <c r="B163" s="1" t="n"/>
      <c r="H163" s="1" t="n"/>
      <c r="I163" s="1" t="n"/>
      <c r="J163" s="1" t="n"/>
      <c r="K163" s="1" t="n"/>
      <c r="L163" s="1" t="n"/>
      <c r="M163" s="1" t="n"/>
    </row>
    <row hidden="1" r="164">
      <c r="A164" s="38" t="n"/>
      <c r="B164" s="1" t="n"/>
      <c r="H164" s="1" t="n"/>
      <c r="I164" s="1" t="n"/>
      <c r="J164" s="1" t="n"/>
      <c r="K164" s="1" t="n"/>
      <c r="L164" s="1" t="n"/>
      <c r="M164" s="1" t="n"/>
    </row>
    <row hidden="1" r="165">
      <c r="A165" s="38" t="n"/>
      <c r="B165" s="1" t="n"/>
      <c r="H165" s="1" t="n"/>
      <c r="I165" s="1" t="n"/>
      <c r="J165" s="1" t="n"/>
      <c r="K165" s="1" t="n"/>
      <c r="L165" s="1" t="n"/>
      <c r="M165" s="1" t="n"/>
    </row>
    <row hidden="1" r="166">
      <c r="A166" s="38" t="n"/>
      <c r="B166" s="1" t="n"/>
      <c r="H166" s="1" t="n"/>
      <c r="I166" s="1" t="n"/>
      <c r="J166" s="1" t="n"/>
      <c r="K166" s="1" t="n"/>
      <c r="L166" s="1" t="n"/>
      <c r="M166" s="1" t="n"/>
    </row>
    <row hidden="1" r="167">
      <c r="A167" s="38" t="n"/>
      <c r="B167" s="1" t="n"/>
      <c r="H167" s="1" t="n"/>
      <c r="I167" s="1" t="n"/>
      <c r="J167" s="1" t="n"/>
      <c r="K167" s="1" t="n"/>
      <c r="L167" s="1" t="n"/>
      <c r="M167" s="1" t="n"/>
    </row>
    <row hidden="1" r="168">
      <c r="A168" s="38" t="n"/>
      <c r="B168" s="1" t="n"/>
      <c r="H168" s="1" t="n"/>
      <c r="I168" s="1" t="n"/>
      <c r="J168" s="1" t="n"/>
      <c r="K168" s="1" t="n"/>
      <c r="L168" s="1" t="n"/>
      <c r="M168" s="1" t="n"/>
    </row>
    <row hidden="1" r="169">
      <c r="A169" s="38" t="n"/>
      <c r="B169" s="1" t="n"/>
      <c r="H169" s="1" t="n"/>
      <c r="I169" s="1" t="n"/>
      <c r="J169" s="1" t="n"/>
      <c r="K169" s="1" t="n"/>
      <c r="L169" s="1" t="n"/>
      <c r="M169" s="1" t="n"/>
    </row>
    <row hidden="1" r="170">
      <c r="A170" s="38" t="n"/>
      <c r="B170" s="1" t="n"/>
      <c r="H170" s="1" t="n"/>
      <c r="I170" s="1" t="n"/>
      <c r="J170" s="1" t="n"/>
      <c r="K170" s="1" t="n"/>
      <c r="L170" s="1" t="n"/>
      <c r="M170" s="1" t="n"/>
    </row>
    <row hidden="1" r="171">
      <c r="A171" s="38" t="n"/>
      <c r="B171" s="1" t="n"/>
      <c r="H171" s="1" t="n"/>
      <c r="I171" s="1" t="n"/>
      <c r="J171" s="1" t="n"/>
      <c r="K171" s="1" t="n"/>
      <c r="L171" s="1" t="n"/>
      <c r="M171" s="1" t="n"/>
    </row>
    <row hidden="1" r="172">
      <c r="A172" s="38" t="n"/>
      <c r="B172" s="1" t="n"/>
      <c r="H172" s="1" t="n"/>
      <c r="I172" s="1" t="n"/>
      <c r="J172" s="1" t="n"/>
      <c r="K172" s="1" t="n"/>
      <c r="L172" s="1" t="n"/>
      <c r="M172" s="1" t="n"/>
    </row>
    <row hidden="1" r="173">
      <c r="A173" s="38" t="n"/>
      <c r="B173" s="1" t="n"/>
      <c r="H173" s="1" t="n"/>
      <c r="I173" s="1" t="n"/>
      <c r="J173" s="1" t="n"/>
      <c r="K173" s="1" t="n"/>
      <c r="L173" s="1" t="n"/>
      <c r="M173" s="1" t="n"/>
    </row>
    <row hidden="1" r="174">
      <c r="A174" s="38" t="n"/>
      <c r="B174" s="1" t="n"/>
      <c r="H174" s="1" t="n"/>
      <c r="I174" s="1" t="n"/>
      <c r="J174" s="1" t="n"/>
      <c r="K174" s="1" t="n"/>
      <c r="L174" s="1" t="n"/>
      <c r="M174" s="1" t="n"/>
    </row>
    <row hidden="1" r="175">
      <c r="A175" s="38" t="n"/>
      <c r="B175" s="1" t="n"/>
      <c r="H175" s="1" t="n"/>
      <c r="I175" s="1" t="n"/>
      <c r="J175" s="1" t="n"/>
      <c r="K175" s="1" t="n"/>
      <c r="L175" s="1" t="n"/>
      <c r="M175" s="1" t="n"/>
    </row>
    <row hidden="1" r="176">
      <c r="A176" s="38" t="n"/>
      <c r="B176" s="1" t="n"/>
      <c r="H176" s="1" t="n"/>
      <c r="I176" s="1" t="n"/>
      <c r="J176" s="1" t="n"/>
      <c r="K176" s="1" t="n"/>
      <c r="L176" s="1" t="n"/>
      <c r="M176" s="1" t="n"/>
    </row>
    <row hidden="1" r="177">
      <c r="A177" s="38" t="n"/>
      <c r="B177" s="1" t="n"/>
      <c r="H177" s="1" t="n"/>
      <c r="I177" s="1" t="n"/>
      <c r="J177" s="1" t="n"/>
      <c r="K177" s="1" t="n"/>
      <c r="L177" s="1" t="n"/>
      <c r="M177" s="1" t="n"/>
    </row>
    <row hidden="1" r="178">
      <c r="A178" s="38" t="n"/>
      <c r="B178" s="1" t="n"/>
      <c r="H178" s="1" t="n"/>
      <c r="I178" s="1" t="n"/>
      <c r="J178" s="1" t="n"/>
      <c r="K178" s="1" t="n"/>
      <c r="L178" s="1" t="n"/>
      <c r="M178" s="1" t="n"/>
    </row>
    <row hidden="1" r="179">
      <c r="A179" s="38" t="n"/>
      <c r="B179" s="1" t="n"/>
      <c r="H179" s="1" t="n"/>
      <c r="I179" s="1" t="n"/>
      <c r="J179" s="1" t="n"/>
      <c r="K179" s="1" t="n"/>
      <c r="L179" s="1" t="n"/>
      <c r="M179" s="1" t="n"/>
    </row>
    <row hidden="1" r="180">
      <c r="A180" s="38" t="n"/>
      <c r="B180" s="1" t="n"/>
      <c r="H180" s="1" t="n"/>
      <c r="I180" s="1" t="n"/>
      <c r="J180" s="1" t="n"/>
      <c r="K180" s="1" t="n"/>
      <c r="L180" s="1" t="n"/>
      <c r="M180" s="1" t="n"/>
    </row>
    <row hidden="1" r="181">
      <c r="A181" s="38" t="n"/>
      <c r="B181" s="1" t="n"/>
      <c r="H181" s="1" t="n"/>
      <c r="I181" s="1" t="n"/>
      <c r="J181" s="1" t="n"/>
      <c r="K181" s="1" t="n"/>
      <c r="L181" s="1" t="n"/>
      <c r="M181" s="1" t="n"/>
    </row>
    <row hidden="1" r="182">
      <c r="A182" s="38" t="n"/>
      <c r="B182" s="1" t="n"/>
      <c r="H182" s="1" t="n"/>
      <c r="I182" s="1" t="n"/>
      <c r="J182" s="1" t="n"/>
      <c r="K182" s="1" t="n"/>
      <c r="L182" s="1" t="n"/>
      <c r="M182" s="1" t="n"/>
    </row>
    <row hidden="1" r="183">
      <c r="A183" s="38" t="n"/>
      <c r="B183" s="1" t="n"/>
      <c r="H183" s="1" t="n"/>
      <c r="I183" s="1" t="n"/>
      <c r="J183" s="1" t="n"/>
      <c r="K183" s="1" t="n"/>
      <c r="L183" s="1" t="n"/>
      <c r="M183" s="1" t="n"/>
    </row>
    <row hidden="1" r="184">
      <c r="A184" s="38" t="n"/>
      <c r="B184" s="1" t="n"/>
      <c r="H184" s="1" t="n"/>
      <c r="I184" s="1" t="n"/>
      <c r="J184" s="1" t="n"/>
      <c r="K184" s="1" t="n"/>
      <c r="L184" s="1" t="n"/>
      <c r="M184" s="1" t="n"/>
    </row>
    <row hidden="1" r="185">
      <c r="A185" s="38" t="n"/>
      <c r="B185" s="1" t="n"/>
      <c r="H185" s="1" t="n"/>
      <c r="I185" s="1" t="n"/>
      <c r="J185" s="1" t="n"/>
      <c r="K185" s="1" t="n"/>
      <c r="L185" s="1" t="n"/>
      <c r="M185" s="1" t="n"/>
    </row>
    <row hidden="1" r="186">
      <c r="A186" s="38" t="n"/>
      <c r="B186" s="1" t="n"/>
      <c r="H186" s="1" t="n"/>
      <c r="I186" s="1" t="n"/>
      <c r="J186" s="1" t="n"/>
      <c r="K186" s="1" t="n"/>
      <c r="L186" s="1" t="n"/>
      <c r="M186" s="1" t="n"/>
    </row>
    <row hidden="1" r="187">
      <c r="A187" s="38" t="n"/>
      <c r="B187" s="1" t="n"/>
      <c r="H187" s="1" t="n"/>
      <c r="I187" s="1" t="n"/>
      <c r="J187" s="1" t="n"/>
      <c r="K187" s="1" t="n"/>
      <c r="L187" s="1" t="n"/>
      <c r="M187" s="1" t="n"/>
    </row>
    <row hidden="1" r="188">
      <c r="A188" s="38" t="n"/>
      <c r="B188" s="1" t="n"/>
      <c r="H188" s="1" t="n"/>
      <c r="I188" s="1" t="n"/>
      <c r="J188" s="1" t="n"/>
      <c r="K188" s="1" t="n"/>
      <c r="L188" s="1" t="n"/>
      <c r="M188" s="1" t="n"/>
    </row>
    <row hidden="1" r="189">
      <c r="A189" s="38" t="n"/>
      <c r="B189" s="1" t="n"/>
      <c r="H189" s="1" t="n"/>
      <c r="I189" s="1" t="n"/>
      <c r="J189" s="1" t="n"/>
      <c r="K189" s="1" t="n"/>
      <c r="L189" s="1" t="n"/>
      <c r="M189" s="1" t="n"/>
    </row>
    <row hidden="1" r="190">
      <c r="A190" s="38" t="n"/>
      <c r="B190" s="1" t="n"/>
      <c r="H190" s="1" t="n"/>
      <c r="I190" s="1" t="n"/>
      <c r="J190" s="1" t="n"/>
      <c r="K190" s="1" t="n"/>
      <c r="L190" s="1" t="n"/>
      <c r="M190" s="1" t="n"/>
    </row>
    <row hidden="1" r="191">
      <c r="A191" s="38" t="n"/>
      <c r="B191" s="1" t="n"/>
      <c r="H191" s="1" t="n"/>
      <c r="I191" s="1" t="n"/>
      <c r="J191" s="1" t="n"/>
      <c r="K191" s="1" t="n"/>
      <c r="L191" s="1" t="n"/>
      <c r="M191" s="1" t="n"/>
    </row>
    <row hidden="1" r="192">
      <c r="A192" s="38" t="n"/>
      <c r="B192" s="1" t="n"/>
      <c r="H192" s="1" t="n"/>
      <c r="I192" s="1" t="n"/>
      <c r="J192" s="1" t="n"/>
      <c r="K192" s="1" t="n"/>
      <c r="L192" s="1" t="n"/>
      <c r="M192" s="1" t="n"/>
    </row>
    <row hidden="1" r="193">
      <c r="A193" s="38" t="n"/>
      <c r="B193" s="1" t="n"/>
      <c r="H193" s="1" t="n"/>
      <c r="I193" s="1" t="n"/>
      <c r="J193" s="1" t="n"/>
      <c r="K193" s="1" t="n"/>
      <c r="L193" s="1" t="n"/>
      <c r="M193" s="1" t="n"/>
    </row>
    <row hidden="1" r="194">
      <c r="A194" s="38" t="n"/>
      <c r="B194" s="1" t="n"/>
      <c r="H194" s="1" t="n"/>
      <c r="I194" s="1" t="n"/>
      <c r="J194" s="1" t="n"/>
      <c r="K194" s="1" t="n"/>
      <c r="L194" s="1" t="n"/>
      <c r="M194" s="1" t="n"/>
    </row>
    <row hidden="1" r="195">
      <c r="A195" s="38" t="n"/>
      <c r="B195" s="1" t="n"/>
      <c r="H195" s="1" t="n"/>
      <c r="I195" s="1" t="n"/>
      <c r="J195" s="1" t="n"/>
      <c r="K195" s="1" t="n"/>
      <c r="L195" s="1" t="n"/>
      <c r="M195" s="1" t="n"/>
    </row>
    <row hidden="1" r="196">
      <c r="A196" s="38" t="n"/>
      <c r="B196" s="1" t="n"/>
      <c r="H196" s="1" t="n"/>
      <c r="I196" s="1" t="n"/>
      <c r="J196" s="1" t="n"/>
      <c r="K196" s="1" t="n"/>
      <c r="L196" s="1" t="n"/>
      <c r="M196" s="1" t="n"/>
    </row>
    <row hidden="1" r="197">
      <c r="A197" s="38" t="n"/>
      <c r="B197" s="1" t="n"/>
      <c r="H197" s="1" t="n"/>
      <c r="I197" s="1" t="n"/>
      <c r="J197" s="1" t="n"/>
      <c r="K197" s="1" t="n"/>
      <c r="L197" s="1" t="n"/>
      <c r="M197" s="1" t="n"/>
    </row>
    <row hidden="1" r="198">
      <c r="A198" s="38" t="n"/>
      <c r="B198" s="1" t="n"/>
      <c r="H198" s="1" t="n"/>
      <c r="I198" s="1" t="n"/>
      <c r="J198" s="1" t="n"/>
      <c r="K198" s="1" t="n"/>
      <c r="L198" s="1" t="n"/>
      <c r="M198" s="1" t="n"/>
    </row>
    <row hidden="1" r="199">
      <c r="A199" s="38" t="n"/>
      <c r="B199" s="1" t="n"/>
      <c r="H199" s="1" t="n"/>
      <c r="I199" s="1" t="n"/>
      <c r="J199" s="1" t="n"/>
      <c r="K199" s="1" t="n"/>
      <c r="L199" s="1" t="n"/>
      <c r="M199" s="1" t="n"/>
    </row>
    <row hidden="1" r="200">
      <c r="A200" s="38" t="n"/>
      <c r="B200" s="1" t="n"/>
      <c r="H200" s="1" t="n"/>
      <c r="I200" s="1" t="n"/>
      <c r="J200" s="1" t="n"/>
      <c r="K200" s="1" t="n"/>
      <c r="L200" s="1" t="n"/>
      <c r="M200" s="1" t="n"/>
    </row>
    <row hidden="1" r="201">
      <c r="A201" s="38" t="n"/>
      <c r="B201" s="1" t="n"/>
      <c r="H201" s="1" t="n"/>
      <c r="I201" s="1" t="n"/>
      <c r="J201" s="1" t="n"/>
      <c r="K201" s="1" t="n"/>
      <c r="L201" s="1" t="n"/>
      <c r="M201" s="1" t="n"/>
    </row>
    <row hidden="1" r="202">
      <c r="A202" s="38" t="n"/>
      <c r="B202" s="1" t="n"/>
      <c r="H202" s="1" t="n"/>
      <c r="I202" s="1" t="n"/>
      <c r="J202" s="1" t="n"/>
      <c r="K202" s="1" t="n"/>
      <c r="L202" s="1" t="n"/>
      <c r="M202" s="1" t="n"/>
    </row>
    <row hidden="1" r="203">
      <c r="A203" s="38" t="n"/>
      <c r="B203" s="1" t="n"/>
      <c r="H203" s="1" t="n"/>
      <c r="I203" s="1" t="n"/>
      <c r="J203" s="1" t="n"/>
      <c r="K203" s="1" t="n"/>
      <c r="L203" s="1" t="n"/>
      <c r="M203" s="1" t="n"/>
    </row>
    <row hidden="1" r="204">
      <c r="A204" s="38" t="n"/>
      <c r="B204" s="1" t="n"/>
      <c r="H204" s="1" t="n"/>
      <c r="I204" s="1" t="n"/>
      <c r="J204" s="1" t="n"/>
      <c r="K204" s="1" t="n"/>
      <c r="L204" s="1" t="n"/>
      <c r="M204" s="1" t="n"/>
    </row>
    <row hidden="1" r="205">
      <c r="A205" s="38" t="n"/>
      <c r="B205" s="1" t="n"/>
      <c r="H205" s="1" t="n"/>
      <c r="I205" s="1" t="n"/>
      <c r="J205" s="1" t="n"/>
      <c r="K205" s="1" t="n"/>
      <c r="L205" s="1" t="n"/>
      <c r="M205" s="1" t="n"/>
    </row>
    <row hidden="1" r="206">
      <c r="A206" s="38" t="n"/>
      <c r="B206" s="1" t="n"/>
      <c r="H206" s="1" t="n"/>
      <c r="I206" s="1" t="n"/>
      <c r="J206" s="1" t="n"/>
      <c r="K206" s="1" t="n"/>
      <c r="L206" s="1" t="n"/>
      <c r="M206" s="1" t="n"/>
    </row>
    <row hidden="1" r="207">
      <c r="A207" s="38" t="n"/>
      <c r="B207" s="1" t="n"/>
      <c r="H207" s="1" t="n"/>
      <c r="I207" s="1" t="n"/>
      <c r="J207" s="1" t="n"/>
      <c r="K207" s="1" t="n"/>
      <c r="L207" s="1" t="n"/>
      <c r="M207" s="1" t="n"/>
    </row>
    <row hidden="1" r="208">
      <c r="A208" s="38" t="n"/>
      <c r="B208" s="1" t="n"/>
      <c r="H208" s="1" t="n"/>
      <c r="I208" s="1" t="n"/>
      <c r="J208" s="1" t="n"/>
      <c r="K208" s="1" t="n"/>
      <c r="L208" s="1" t="n"/>
      <c r="M208" s="1" t="n"/>
    </row>
    <row hidden="1" r="209">
      <c r="A209" s="38" t="n"/>
      <c r="B209" s="1" t="n"/>
      <c r="H209" s="1" t="n"/>
      <c r="I209" s="1" t="n"/>
      <c r="J209" s="1" t="n"/>
      <c r="K209" s="1" t="n"/>
      <c r="L209" s="1" t="n"/>
      <c r="M209" s="1" t="n"/>
    </row>
    <row hidden="1" r="210">
      <c r="A210" s="38" t="n"/>
      <c r="B210" s="1" t="n"/>
      <c r="H210" s="1" t="n"/>
      <c r="I210" s="1" t="n"/>
      <c r="J210" s="1" t="n"/>
      <c r="K210" s="1" t="n"/>
      <c r="L210" s="1" t="n"/>
      <c r="M210" s="1" t="n"/>
    </row>
    <row hidden="1" r="211">
      <c r="A211" s="38" t="n"/>
      <c r="B211" s="1" t="n"/>
      <c r="H211" s="1" t="n"/>
      <c r="I211" s="1" t="n"/>
      <c r="J211" s="1" t="n"/>
      <c r="K211" s="1" t="n"/>
      <c r="L211" s="1" t="n"/>
      <c r="M211" s="1" t="n"/>
    </row>
    <row hidden="1" r="212">
      <c r="A212" s="38" t="n"/>
      <c r="B212" s="1" t="n"/>
      <c r="H212" s="1" t="n"/>
      <c r="I212" s="1" t="n"/>
      <c r="J212" s="1" t="n"/>
      <c r="K212" s="1" t="n"/>
      <c r="L212" s="1" t="n"/>
      <c r="M212" s="1" t="n"/>
    </row>
    <row hidden="1" r="213">
      <c r="A213" s="38" t="n"/>
      <c r="B213" s="1" t="n"/>
      <c r="H213" s="1" t="n"/>
      <c r="I213" s="1" t="n"/>
      <c r="J213" s="1" t="n"/>
      <c r="K213" s="1" t="n"/>
      <c r="L213" s="1" t="n"/>
      <c r="M213" s="1" t="n"/>
    </row>
    <row hidden="1" r="214">
      <c r="A214" s="38" t="n"/>
      <c r="B214" s="1" t="n"/>
      <c r="H214" s="1" t="n"/>
      <c r="I214" s="1" t="n"/>
      <c r="J214" s="1" t="n"/>
      <c r="K214" s="1" t="n"/>
      <c r="L214" s="1" t="n"/>
      <c r="M214" s="1" t="n"/>
    </row>
    <row hidden="1" r="215">
      <c r="A215" s="38" t="n"/>
      <c r="B215" s="1" t="n"/>
      <c r="H215" s="1" t="n"/>
      <c r="I215" s="1" t="n"/>
      <c r="J215" s="1" t="n"/>
      <c r="K215" s="1" t="n"/>
      <c r="L215" s="1" t="n"/>
      <c r="M215" s="1" t="n"/>
    </row>
    <row hidden="1" r="216">
      <c r="A216" s="38" t="n"/>
      <c r="B216" s="1" t="n"/>
      <c r="H216" s="1" t="n"/>
      <c r="I216" s="1" t="n"/>
      <c r="J216" s="1" t="n"/>
      <c r="K216" s="1" t="n"/>
      <c r="L216" s="1" t="n"/>
      <c r="M216" s="1" t="n"/>
    </row>
    <row hidden="1" r="217">
      <c r="A217" s="38" t="n"/>
      <c r="B217" s="1" t="n"/>
      <c r="H217" s="1" t="n"/>
      <c r="I217" s="1" t="n"/>
      <c r="J217" s="1" t="n"/>
      <c r="K217" s="1" t="n"/>
      <c r="L217" s="1" t="n"/>
      <c r="M217" s="1" t="n"/>
    </row>
    <row hidden="1" r="218">
      <c r="A218" s="38" t="n"/>
      <c r="B218" s="1" t="n"/>
      <c r="H218" s="1" t="n"/>
      <c r="I218" s="1" t="n"/>
      <c r="J218" s="1" t="n"/>
      <c r="K218" s="1" t="n"/>
      <c r="L218" s="1" t="n"/>
      <c r="M218" s="1" t="n"/>
    </row>
    <row hidden="1" r="219">
      <c r="A219" s="38" t="n"/>
      <c r="B219" s="1" t="n"/>
      <c r="H219" s="1" t="n"/>
      <c r="I219" s="1" t="n"/>
      <c r="J219" s="1" t="n"/>
      <c r="K219" s="1" t="n"/>
      <c r="L219" s="1" t="n"/>
      <c r="M219" s="1" t="n"/>
    </row>
    <row hidden="1" r="220">
      <c r="A220" s="38" t="n"/>
      <c r="B220" s="1" t="n"/>
      <c r="H220" s="1" t="n"/>
      <c r="I220" s="1" t="n"/>
      <c r="J220" s="1" t="n"/>
      <c r="K220" s="1" t="n"/>
      <c r="L220" s="1" t="n"/>
      <c r="M220" s="1" t="n"/>
    </row>
    <row hidden="1" r="221">
      <c r="A221" s="38" t="n"/>
      <c r="B221" s="1" t="n"/>
      <c r="H221" s="1" t="n"/>
      <c r="I221" s="1" t="n"/>
      <c r="J221" s="1" t="n"/>
      <c r="K221" s="1" t="n"/>
      <c r="L221" s="1" t="n"/>
      <c r="M221" s="1" t="n"/>
    </row>
    <row hidden="1" r="222">
      <c r="A222" s="38" t="n"/>
      <c r="B222" s="1" t="n"/>
      <c r="H222" s="1" t="n"/>
      <c r="I222" s="1" t="n"/>
      <c r="J222" s="1" t="n"/>
      <c r="K222" s="1" t="n"/>
      <c r="L222" s="1" t="n"/>
      <c r="M222" s="1" t="n"/>
    </row>
    <row hidden="1" r="223">
      <c r="A223" s="38" t="n"/>
      <c r="B223" s="1" t="n"/>
      <c r="H223" s="1" t="n"/>
      <c r="I223" s="1" t="n"/>
      <c r="J223" s="1" t="n"/>
      <c r="K223" s="1" t="n"/>
      <c r="L223" s="1" t="n"/>
      <c r="M223" s="1" t="n"/>
    </row>
    <row hidden="1" r="224">
      <c r="A224" s="38" t="n"/>
      <c r="B224" s="1" t="n"/>
      <c r="H224" s="1" t="n"/>
      <c r="I224" s="1" t="n"/>
      <c r="J224" s="1" t="n"/>
      <c r="K224" s="1" t="n"/>
      <c r="L224" s="1" t="n"/>
      <c r="M224" s="1" t="n"/>
    </row>
    <row hidden="1" r="225">
      <c r="A225" s="38" t="n"/>
      <c r="B225" s="1" t="n"/>
      <c r="H225" s="1" t="n"/>
      <c r="I225" s="1" t="n"/>
      <c r="J225" s="1" t="n"/>
      <c r="K225" s="1" t="n"/>
      <c r="L225" s="1" t="n"/>
      <c r="M225" s="1" t="n"/>
    </row>
    <row hidden="1" r="226">
      <c r="A226" s="38" t="n"/>
      <c r="B226" s="1" t="n"/>
      <c r="H226" s="1" t="n"/>
      <c r="I226" s="1" t="n"/>
      <c r="J226" s="1" t="n"/>
      <c r="K226" s="1" t="n"/>
      <c r="L226" s="1" t="n"/>
      <c r="M226" s="1" t="n"/>
    </row>
    <row hidden="1" r="227">
      <c r="A227" s="38" t="n"/>
      <c r="B227" s="1" t="n"/>
      <c r="H227" s="1" t="n"/>
      <c r="I227" s="1" t="n"/>
      <c r="J227" s="1" t="n"/>
      <c r="K227" s="1" t="n"/>
      <c r="L227" s="1" t="n"/>
      <c r="M227" s="1" t="n"/>
    </row>
    <row hidden="1" r="228">
      <c r="A228" s="38" t="n"/>
      <c r="B228" s="1" t="n"/>
      <c r="H228" s="1" t="n"/>
      <c r="I228" s="1" t="n"/>
      <c r="J228" s="1" t="n"/>
      <c r="K228" s="1" t="n"/>
      <c r="L228" s="1" t="n"/>
      <c r="M228" s="1" t="n"/>
    </row>
    <row hidden="1" r="229">
      <c r="A229" s="38" t="n"/>
      <c r="B229" s="1" t="n"/>
      <c r="H229" s="1" t="n"/>
      <c r="I229" s="1" t="n"/>
      <c r="J229" s="1" t="n"/>
      <c r="K229" s="1" t="n"/>
      <c r="L229" s="1" t="n"/>
      <c r="M229" s="1" t="n"/>
    </row>
    <row hidden="1" r="230">
      <c r="A230" s="38" t="n"/>
      <c r="B230" s="1" t="n"/>
      <c r="H230" s="1" t="n"/>
      <c r="I230" s="1" t="n"/>
      <c r="J230" s="1" t="n"/>
      <c r="K230" s="1" t="n"/>
      <c r="L230" s="1" t="n"/>
      <c r="M230" s="1" t="n"/>
    </row>
    <row hidden="1" r="231">
      <c r="A231" s="38" t="n"/>
      <c r="B231" s="1" t="n"/>
      <c r="H231" s="1" t="n"/>
      <c r="I231" s="1" t="n"/>
      <c r="J231" s="1" t="n"/>
      <c r="K231" s="1" t="n"/>
      <c r="L231" s="1" t="n"/>
      <c r="M231" s="1" t="n"/>
    </row>
    <row hidden="1" r="232">
      <c r="A232" s="38" t="n"/>
      <c r="B232" s="1" t="n"/>
      <c r="H232" s="1" t="n"/>
      <c r="I232" s="1" t="n"/>
      <c r="J232" s="1" t="n"/>
      <c r="K232" s="1" t="n"/>
      <c r="L232" s="1" t="n"/>
      <c r="M232" s="1" t="n"/>
    </row>
    <row hidden="1" r="233">
      <c r="A233" s="38" t="n"/>
      <c r="B233" s="1" t="n"/>
      <c r="H233" s="1" t="n"/>
      <c r="I233" s="1" t="n"/>
      <c r="J233" s="1" t="n"/>
      <c r="K233" s="1" t="n"/>
      <c r="L233" s="1" t="n"/>
      <c r="M233" s="1" t="n"/>
    </row>
    <row hidden="1" r="234">
      <c r="A234" s="38" t="n"/>
      <c r="B234" s="1" t="n"/>
      <c r="H234" s="1" t="n"/>
      <c r="I234" s="1" t="n"/>
      <c r="J234" s="1" t="n"/>
      <c r="K234" s="1" t="n"/>
      <c r="L234" s="1" t="n"/>
      <c r="M234" s="1" t="n"/>
    </row>
    <row hidden="1" r="235">
      <c r="A235" s="38" t="n"/>
      <c r="B235" s="1" t="n"/>
      <c r="H235" s="1" t="n"/>
      <c r="I235" s="1" t="n"/>
      <c r="J235" s="1" t="n"/>
      <c r="K235" s="1" t="n"/>
      <c r="L235" s="1" t="n"/>
      <c r="M235" s="1" t="n"/>
    </row>
    <row hidden="1" r="236">
      <c r="A236" s="38" t="n"/>
      <c r="B236" s="1" t="n"/>
      <c r="H236" s="1" t="n"/>
      <c r="I236" s="1" t="n"/>
      <c r="J236" s="1" t="n"/>
      <c r="K236" s="1" t="n"/>
      <c r="L236" s="1" t="n"/>
      <c r="M236" s="1" t="n"/>
    </row>
    <row hidden="1" r="237">
      <c r="A237" s="38" t="n"/>
      <c r="B237" s="1" t="n"/>
      <c r="H237" s="1" t="n"/>
      <c r="I237" s="1" t="n"/>
      <c r="J237" s="1" t="n"/>
      <c r="K237" s="1" t="n"/>
      <c r="L237" s="1" t="n"/>
      <c r="M237" s="1" t="n"/>
    </row>
    <row hidden="1" r="238">
      <c r="A238" s="38" t="n"/>
      <c r="B238" s="1" t="n"/>
      <c r="H238" s="1" t="n"/>
      <c r="I238" s="1" t="n"/>
      <c r="J238" s="1" t="n"/>
      <c r="K238" s="1" t="n"/>
      <c r="L238" s="1" t="n"/>
      <c r="M238" s="1" t="n"/>
    </row>
    <row hidden="1" r="239">
      <c r="A239" s="38" t="n"/>
      <c r="B239" s="1" t="n"/>
      <c r="H239" s="1" t="n"/>
      <c r="I239" s="1" t="n"/>
      <c r="J239" s="1" t="n"/>
      <c r="K239" s="1" t="n"/>
      <c r="L239" s="1" t="n"/>
      <c r="M239" s="1" t="n"/>
    </row>
    <row hidden="1" r="240">
      <c r="A240" s="38" t="n"/>
      <c r="B240" s="1" t="n"/>
      <c r="H240" s="1" t="n"/>
      <c r="I240" s="1" t="n"/>
      <c r="J240" s="1" t="n"/>
      <c r="K240" s="1" t="n"/>
      <c r="L240" s="1" t="n"/>
      <c r="M240" s="1" t="n"/>
    </row>
    <row hidden="1" r="241">
      <c r="A241" s="38" t="n"/>
      <c r="B241" s="1" t="n"/>
      <c r="H241" s="1" t="n"/>
      <c r="I241" s="1" t="n"/>
      <c r="J241" s="1" t="n"/>
      <c r="K241" s="1" t="n"/>
      <c r="L241" s="1" t="n"/>
      <c r="M241" s="1" t="n"/>
    </row>
    <row hidden="1" r="242">
      <c r="A242" s="38" t="n"/>
      <c r="B242" s="1" t="n"/>
      <c r="H242" s="1" t="n"/>
      <c r="I242" s="1" t="n"/>
      <c r="J242" s="1" t="n"/>
      <c r="K242" s="1" t="n"/>
      <c r="L242" s="1" t="n"/>
      <c r="M242" s="1" t="n"/>
    </row>
    <row hidden="1" r="243">
      <c r="A243" s="38" t="n"/>
      <c r="B243" s="1" t="n"/>
      <c r="H243" s="1" t="n"/>
      <c r="I243" s="1" t="n"/>
      <c r="J243" s="1" t="n"/>
      <c r="K243" s="1" t="n"/>
      <c r="L243" s="1" t="n"/>
      <c r="M243" s="1" t="n"/>
    </row>
    <row hidden="1" r="244">
      <c r="A244" s="38" t="n"/>
      <c r="B244" s="1" t="n"/>
      <c r="H244" s="1" t="n"/>
      <c r="I244" s="1" t="n"/>
      <c r="J244" s="1" t="n"/>
      <c r="K244" s="1" t="n"/>
      <c r="L244" s="1" t="n"/>
      <c r="M244" s="1" t="n"/>
    </row>
    <row hidden="1" r="245">
      <c r="A245" s="38" t="n"/>
      <c r="B245" s="1" t="n"/>
      <c r="H245" s="1" t="n"/>
      <c r="I245" s="1" t="n"/>
      <c r="J245" s="1" t="n"/>
      <c r="K245" s="1" t="n"/>
      <c r="L245" s="1" t="n"/>
      <c r="M245" s="1" t="n"/>
    </row>
    <row hidden="1" r="246">
      <c r="A246" s="38" t="n"/>
      <c r="B246" s="1" t="n"/>
      <c r="H246" s="1" t="n"/>
      <c r="I246" s="1" t="n"/>
      <c r="J246" s="1" t="n"/>
      <c r="K246" s="1" t="n"/>
      <c r="L246" s="1" t="n"/>
      <c r="M246" s="1" t="n"/>
    </row>
    <row hidden="1" r="247">
      <c r="A247" s="38" t="n"/>
      <c r="B247" s="1" t="n"/>
      <c r="H247" s="1" t="n"/>
      <c r="I247" s="1" t="n"/>
      <c r="J247" s="1" t="n"/>
      <c r="K247" s="1" t="n"/>
      <c r="L247" s="1" t="n"/>
      <c r="M247" s="1" t="n"/>
    </row>
    <row hidden="1" r="248">
      <c r="A248" s="38" t="n"/>
      <c r="B248" s="1" t="n"/>
      <c r="H248" s="1" t="n"/>
      <c r="I248" s="1" t="n"/>
      <c r="J248" s="1" t="n"/>
      <c r="K248" s="1" t="n"/>
      <c r="L248" s="1" t="n"/>
      <c r="M248" s="1" t="n"/>
    </row>
    <row hidden="1" r="249">
      <c r="A249" s="38" t="n"/>
      <c r="B249" s="1" t="n"/>
      <c r="H249" s="1" t="n"/>
      <c r="I249" s="1" t="n"/>
      <c r="J249" s="1" t="n"/>
      <c r="K249" s="1" t="n"/>
      <c r="L249" s="1" t="n"/>
      <c r="M249" s="1" t="n"/>
    </row>
    <row hidden="1" r="250">
      <c r="A250" s="38" t="n"/>
      <c r="B250" s="1" t="n"/>
      <c r="H250" s="1" t="n"/>
      <c r="I250" s="1" t="n"/>
      <c r="J250" s="1" t="n"/>
      <c r="K250" s="1" t="n"/>
      <c r="L250" s="1" t="n"/>
      <c r="M250" s="1" t="n"/>
    </row>
    <row hidden="1" r="251">
      <c r="A251" s="38" t="n"/>
      <c r="B251" s="1" t="n"/>
      <c r="H251" s="1" t="n"/>
      <c r="I251" s="1" t="n"/>
      <c r="J251" s="1" t="n"/>
      <c r="K251" s="1" t="n"/>
      <c r="L251" s="1" t="n"/>
      <c r="M251" s="1" t="n"/>
    </row>
    <row hidden="1" r="252">
      <c r="A252" s="38" t="n"/>
      <c r="B252" s="1" t="n"/>
      <c r="H252" s="1" t="n"/>
      <c r="I252" s="1" t="n"/>
      <c r="J252" s="1" t="n"/>
      <c r="K252" s="1" t="n"/>
      <c r="L252" s="1" t="n"/>
      <c r="M252" s="1" t="n"/>
    </row>
    <row hidden="1" r="253">
      <c r="A253" s="38" t="n"/>
      <c r="B253" s="1" t="n"/>
      <c r="H253" s="1" t="n"/>
      <c r="I253" s="1" t="n"/>
      <c r="J253" s="1" t="n"/>
      <c r="K253" s="1" t="n"/>
      <c r="L253" s="1" t="n"/>
      <c r="M253" s="1" t="n"/>
    </row>
    <row hidden="1" r="254">
      <c r="A254" s="38" t="n"/>
      <c r="B254" s="1" t="n"/>
      <c r="H254" s="1" t="n"/>
      <c r="I254" s="1" t="n"/>
      <c r="J254" s="1" t="n"/>
      <c r="K254" s="1" t="n"/>
      <c r="L254" s="1" t="n"/>
      <c r="M254" s="1" t="n"/>
    </row>
    <row hidden="1" r="255">
      <c r="A255" s="38" t="n"/>
      <c r="B255" s="1" t="n"/>
      <c r="H255" s="1" t="n"/>
      <c r="I255" s="1" t="n"/>
      <c r="J255" s="1" t="n"/>
      <c r="K255" s="1" t="n"/>
      <c r="L255" s="1" t="n"/>
      <c r="M255" s="1" t="n"/>
    </row>
    <row hidden="1" r="256">
      <c r="A256" s="38" t="n"/>
      <c r="B256" s="1" t="n"/>
      <c r="H256" s="1" t="n"/>
      <c r="I256" s="1" t="n"/>
      <c r="J256" s="1" t="n"/>
      <c r="K256" s="1" t="n"/>
      <c r="L256" s="1" t="n"/>
      <c r="M256" s="1" t="n"/>
    </row>
    <row hidden="1" r="257">
      <c r="A257" s="38" t="n"/>
      <c r="B257" s="1" t="n"/>
      <c r="H257" s="1" t="n"/>
      <c r="I257" s="1" t="n"/>
      <c r="J257" s="1" t="n"/>
      <c r="K257" s="1" t="n"/>
      <c r="L257" s="1" t="n"/>
      <c r="M257" s="1" t="n"/>
    </row>
    <row hidden="1" r="258">
      <c r="A258" s="38" t="n"/>
      <c r="B258" s="1" t="n"/>
      <c r="H258" s="1" t="n"/>
      <c r="I258" s="1" t="n"/>
      <c r="J258" s="1" t="n"/>
      <c r="K258" s="1" t="n"/>
      <c r="L258" s="1" t="n"/>
      <c r="M258" s="1" t="n"/>
    </row>
    <row hidden="1" r="259">
      <c r="A259" s="38" t="n"/>
      <c r="B259" s="1" t="n"/>
      <c r="H259" s="1" t="n"/>
      <c r="I259" s="1" t="n"/>
      <c r="J259" s="1" t="n"/>
      <c r="K259" s="1" t="n"/>
      <c r="L259" s="1" t="n"/>
      <c r="M259" s="1" t="n"/>
    </row>
    <row hidden="1" r="260">
      <c r="A260" s="38" t="n"/>
      <c r="B260" s="1" t="n"/>
      <c r="H260" s="1" t="n"/>
      <c r="I260" s="1" t="n"/>
      <c r="J260" s="1" t="n"/>
      <c r="K260" s="1" t="n"/>
      <c r="L260" s="1" t="n"/>
      <c r="M260" s="1" t="n"/>
    </row>
    <row hidden="1" r="261">
      <c r="A261" s="38" t="n"/>
      <c r="B261" s="1" t="n"/>
      <c r="H261" s="1" t="n"/>
      <c r="I261" s="1" t="n"/>
      <c r="J261" s="1" t="n"/>
      <c r="K261" s="1" t="n"/>
      <c r="L261" s="1" t="n"/>
      <c r="M261" s="1" t="n"/>
    </row>
    <row hidden="1" r="262">
      <c r="A262" s="38" t="n"/>
      <c r="B262" s="1" t="n"/>
      <c r="H262" s="1" t="n"/>
      <c r="I262" s="1" t="n"/>
      <c r="J262" s="1" t="n"/>
      <c r="K262" s="1" t="n"/>
      <c r="L262" s="1" t="n"/>
      <c r="M262" s="1" t="n"/>
    </row>
    <row hidden="1" r="263">
      <c r="A263" s="38" t="n"/>
      <c r="B263" s="1" t="n"/>
      <c r="H263" s="1" t="n"/>
      <c r="I263" s="1" t="n"/>
      <c r="J263" s="1" t="n"/>
      <c r="K263" s="1" t="n"/>
      <c r="L263" s="1" t="n"/>
      <c r="M263" s="1" t="n"/>
    </row>
    <row hidden="1" r="264">
      <c r="A264" s="38" t="n"/>
      <c r="B264" s="1" t="n"/>
      <c r="H264" s="1" t="n"/>
      <c r="I264" s="1" t="n"/>
      <c r="J264" s="1" t="n"/>
      <c r="K264" s="1" t="n"/>
      <c r="L264" s="1" t="n"/>
      <c r="M264" s="1" t="n"/>
    </row>
    <row hidden="1" r="265">
      <c r="A265" s="38" t="n"/>
      <c r="B265" s="1" t="n"/>
      <c r="H265" s="1" t="n"/>
      <c r="I265" s="1" t="n"/>
      <c r="J265" s="1" t="n"/>
      <c r="K265" s="1" t="n"/>
      <c r="L265" s="1" t="n"/>
      <c r="M265" s="1" t="n"/>
    </row>
    <row hidden="1" r="266">
      <c r="A266" s="38" t="n"/>
      <c r="B266" s="1" t="n"/>
      <c r="H266" s="1" t="n"/>
      <c r="I266" s="1" t="n"/>
      <c r="J266" s="1" t="n"/>
      <c r="K266" s="1" t="n"/>
      <c r="L266" s="1" t="n"/>
      <c r="M266" s="1" t="n"/>
    </row>
    <row hidden="1" r="267">
      <c r="A267" s="38" t="n"/>
      <c r="B267" s="1" t="n"/>
      <c r="H267" s="1" t="n"/>
      <c r="I267" s="1" t="n"/>
      <c r="J267" s="1" t="n"/>
      <c r="K267" s="1" t="n"/>
      <c r="L267" s="1" t="n"/>
      <c r="M267" s="1" t="n"/>
    </row>
    <row hidden="1" r="268">
      <c r="A268" s="38" t="n"/>
      <c r="B268" s="1" t="n"/>
      <c r="H268" s="1" t="n"/>
      <c r="I268" s="1" t="n"/>
      <c r="J268" s="1" t="n"/>
      <c r="K268" s="1" t="n"/>
      <c r="L268" s="1" t="n"/>
      <c r="M268" s="1" t="n"/>
    </row>
    <row hidden="1" r="269">
      <c r="A269" s="38" t="n"/>
      <c r="B269" s="1" t="n"/>
      <c r="H269" s="1" t="n"/>
      <c r="I269" s="1" t="n"/>
      <c r="J269" s="1" t="n"/>
      <c r="K269" s="1" t="n"/>
      <c r="L269" s="1" t="n"/>
      <c r="M269" s="1" t="n"/>
    </row>
    <row hidden="1" r="270">
      <c r="A270" s="38" t="n"/>
      <c r="B270" s="1" t="n"/>
      <c r="H270" s="1" t="n"/>
      <c r="I270" s="1" t="n"/>
      <c r="J270" s="1" t="n"/>
      <c r="K270" s="1" t="n"/>
      <c r="L270" s="1" t="n"/>
      <c r="M270" s="1" t="n"/>
    </row>
    <row hidden="1" r="271">
      <c r="A271" s="38" t="n"/>
      <c r="B271" s="1" t="n"/>
      <c r="H271" s="1" t="n"/>
      <c r="I271" s="1" t="n"/>
      <c r="J271" s="1" t="n"/>
      <c r="K271" s="1" t="n"/>
      <c r="L271" s="1" t="n"/>
      <c r="M271" s="1" t="n"/>
    </row>
    <row hidden="1" r="272">
      <c r="A272" s="38" t="n"/>
      <c r="B272" s="1" t="n"/>
      <c r="H272" s="1" t="n"/>
      <c r="I272" s="1" t="n"/>
      <c r="J272" s="1" t="n"/>
      <c r="K272" s="1" t="n"/>
      <c r="L272" s="1" t="n"/>
      <c r="M272" s="1" t="n"/>
    </row>
    <row hidden="1" r="273">
      <c r="A273" s="38" t="n"/>
      <c r="B273" s="1" t="n"/>
      <c r="H273" s="1" t="n"/>
      <c r="I273" s="1" t="n"/>
      <c r="J273" s="1" t="n"/>
      <c r="K273" s="1" t="n"/>
      <c r="L273" s="1" t="n"/>
      <c r="M273" s="1" t="n"/>
    </row>
    <row hidden="1" r="274">
      <c r="A274" s="38" t="n"/>
      <c r="B274" s="1" t="n"/>
      <c r="H274" s="1" t="n"/>
      <c r="I274" s="1" t="n"/>
      <c r="J274" s="1" t="n"/>
      <c r="K274" s="1" t="n"/>
      <c r="L274" s="1" t="n"/>
      <c r="M274" s="1" t="n"/>
    </row>
    <row hidden="1" r="275">
      <c r="A275" s="38" t="n"/>
      <c r="B275" s="1" t="n"/>
      <c r="H275" s="1" t="n"/>
      <c r="I275" s="1" t="n"/>
      <c r="J275" s="1" t="n"/>
      <c r="K275" s="1" t="n"/>
      <c r="L275" s="1" t="n"/>
      <c r="M275" s="1" t="n"/>
    </row>
    <row hidden="1" r="276">
      <c r="A276" s="38" t="n"/>
      <c r="B276" s="1" t="n"/>
      <c r="H276" s="1" t="n"/>
      <c r="I276" s="1" t="n"/>
      <c r="J276" s="1" t="n"/>
      <c r="K276" s="1" t="n"/>
      <c r="L276" s="1" t="n"/>
      <c r="M276" s="1" t="n"/>
    </row>
    <row hidden="1" r="277">
      <c r="A277" s="38" t="n"/>
      <c r="B277" s="1" t="n"/>
      <c r="H277" s="1" t="n"/>
      <c r="I277" s="1" t="n"/>
      <c r="J277" s="1" t="n"/>
      <c r="K277" s="1" t="n"/>
      <c r="L277" s="1" t="n"/>
      <c r="M277" s="1" t="n"/>
    </row>
    <row hidden="1" r="278">
      <c r="A278" s="38" t="n"/>
      <c r="B278" s="1" t="n"/>
      <c r="H278" s="1" t="n"/>
      <c r="I278" s="1" t="n"/>
      <c r="J278" s="1" t="n"/>
      <c r="K278" s="1" t="n"/>
      <c r="L278" s="1" t="n"/>
      <c r="M278" s="1" t="n"/>
    </row>
    <row hidden="1" r="279">
      <c r="A279" s="38" t="n"/>
      <c r="B279" s="1" t="n"/>
      <c r="H279" s="1" t="n"/>
      <c r="I279" s="1" t="n"/>
      <c r="J279" s="1" t="n"/>
      <c r="K279" s="1" t="n"/>
      <c r="L279" s="1" t="n"/>
      <c r="M279" s="1" t="n"/>
    </row>
    <row hidden="1" r="280">
      <c r="A280" s="38" t="n"/>
      <c r="B280" s="1" t="n"/>
      <c r="H280" s="1" t="n"/>
      <c r="I280" s="1" t="n"/>
      <c r="J280" s="1" t="n"/>
      <c r="K280" s="1" t="n"/>
      <c r="L280" s="1" t="n"/>
      <c r="M280" s="1" t="n"/>
    </row>
    <row hidden="1" r="281">
      <c r="A281" s="38" t="n"/>
      <c r="B281" s="1" t="n"/>
      <c r="H281" s="1" t="n"/>
      <c r="I281" s="1" t="n"/>
      <c r="J281" s="1" t="n"/>
      <c r="K281" s="1" t="n"/>
      <c r="L281" s="1" t="n"/>
      <c r="M281" s="1" t="n"/>
    </row>
    <row hidden="1" r="282">
      <c r="A282" s="38" t="n"/>
      <c r="B282" s="1" t="n"/>
      <c r="H282" s="1" t="n"/>
      <c r="I282" s="1" t="n"/>
      <c r="J282" s="1" t="n"/>
      <c r="K282" s="1" t="n"/>
      <c r="L282" s="1" t="n"/>
      <c r="M282" s="1" t="n"/>
    </row>
    <row hidden="1" r="283">
      <c r="A283" s="38" t="n"/>
      <c r="B283" s="1" t="n"/>
      <c r="H283" s="1" t="n"/>
      <c r="I283" s="1" t="n"/>
      <c r="J283" s="1" t="n"/>
      <c r="K283" s="1" t="n"/>
      <c r="L283" s="1" t="n"/>
      <c r="M283" s="1" t="n"/>
    </row>
    <row hidden="1" r="284">
      <c r="A284" s="38" t="n"/>
      <c r="B284" s="1" t="n"/>
      <c r="H284" s="1" t="n"/>
      <c r="I284" s="1" t="n"/>
      <c r="J284" s="1" t="n"/>
      <c r="K284" s="1" t="n"/>
      <c r="L284" s="1" t="n"/>
      <c r="M284" s="1" t="n"/>
    </row>
    <row hidden="1" r="285">
      <c r="A285" s="38" t="n"/>
      <c r="B285" s="1" t="n"/>
      <c r="H285" s="1" t="n"/>
      <c r="I285" s="1" t="n"/>
      <c r="J285" s="1" t="n"/>
      <c r="K285" s="1" t="n"/>
      <c r="L285" s="1" t="n"/>
      <c r="M285" s="1" t="n"/>
    </row>
    <row hidden="1" r="286">
      <c r="A286" s="38" t="n"/>
      <c r="B286" s="1" t="n"/>
      <c r="H286" s="1" t="n"/>
      <c r="I286" s="1" t="n"/>
      <c r="J286" s="1" t="n"/>
      <c r="K286" s="1" t="n"/>
      <c r="L286" s="1" t="n"/>
      <c r="M286" s="1" t="n"/>
    </row>
    <row hidden="1" r="287">
      <c r="A287" s="38" t="n"/>
      <c r="B287" s="1" t="n"/>
      <c r="H287" s="1" t="n"/>
      <c r="I287" s="1" t="n"/>
      <c r="J287" s="1" t="n"/>
      <c r="K287" s="1" t="n"/>
      <c r="L287" s="1" t="n"/>
      <c r="M287" s="1" t="n"/>
    </row>
    <row hidden="1" r="288">
      <c r="A288" s="38" t="n"/>
      <c r="B288" s="1" t="n"/>
      <c r="H288" s="1" t="n"/>
      <c r="I288" s="1" t="n"/>
      <c r="J288" s="1" t="n"/>
      <c r="K288" s="1" t="n"/>
      <c r="L288" s="1" t="n"/>
      <c r="M288" s="1" t="n"/>
    </row>
    <row hidden="1" r="289">
      <c r="A289" s="38" t="n"/>
      <c r="B289" s="1" t="n"/>
      <c r="H289" s="1" t="n"/>
      <c r="I289" s="1" t="n"/>
      <c r="J289" s="1" t="n"/>
      <c r="K289" s="1" t="n"/>
      <c r="L289" s="1" t="n"/>
      <c r="M289" s="1" t="n"/>
    </row>
    <row hidden="1" r="290">
      <c r="A290" s="38" t="n"/>
      <c r="B290" s="1" t="n"/>
      <c r="H290" s="1" t="n"/>
      <c r="I290" s="1" t="n"/>
      <c r="J290" s="1" t="n"/>
      <c r="K290" s="1" t="n"/>
      <c r="L290" s="1" t="n"/>
      <c r="M290" s="1" t="n"/>
    </row>
    <row hidden="1" r="291">
      <c r="A291" s="38" t="n"/>
      <c r="B291" s="1" t="n"/>
      <c r="H291" s="1" t="n"/>
      <c r="I291" s="1" t="n"/>
      <c r="J291" s="1" t="n"/>
      <c r="K291" s="1" t="n"/>
      <c r="L291" s="1" t="n"/>
      <c r="M291" s="1" t="n"/>
    </row>
    <row hidden="1" r="292">
      <c r="A292" s="38" t="n"/>
      <c r="B292" s="1" t="n"/>
      <c r="H292" s="1" t="n"/>
      <c r="I292" s="1" t="n"/>
      <c r="J292" s="1" t="n"/>
      <c r="K292" s="1" t="n"/>
      <c r="L292" s="1" t="n"/>
      <c r="M292" s="1" t="n"/>
    </row>
    <row hidden="1" r="293">
      <c r="A293" s="38" t="n"/>
      <c r="B293" s="1" t="n"/>
      <c r="H293" s="1" t="n"/>
      <c r="I293" s="1" t="n"/>
      <c r="J293" s="1" t="n"/>
      <c r="K293" s="1" t="n"/>
      <c r="L293" s="1" t="n"/>
      <c r="M293" s="1" t="n"/>
    </row>
    <row hidden="1" r="294">
      <c r="A294" s="38" t="n"/>
      <c r="B294" s="1" t="n"/>
      <c r="H294" s="1" t="n"/>
      <c r="I294" s="1" t="n"/>
      <c r="J294" s="1" t="n"/>
      <c r="K294" s="1" t="n"/>
      <c r="L294" s="1" t="n"/>
      <c r="M294" s="1" t="n"/>
    </row>
    <row hidden="1" r="295">
      <c r="A295" s="38" t="n"/>
      <c r="B295" s="1" t="n"/>
      <c r="H295" s="1" t="n"/>
      <c r="I295" s="1" t="n"/>
      <c r="J295" s="1" t="n"/>
      <c r="K295" s="1" t="n"/>
      <c r="L295" s="1" t="n"/>
      <c r="M295" s="1" t="n"/>
    </row>
    <row hidden="1" r="296">
      <c r="A296" s="38" t="n"/>
      <c r="B296" s="1" t="n"/>
      <c r="H296" s="1" t="n"/>
      <c r="I296" s="1" t="n"/>
      <c r="J296" s="1" t="n"/>
      <c r="K296" s="1" t="n"/>
      <c r="L296" s="1" t="n"/>
      <c r="M296" s="1" t="n"/>
    </row>
    <row hidden="1" r="297">
      <c r="A297" s="38" t="n"/>
      <c r="B297" s="1" t="n"/>
      <c r="H297" s="1" t="n"/>
      <c r="I297" s="1" t="n"/>
      <c r="J297" s="1" t="n"/>
      <c r="K297" s="1" t="n"/>
      <c r="L297" s="1" t="n"/>
      <c r="M297" s="1" t="n"/>
    </row>
    <row hidden="1" r="298">
      <c r="A298" s="38" t="n"/>
      <c r="B298" s="1" t="n"/>
      <c r="H298" s="1" t="n"/>
      <c r="I298" s="1" t="n"/>
      <c r="J298" s="1" t="n"/>
      <c r="K298" s="1" t="n"/>
      <c r="L298" s="1" t="n"/>
      <c r="M298" s="1" t="n"/>
    </row>
    <row hidden="1" r="299">
      <c r="A299" s="38" t="n"/>
      <c r="B299" s="1" t="n"/>
      <c r="H299" s="1" t="n"/>
      <c r="I299" s="1" t="n"/>
      <c r="J299" s="1" t="n"/>
      <c r="K299" s="1" t="n"/>
      <c r="L299" s="1" t="n"/>
      <c r="M299" s="1" t="n"/>
    </row>
    <row hidden="1" r="300">
      <c r="A300" s="38" t="n"/>
      <c r="B300" s="1" t="n"/>
      <c r="H300" s="1" t="n"/>
      <c r="I300" s="1" t="n"/>
      <c r="J300" s="1" t="n"/>
      <c r="K300" s="1" t="n"/>
      <c r="L300" s="1" t="n"/>
      <c r="M300" s="1" t="n"/>
    </row>
    <row hidden="1" r="301">
      <c r="A301" s="38" t="n"/>
      <c r="B301" s="1" t="n"/>
      <c r="H301" s="1" t="n"/>
      <c r="I301" s="1" t="n"/>
      <c r="J301" s="1" t="n"/>
      <c r="K301" s="1" t="n"/>
      <c r="L301" s="1" t="n"/>
      <c r="M301" s="1" t="n"/>
    </row>
    <row hidden="1" r="302">
      <c r="A302" s="38" t="n"/>
      <c r="B302" s="1" t="n"/>
      <c r="H302" s="1" t="n"/>
      <c r="I302" s="1" t="n"/>
      <c r="J302" s="1" t="n"/>
      <c r="K302" s="1" t="n"/>
      <c r="L302" s="1" t="n"/>
      <c r="M302" s="1" t="n"/>
    </row>
    <row hidden="1" r="303">
      <c r="A303" s="38" t="n"/>
      <c r="B303" s="1" t="n"/>
      <c r="H303" s="1" t="n"/>
      <c r="I303" s="1" t="n"/>
      <c r="J303" s="1" t="n"/>
      <c r="K303" s="1" t="n"/>
      <c r="L303" s="1" t="n"/>
      <c r="M303" s="1" t="n"/>
    </row>
    <row hidden="1" r="304">
      <c r="A304" s="38" t="n"/>
      <c r="B304" s="1" t="n"/>
      <c r="H304" s="1" t="n"/>
      <c r="I304" s="1" t="n"/>
      <c r="J304" s="1" t="n"/>
      <c r="K304" s="1" t="n"/>
      <c r="L304" s="1" t="n"/>
      <c r="M304" s="1" t="n"/>
    </row>
    <row hidden="1" r="305">
      <c r="A305" s="38" t="n"/>
      <c r="B305" s="1" t="n"/>
      <c r="H305" s="1" t="n"/>
      <c r="I305" s="1" t="n"/>
      <c r="J305" s="1" t="n"/>
      <c r="K305" s="1" t="n"/>
      <c r="L305" s="1" t="n"/>
      <c r="M305" s="1" t="n"/>
    </row>
    <row hidden="1" r="306">
      <c r="A306" s="38" t="n"/>
      <c r="B306" s="1" t="n"/>
      <c r="H306" s="1" t="n"/>
      <c r="I306" s="1" t="n"/>
      <c r="J306" s="1" t="n"/>
      <c r="K306" s="1" t="n"/>
      <c r="L306" s="1" t="n"/>
      <c r="M306" s="1" t="n"/>
    </row>
    <row hidden="1" r="307">
      <c r="A307" s="38" t="n"/>
      <c r="B307" s="1" t="n"/>
      <c r="H307" s="1" t="n"/>
      <c r="I307" s="1" t="n"/>
      <c r="J307" s="1" t="n"/>
      <c r="K307" s="1" t="n"/>
      <c r="L307" s="1" t="n"/>
      <c r="M307" s="1" t="n"/>
    </row>
    <row hidden="1" r="308">
      <c r="A308" s="38" t="n"/>
      <c r="B308" s="1" t="n"/>
      <c r="H308" s="1" t="n"/>
      <c r="I308" s="1" t="n"/>
      <c r="J308" s="1" t="n"/>
      <c r="K308" s="1" t="n"/>
      <c r="L308" s="1" t="n"/>
      <c r="M308" s="1" t="n"/>
    </row>
    <row hidden="1" r="309">
      <c r="A309" s="38" t="n"/>
      <c r="B309" s="1" t="n"/>
      <c r="H309" s="1" t="n"/>
      <c r="I309" s="1" t="n"/>
      <c r="J309" s="1" t="n"/>
      <c r="K309" s="1" t="n"/>
      <c r="L309" s="1" t="n"/>
      <c r="M309" s="1" t="n"/>
    </row>
    <row hidden="1" r="310">
      <c r="A310" s="38" t="n"/>
      <c r="B310" s="1" t="n"/>
      <c r="H310" s="1" t="n"/>
      <c r="I310" s="1" t="n"/>
      <c r="J310" s="1" t="n"/>
      <c r="K310" s="1" t="n"/>
      <c r="L310" s="1" t="n"/>
      <c r="M310" s="1" t="n"/>
    </row>
    <row hidden="1" r="311">
      <c r="A311" s="38" t="n"/>
      <c r="B311" s="1" t="n"/>
      <c r="H311" s="1" t="n"/>
      <c r="I311" s="1" t="n"/>
      <c r="J311" s="1" t="n"/>
      <c r="K311" s="1" t="n"/>
      <c r="L311" s="1" t="n"/>
      <c r="M311" s="1" t="n"/>
    </row>
    <row hidden="1" r="312">
      <c r="A312" s="38" t="n"/>
      <c r="B312" s="1" t="n"/>
      <c r="H312" s="1" t="n"/>
      <c r="I312" s="1" t="n"/>
      <c r="J312" s="1" t="n"/>
      <c r="K312" s="1" t="n"/>
      <c r="L312" s="1" t="n"/>
      <c r="M312" s="1" t="n"/>
    </row>
    <row hidden="1" r="313">
      <c r="A313" s="38" t="n"/>
      <c r="B313" s="1" t="n"/>
      <c r="H313" s="1" t="n"/>
      <c r="I313" s="1" t="n"/>
      <c r="J313" s="1" t="n"/>
      <c r="K313" s="1" t="n"/>
      <c r="L313" s="1" t="n"/>
      <c r="M313" s="1" t="n"/>
    </row>
    <row hidden="1" r="314">
      <c r="A314" s="38" t="n"/>
      <c r="B314" s="1" t="n"/>
      <c r="H314" s="1" t="n"/>
      <c r="I314" s="1" t="n"/>
      <c r="J314" s="1" t="n"/>
      <c r="K314" s="1" t="n"/>
      <c r="L314" s="1" t="n"/>
      <c r="M314" s="1" t="n"/>
    </row>
    <row hidden="1" r="315">
      <c r="A315" s="38" t="n"/>
      <c r="B315" s="1" t="n"/>
      <c r="H315" s="1" t="n"/>
      <c r="I315" s="1" t="n"/>
      <c r="J315" s="1" t="n"/>
      <c r="K315" s="1" t="n"/>
      <c r="L315" s="1" t="n"/>
      <c r="M315" s="1" t="n"/>
    </row>
    <row hidden="1" r="316">
      <c r="A316" s="38" t="n"/>
      <c r="B316" s="1" t="n"/>
      <c r="H316" s="1" t="n"/>
      <c r="I316" s="1" t="n"/>
      <c r="J316" s="1" t="n"/>
      <c r="K316" s="1" t="n"/>
      <c r="L316" s="1" t="n"/>
      <c r="M316" s="1" t="n"/>
    </row>
    <row hidden="1" r="317">
      <c r="A317" s="38" t="n"/>
      <c r="B317" s="1" t="n"/>
      <c r="H317" s="1" t="n"/>
      <c r="I317" s="1" t="n"/>
      <c r="J317" s="1" t="n"/>
      <c r="K317" s="1" t="n"/>
      <c r="L317" s="1" t="n"/>
      <c r="M317" s="1" t="n"/>
    </row>
    <row hidden="1" r="318">
      <c r="A318" s="38" t="n"/>
      <c r="B318" s="1" t="n"/>
      <c r="H318" s="1" t="n"/>
      <c r="I318" s="1" t="n"/>
      <c r="J318" s="1" t="n"/>
      <c r="K318" s="1" t="n"/>
      <c r="L318" s="1" t="n"/>
      <c r="M318" s="1" t="n"/>
    </row>
    <row hidden="1" r="319">
      <c r="A319" s="38" t="n"/>
      <c r="B319" s="1" t="n"/>
      <c r="H319" s="1" t="n"/>
      <c r="I319" s="1" t="n"/>
      <c r="J319" s="1" t="n"/>
      <c r="K319" s="1" t="n"/>
      <c r="L319" s="1" t="n"/>
      <c r="M319" s="1" t="n"/>
    </row>
    <row hidden="1" r="320">
      <c r="A320" s="38" t="n"/>
      <c r="B320" s="1" t="n"/>
      <c r="H320" s="1" t="n"/>
      <c r="I320" s="1" t="n"/>
      <c r="J320" s="1" t="n"/>
      <c r="K320" s="1" t="n"/>
      <c r="L320" s="1" t="n"/>
      <c r="M320" s="1" t="n"/>
    </row>
    <row hidden="1" r="321">
      <c r="A321" s="38" t="n"/>
      <c r="B321" s="1" t="n"/>
      <c r="H321" s="1" t="n"/>
      <c r="I321" s="1" t="n"/>
      <c r="J321" s="1" t="n"/>
      <c r="K321" s="1" t="n"/>
      <c r="L321" s="1" t="n"/>
      <c r="M321" s="1" t="n"/>
    </row>
    <row hidden="1" r="322">
      <c r="A322" s="38" t="n"/>
      <c r="B322" s="1" t="n"/>
      <c r="H322" s="1" t="n"/>
      <c r="I322" s="1" t="n"/>
      <c r="J322" s="1" t="n"/>
      <c r="K322" s="1" t="n"/>
      <c r="L322" s="1" t="n"/>
      <c r="M322" s="1" t="n"/>
    </row>
    <row hidden="1" r="323">
      <c r="A323" s="38" t="n"/>
      <c r="B323" s="1" t="n"/>
      <c r="H323" s="1" t="n"/>
      <c r="I323" s="1" t="n"/>
      <c r="J323" s="1" t="n"/>
      <c r="K323" s="1" t="n"/>
      <c r="L323" s="1" t="n"/>
      <c r="M323" s="1" t="n"/>
    </row>
    <row hidden="1" r="324">
      <c r="A324" s="38" t="n"/>
      <c r="B324" s="1" t="n"/>
      <c r="H324" s="1" t="n"/>
      <c r="I324" s="1" t="n"/>
      <c r="J324" s="1" t="n"/>
      <c r="K324" s="1" t="n"/>
      <c r="L324" s="1" t="n"/>
      <c r="M324" s="1" t="n"/>
    </row>
    <row hidden="1" r="325">
      <c r="A325" s="38" t="n"/>
      <c r="B325" s="1" t="n"/>
      <c r="H325" s="1" t="n"/>
      <c r="I325" s="1" t="n"/>
      <c r="J325" s="1" t="n"/>
      <c r="K325" s="1" t="n"/>
      <c r="L325" s="1" t="n"/>
      <c r="M325" s="1" t="n"/>
    </row>
    <row hidden="1" r="326">
      <c r="A326" s="38" t="n"/>
      <c r="B326" s="1" t="n"/>
      <c r="H326" s="1" t="n"/>
      <c r="I326" s="1" t="n"/>
      <c r="J326" s="1" t="n"/>
      <c r="K326" s="1" t="n"/>
      <c r="L326" s="1" t="n"/>
      <c r="M326" s="1" t="n"/>
    </row>
    <row hidden="1" r="327">
      <c r="A327" s="38" t="n"/>
      <c r="B327" s="1" t="n"/>
      <c r="H327" s="1" t="n"/>
      <c r="I327" s="1" t="n"/>
      <c r="J327" s="1" t="n"/>
      <c r="K327" s="1" t="n"/>
      <c r="L327" s="1" t="n"/>
      <c r="M327" s="1" t="n"/>
    </row>
    <row hidden="1" r="328">
      <c r="A328" s="38" t="n"/>
      <c r="B328" s="1" t="n"/>
      <c r="H328" s="1" t="n"/>
      <c r="I328" s="1" t="n"/>
      <c r="J328" s="1" t="n"/>
      <c r="K328" s="1" t="n"/>
      <c r="L328" s="1" t="n"/>
      <c r="M328" s="1" t="n"/>
    </row>
    <row hidden="1" r="329">
      <c r="A329" s="38" t="n"/>
      <c r="B329" s="1" t="n"/>
      <c r="H329" s="1" t="n"/>
      <c r="I329" s="1" t="n"/>
      <c r="J329" s="1" t="n"/>
      <c r="K329" s="1" t="n"/>
      <c r="L329" s="1" t="n"/>
      <c r="M329" s="1" t="n"/>
    </row>
    <row hidden="1" r="330">
      <c r="A330" s="38" t="n"/>
      <c r="B330" s="1" t="n"/>
      <c r="H330" s="1" t="n"/>
      <c r="I330" s="1" t="n"/>
      <c r="J330" s="1" t="n"/>
      <c r="K330" s="1" t="n"/>
      <c r="L330" s="1" t="n"/>
      <c r="M330" s="1" t="n"/>
    </row>
    <row hidden="1" r="331">
      <c r="A331" s="38" t="n"/>
      <c r="B331" s="1" t="n"/>
      <c r="H331" s="1" t="n"/>
      <c r="I331" s="1" t="n"/>
      <c r="J331" s="1" t="n"/>
      <c r="K331" s="1" t="n"/>
      <c r="L331" s="1" t="n"/>
      <c r="M331" s="1" t="n"/>
    </row>
    <row hidden="1" r="332">
      <c r="A332" s="38" t="n"/>
      <c r="B332" s="1" t="n"/>
      <c r="H332" s="1" t="n"/>
      <c r="I332" s="1" t="n"/>
      <c r="J332" s="1" t="n"/>
      <c r="K332" s="1" t="n"/>
      <c r="L332" s="1" t="n"/>
      <c r="M332" s="1" t="n"/>
    </row>
    <row hidden="1" r="333">
      <c r="A333" s="38" t="n"/>
      <c r="B333" s="1" t="n"/>
      <c r="H333" s="1" t="n"/>
      <c r="I333" s="1" t="n"/>
      <c r="J333" s="1" t="n"/>
      <c r="K333" s="1" t="n"/>
      <c r="L333" s="1" t="n"/>
      <c r="M333" s="1" t="n"/>
    </row>
    <row hidden="1" r="334">
      <c r="A334" s="38" t="n"/>
      <c r="B334" s="1" t="n"/>
      <c r="H334" s="1" t="n"/>
      <c r="I334" s="1" t="n"/>
      <c r="J334" s="1" t="n"/>
      <c r="K334" s="1" t="n"/>
      <c r="L334" s="1" t="n"/>
      <c r="M334" s="1" t="n"/>
    </row>
    <row hidden="1" r="335">
      <c r="A335" s="38" t="n"/>
      <c r="B335" s="1" t="n"/>
      <c r="H335" s="1" t="n"/>
      <c r="I335" s="1" t="n"/>
      <c r="J335" s="1" t="n"/>
      <c r="K335" s="1" t="n"/>
      <c r="L335" s="1" t="n"/>
      <c r="M335" s="1" t="n"/>
    </row>
    <row hidden="1" r="336">
      <c r="A336" s="38" t="n"/>
      <c r="B336" s="1" t="n"/>
      <c r="H336" s="1" t="n"/>
      <c r="I336" s="1" t="n"/>
      <c r="J336" s="1" t="n"/>
      <c r="K336" s="1" t="n"/>
      <c r="L336" s="1" t="n"/>
      <c r="M336" s="1" t="n"/>
    </row>
    <row hidden="1" r="337">
      <c r="A337" s="38" t="n"/>
      <c r="B337" s="1" t="n"/>
      <c r="H337" s="1" t="n"/>
      <c r="I337" s="1" t="n"/>
      <c r="J337" s="1" t="n"/>
      <c r="K337" s="1" t="n"/>
      <c r="L337" s="1" t="n"/>
      <c r="M337" s="1" t="n"/>
    </row>
    <row hidden="1" r="338">
      <c r="A338" s="38" t="n"/>
      <c r="B338" s="1" t="n"/>
      <c r="H338" s="1" t="n"/>
      <c r="I338" s="1" t="n"/>
      <c r="J338" s="1" t="n"/>
      <c r="K338" s="1" t="n"/>
      <c r="L338" s="1" t="n"/>
      <c r="M338" s="1" t="n"/>
    </row>
    <row hidden="1" r="339">
      <c r="A339" s="38" t="n"/>
      <c r="B339" s="1" t="n"/>
      <c r="H339" s="1" t="n"/>
      <c r="I339" s="1" t="n"/>
      <c r="J339" s="1" t="n"/>
      <c r="K339" s="1" t="n"/>
      <c r="L339" s="1" t="n"/>
      <c r="M339" s="1" t="n"/>
    </row>
    <row hidden="1" r="340">
      <c r="A340" s="38" t="n"/>
      <c r="B340" s="1" t="n"/>
      <c r="H340" s="1" t="n"/>
      <c r="I340" s="1" t="n"/>
      <c r="J340" s="1" t="n"/>
      <c r="K340" s="1" t="n"/>
      <c r="L340" s="1" t="n"/>
      <c r="M340" s="1" t="n"/>
    </row>
    <row hidden="1" r="341">
      <c r="A341" s="38" t="n"/>
      <c r="B341" s="1" t="n"/>
      <c r="H341" s="1" t="n"/>
      <c r="I341" s="1" t="n"/>
      <c r="J341" s="1" t="n"/>
      <c r="K341" s="1" t="n"/>
      <c r="L341" s="1" t="n"/>
      <c r="M341" s="1" t="n"/>
    </row>
    <row hidden="1" r="342">
      <c r="A342" s="38" t="n"/>
      <c r="B342" s="1" t="n"/>
      <c r="H342" s="1" t="n"/>
      <c r="I342" s="1" t="n"/>
      <c r="J342" s="1" t="n"/>
      <c r="K342" s="1" t="n"/>
      <c r="L342" s="1" t="n"/>
      <c r="M342" s="1" t="n"/>
    </row>
    <row hidden="1" r="343">
      <c r="A343" s="38" t="n"/>
      <c r="B343" s="1" t="n"/>
      <c r="H343" s="1" t="n"/>
      <c r="I343" s="1" t="n"/>
      <c r="J343" s="1" t="n"/>
      <c r="K343" s="1" t="n"/>
      <c r="L343" s="1" t="n"/>
      <c r="M343" s="1" t="n"/>
    </row>
    <row hidden="1" r="344">
      <c r="A344" s="38" t="n"/>
      <c r="B344" s="1" t="n"/>
      <c r="H344" s="1" t="n"/>
      <c r="I344" s="1" t="n"/>
      <c r="J344" s="1" t="n"/>
      <c r="K344" s="1" t="n"/>
      <c r="L344" s="1" t="n"/>
      <c r="M344" s="1" t="n"/>
    </row>
    <row hidden="1" r="345">
      <c r="A345" s="38" t="n"/>
      <c r="B345" s="1" t="n"/>
      <c r="H345" s="1" t="n"/>
      <c r="I345" s="1" t="n"/>
      <c r="J345" s="1" t="n"/>
      <c r="K345" s="1" t="n"/>
      <c r="L345" s="1" t="n"/>
      <c r="M345" s="1" t="n"/>
    </row>
    <row hidden="1" r="346">
      <c r="A346" s="38" t="n"/>
      <c r="B346" s="1" t="n"/>
      <c r="H346" s="1" t="n"/>
      <c r="I346" s="1" t="n"/>
      <c r="J346" s="1" t="n"/>
      <c r="K346" s="1" t="n"/>
      <c r="L346" s="1" t="n"/>
      <c r="M346" s="1" t="n"/>
    </row>
    <row hidden="1" r="347">
      <c r="A347" s="38" t="n"/>
      <c r="B347" s="1" t="n"/>
      <c r="H347" s="1" t="n"/>
      <c r="I347" s="1" t="n"/>
      <c r="J347" s="1" t="n"/>
      <c r="K347" s="1" t="n"/>
      <c r="L347" s="1" t="n"/>
      <c r="M347" s="1" t="n"/>
    </row>
    <row hidden="1" r="348">
      <c r="A348" s="38" t="n"/>
      <c r="B348" s="1" t="n"/>
      <c r="H348" s="1" t="n"/>
      <c r="I348" s="1" t="n"/>
      <c r="J348" s="1" t="n"/>
      <c r="K348" s="1" t="n"/>
      <c r="L348" s="1" t="n"/>
      <c r="M348" s="1" t="n"/>
    </row>
    <row hidden="1" r="349">
      <c r="A349" s="38" t="n"/>
      <c r="B349" s="1" t="n"/>
      <c r="H349" s="1" t="n"/>
      <c r="I349" s="1" t="n"/>
      <c r="J349" s="1" t="n"/>
      <c r="K349" s="1" t="n"/>
      <c r="L349" s="1" t="n"/>
      <c r="M349" s="1" t="n"/>
    </row>
    <row hidden="1" r="350">
      <c r="A350" s="38" t="n"/>
      <c r="B350" s="1" t="n"/>
      <c r="H350" s="1" t="n"/>
      <c r="I350" s="1" t="n"/>
      <c r="J350" s="1" t="n"/>
      <c r="K350" s="1" t="n"/>
      <c r="L350" s="1" t="n"/>
      <c r="M350" s="1" t="n"/>
    </row>
    <row hidden="1" r="351">
      <c r="A351" s="38" t="n"/>
      <c r="B351" s="1" t="n"/>
      <c r="H351" s="1" t="n"/>
      <c r="I351" s="1" t="n"/>
      <c r="J351" s="1" t="n"/>
      <c r="K351" s="1" t="n"/>
      <c r="L351" s="1" t="n"/>
      <c r="M351" s="1" t="n"/>
    </row>
    <row hidden="1" r="352">
      <c r="A352" s="38" t="n"/>
      <c r="B352" s="1" t="n"/>
      <c r="H352" s="1" t="n"/>
      <c r="I352" s="1" t="n"/>
      <c r="J352" s="1" t="n"/>
      <c r="K352" s="1" t="n"/>
      <c r="L352" s="1" t="n"/>
      <c r="M352" s="1" t="n"/>
    </row>
    <row hidden="1" r="353">
      <c r="A353" s="38" t="n"/>
      <c r="B353" s="1" t="n"/>
      <c r="H353" s="1" t="n"/>
      <c r="I353" s="1" t="n"/>
      <c r="J353" s="1" t="n"/>
      <c r="K353" s="1" t="n"/>
      <c r="L353" s="1" t="n"/>
      <c r="M353" s="1" t="n"/>
    </row>
    <row hidden="1" r="354">
      <c r="A354" s="38" t="n"/>
      <c r="B354" s="1" t="n"/>
      <c r="H354" s="1" t="n"/>
      <c r="I354" s="1" t="n"/>
      <c r="J354" s="1" t="n"/>
      <c r="K354" s="1" t="n"/>
      <c r="L354" s="1" t="n"/>
      <c r="M354" s="1" t="n"/>
    </row>
    <row hidden="1" r="355">
      <c r="A355" s="38" t="n"/>
      <c r="B355" s="1" t="n"/>
      <c r="H355" s="1" t="n"/>
      <c r="I355" s="1" t="n"/>
      <c r="J355" s="1" t="n"/>
      <c r="K355" s="1" t="n"/>
      <c r="L355" s="1" t="n"/>
      <c r="M355" s="1" t="n"/>
    </row>
    <row hidden="1" r="356">
      <c r="A356" s="38" t="n"/>
      <c r="B356" s="1" t="n"/>
      <c r="H356" s="1" t="n"/>
      <c r="I356" s="1" t="n"/>
      <c r="J356" s="1" t="n"/>
      <c r="K356" s="1" t="n"/>
      <c r="L356" s="1" t="n"/>
      <c r="M356" s="1" t="n"/>
    </row>
    <row hidden="1" r="357">
      <c r="A357" s="38" t="n"/>
      <c r="B357" s="1" t="n"/>
      <c r="H357" s="1" t="n"/>
      <c r="I357" s="1" t="n"/>
      <c r="J357" s="1" t="n"/>
      <c r="K357" s="1" t="n"/>
      <c r="L357" s="1" t="n"/>
      <c r="M357" s="1" t="n"/>
    </row>
    <row hidden="1" r="358">
      <c r="A358" s="38" t="n"/>
      <c r="B358" s="1" t="n"/>
      <c r="H358" s="1" t="n"/>
      <c r="I358" s="1" t="n"/>
      <c r="J358" s="1" t="n"/>
      <c r="K358" s="1" t="n"/>
      <c r="L358" s="1" t="n"/>
      <c r="M358" s="1" t="n"/>
    </row>
    <row hidden="1" r="359">
      <c r="A359" s="38" t="n"/>
      <c r="B359" s="1" t="n"/>
      <c r="H359" s="1" t="n"/>
      <c r="I359" s="1" t="n"/>
      <c r="J359" s="1" t="n"/>
      <c r="K359" s="1" t="n"/>
      <c r="L359" s="1" t="n"/>
      <c r="M359" s="1" t="n"/>
    </row>
    <row hidden="1" r="360">
      <c r="A360" s="38" t="n"/>
      <c r="B360" s="1" t="n"/>
      <c r="H360" s="1" t="n"/>
      <c r="I360" s="1" t="n"/>
      <c r="J360" s="1" t="n"/>
      <c r="K360" s="1" t="n"/>
      <c r="L360" s="1" t="n"/>
      <c r="M360" s="1" t="n"/>
    </row>
    <row hidden="1" r="361">
      <c r="A361" s="38" t="n"/>
      <c r="B361" s="1" t="n"/>
      <c r="H361" s="1" t="n"/>
      <c r="I361" s="1" t="n"/>
      <c r="J361" s="1" t="n"/>
      <c r="K361" s="1" t="n"/>
      <c r="L361" s="1" t="n"/>
      <c r="M361" s="1" t="n"/>
    </row>
    <row hidden="1" r="362">
      <c r="A362" s="38" t="n"/>
      <c r="B362" s="1" t="n"/>
      <c r="H362" s="1" t="n"/>
      <c r="I362" s="1" t="n"/>
      <c r="J362" s="1" t="n"/>
      <c r="K362" s="1" t="n"/>
      <c r="L362" s="1" t="n"/>
      <c r="M362" s="1" t="n"/>
    </row>
    <row hidden="1" r="363">
      <c r="A363" s="38" t="n"/>
      <c r="B363" s="1" t="n"/>
      <c r="H363" s="1" t="n"/>
      <c r="I363" s="1" t="n"/>
      <c r="J363" s="1" t="n"/>
      <c r="K363" s="1" t="n"/>
      <c r="L363" s="1" t="n"/>
      <c r="M363" s="1" t="n"/>
    </row>
    <row hidden="1" r="364">
      <c r="A364" s="38" t="n"/>
      <c r="B364" s="1" t="n"/>
      <c r="H364" s="1" t="n"/>
      <c r="I364" s="1" t="n"/>
      <c r="J364" s="1" t="n"/>
      <c r="K364" s="1" t="n"/>
      <c r="L364" s="1" t="n"/>
      <c r="M364" s="1" t="n"/>
    </row>
    <row hidden="1" r="365">
      <c r="A365" s="38" t="n"/>
      <c r="B365" s="1" t="n"/>
      <c r="H365" s="1" t="n"/>
      <c r="I365" s="1" t="n"/>
      <c r="J365" s="1" t="n"/>
      <c r="K365" s="1" t="n"/>
      <c r="L365" s="1" t="n"/>
      <c r="M365" s="1" t="n"/>
    </row>
    <row hidden="1" r="366">
      <c r="A366" s="38" t="n"/>
      <c r="B366" s="1" t="n"/>
      <c r="H366" s="1" t="n"/>
      <c r="I366" s="1" t="n"/>
      <c r="J366" s="1" t="n"/>
      <c r="K366" s="1" t="n"/>
      <c r="L366" s="1" t="n"/>
      <c r="M366" s="1" t="n"/>
    </row>
    <row hidden="1" r="367">
      <c r="A367" s="38" t="n"/>
      <c r="B367" s="1" t="n"/>
      <c r="H367" s="1" t="n"/>
      <c r="I367" s="1" t="n"/>
      <c r="J367" s="1" t="n"/>
      <c r="K367" s="1" t="n"/>
      <c r="L367" s="1" t="n"/>
      <c r="M367" s="1" t="n"/>
    </row>
    <row hidden="1" r="368">
      <c r="A368" s="38" t="n"/>
      <c r="B368" s="1" t="n"/>
      <c r="H368" s="1" t="n"/>
      <c r="I368" s="1" t="n"/>
      <c r="J368" s="1" t="n"/>
      <c r="K368" s="1" t="n"/>
      <c r="L368" s="1" t="n"/>
      <c r="M368" s="1" t="n"/>
    </row>
    <row hidden="1" r="369">
      <c r="A369" s="38" t="n"/>
      <c r="B369" s="1" t="n"/>
      <c r="H369" s="1" t="n"/>
      <c r="I369" s="1" t="n"/>
      <c r="J369" s="1" t="n"/>
      <c r="K369" s="1" t="n"/>
      <c r="L369" s="1" t="n"/>
      <c r="M369" s="1" t="n"/>
    </row>
    <row hidden="1" r="370">
      <c r="A370" s="38" t="n"/>
      <c r="B370" s="1" t="n"/>
      <c r="H370" s="1" t="n"/>
      <c r="I370" s="1" t="n"/>
      <c r="J370" s="1" t="n"/>
      <c r="K370" s="1" t="n"/>
      <c r="L370" s="1" t="n"/>
      <c r="M370" s="1" t="n"/>
    </row>
    <row hidden="1" r="371">
      <c r="A371" s="38" t="n"/>
      <c r="B371" s="1" t="n"/>
      <c r="H371" s="1" t="n"/>
      <c r="I371" s="1" t="n"/>
      <c r="J371" s="1" t="n"/>
      <c r="K371" s="1" t="n"/>
      <c r="L371" s="1" t="n"/>
      <c r="M371" s="1" t="n"/>
    </row>
    <row hidden="1" r="372">
      <c r="A372" s="38" t="n"/>
      <c r="B372" s="1" t="n"/>
      <c r="H372" s="1" t="n"/>
      <c r="I372" s="1" t="n"/>
      <c r="J372" s="1" t="n"/>
      <c r="K372" s="1" t="n"/>
      <c r="L372" s="1" t="n"/>
      <c r="M372" s="1" t="n"/>
    </row>
    <row hidden="1" r="373">
      <c r="A373" s="38" t="n"/>
      <c r="B373" s="1" t="n"/>
      <c r="H373" s="1" t="n"/>
      <c r="I373" s="1" t="n"/>
      <c r="J373" s="1" t="n"/>
      <c r="K373" s="1" t="n"/>
      <c r="L373" s="1" t="n"/>
      <c r="M373" s="1" t="n"/>
    </row>
    <row hidden="1" r="374">
      <c r="A374" s="38" t="n"/>
      <c r="B374" s="1" t="n"/>
      <c r="H374" s="1" t="n"/>
      <c r="I374" s="1" t="n"/>
      <c r="J374" s="1" t="n"/>
      <c r="K374" s="1" t="n"/>
      <c r="L374" s="1" t="n"/>
      <c r="M374" s="1" t="n"/>
    </row>
    <row hidden="1" r="375">
      <c r="A375" s="38" t="n"/>
      <c r="B375" s="1" t="n"/>
      <c r="H375" s="1" t="n"/>
      <c r="I375" s="1" t="n"/>
      <c r="J375" s="1" t="n"/>
      <c r="K375" s="1" t="n"/>
      <c r="L375" s="1" t="n"/>
      <c r="M375" s="1" t="n"/>
    </row>
    <row hidden="1" r="376">
      <c r="A376" s="38" t="n"/>
      <c r="B376" s="1" t="n"/>
      <c r="H376" s="1" t="n"/>
      <c r="I376" s="1" t="n"/>
      <c r="J376" s="1" t="n"/>
      <c r="K376" s="1" t="n"/>
      <c r="L376" s="1" t="n"/>
      <c r="M376" s="1" t="n"/>
    </row>
    <row hidden="1" r="377">
      <c r="A377" s="38" t="n"/>
      <c r="B377" s="1" t="n"/>
      <c r="H377" s="1" t="n"/>
      <c r="I377" s="1" t="n"/>
      <c r="J377" s="1" t="n"/>
      <c r="K377" s="1" t="n"/>
      <c r="L377" s="1" t="n"/>
      <c r="M377" s="1" t="n"/>
    </row>
    <row hidden="1" r="378">
      <c r="A378" s="38" t="n"/>
      <c r="B378" s="1" t="n"/>
      <c r="H378" s="1" t="n"/>
      <c r="I378" s="1" t="n"/>
      <c r="J378" s="1" t="n"/>
      <c r="K378" s="1" t="n"/>
      <c r="L378" s="1" t="n"/>
      <c r="M378" s="1" t="n"/>
    </row>
    <row hidden="1" r="379">
      <c r="A379" s="38" t="n"/>
      <c r="B379" s="1" t="n"/>
      <c r="H379" s="1" t="n"/>
      <c r="I379" s="1" t="n"/>
      <c r="J379" s="1" t="n"/>
      <c r="K379" s="1" t="n"/>
      <c r="L379" s="1" t="n"/>
      <c r="M379" s="1" t="n"/>
    </row>
    <row hidden="1" r="380">
      <c r="A380" s="38" t="n"/>
      <c r="B380" s="1" t="n"/>
      <c r="H380" s="1" t="n"/>
      <c r="I380" s="1" t="n"/>
      <c r="J380" s="1" t="n"/>
      <c r="K380" s="1" t="n"/>
      <c r="L380" s="1" t="n"/>
      <c r="M380" s="1" t="n"/>
    </row>
    <row hidden="1" r="381">
      <c r="A381" s="38" t="n"/>
      <c r="B381" s="1" t="n"/>
      <c r="H381" s="1" t="n"/>
      <c r="I381" s="1" t="n"/>
      <c r="J381" s="1" t="n"/>
      <c r="K381" s="1" t="n"/>
      <c r="L381" s="1" t="n"/>
      <c r="M381" s="1" t="n"/>
    </row>
    <row hidden="1" r="382">
      <c r="A382" s="38" t="n"/>
      <c r="B382" s="1" t="n"/>
      <c r="H382" s="1" t="n"/>
      <c r="I382" s="1" t="n"/>
      <c r="J382" s="1" t="n"/>
      <c r="K382" s="1" t="n"/>
      <c r="L382" s="1" t="n"/>
      <c r="M382" s="1" t="n"/>
    </row>
    <row hidden="1" r="383">
      <c r="A383" s="38" t="n"/>
      <c r="B383" s="1" t="n"/>
      <c r="H383" s="1" t="n"/>
      <c r="I383" s="1" t="n"/>
      <c r="J383" s="1" t="n"/>
      <c r="K383" s="1" t="n"/>
      <c r="L383" s="1" t="n"/>
      <c r="M383" s="1" t="n"/>
    </row>
    <row hidden="1" r="384">
      <c r="A384" s="38" t="n"/>
      <c r="B384" s="1" t="n"/>
      <c r="H384" s="1" t="n"/>
      <c r="I384" s="1" t="n"/>
      <c r="J384" s="1" t="n"/>
      <c r="K384" s="1" t="n"/>
      <c r="L384" s="1" t="n"/>
      <c r="M384" s="1" t="n"/>
    </row>
    <row hidden="1" r="385">
      <c r="A385" s="38" t="n"/>
      <c r="B385" s="1" t="n"/>
      <c r="H385" s="1" t="n"/>
      <c r="I385" s="1" t="n"/>
      <c r="J385" s="1" t="n"/>
      <c r="K385" s="1" t="n"/>
      <c r="L385" s="1" t="n"/>
      <c r="M385" s="1" t="n"/>
    </row>
    <row hidden="1" r="386">
      <c r="A386" s="38" t="n"/>
      <c r="B386" s="1" t="n"/>
      <c r="H386" s="1" t="n"/>
      <c r="I386" s="1" t="n"/>
      <c r="J386" s="1" t="n"/>
      <c r="K386" s="1" t="n"/>
      <c r="L386" s="1" t="n"/>
      <c r="M386" s="1" t="n"/>
    </row>
    <row hidden="1" r="387">
      <c r="A387" s="38" t="n"/>
      <c r="B387" s="1" t="n"/>
      <c r="H387" s="1" t="n"/>
      <c r="I387" s="1" t="n"/>
      <c r="J387" s="1" t="n"/>
      <c r="K387" s="1" t="n"/>
      <c r="L387" s="1" t="n"/>
      <c r="M387" s="1" t="n"/>
    </row>
    <row hidden="1" r="388">
      <c r="A388" s="38" t="n"/>
      <c r="B388" s="1" t="n"/>
      <c r="H388" s="1" t="n"/>
      <c r="I388" s="1" t="n"/>
      <c r="J388" s="1" t="n"/>
      <c r="K388" s="1" t="n"/>
      <c r="L388" s="1" t="n"/>
      <c r="M388" s="1" t="n"/>
    </row>
    <row hidden="1" r="389">
      <c r="A389" s="38" t="n"/>
      <c r="B389" s="1" t="n"/>
      <c r="H389" s="1" t="n"/>
      <c r="I389" s="1" t="n"/>
      <c r="J389" s="1" t="n"/>
      <c r="K389" s="1" t="n"/>
      <c r="L389" s="1" t="n"/>
      <c r="M389" s="1" t="n"/>
    </row>
    <row hidden="1" r="390">
      <c r="A390" s="38" t="n"/>
      <c r="B390" s="1" t="n"/>
      <c r="H390" s="1" t="n"/>
      <c r="I390" s="1" t="n"/>
      <c r="J390" s="1" t="n"/>
      <c r="K390" s="1" t="n"/>
      <c r="L390" s="1" t="n"/>
      <c r="M390" s="1" t="n"/>
    </row>
    <row hidden="1" r="391">
      <c r="A391" s="38" t="n"/>
      <c r="B391" s="1" t="n"/>
      <c r="H391" s="1" t="n"/>
      <c r="I391" s="1" t="n"/>
      <c r="J391" s="1" t="n"/>
      <c r="K391" s="1" t="n"/>
      <c r="L391" s="1" t="n"/>
      <c r="M391" s="1" t="n"/>
    </row>
    <row hidden="1" r="392">
      <c r="A392" s="38" t="n"/>
      <c r="B392" s="1" t="n"/>
      <c r="H392" s="1" t="n"/>
      <c r="I392" s="1" t="n"/>
      <c r="J392" s="1" t="n"/>
      <c r="K392" s="1" t="n"/>
      <c r="L392" s="1" t="n"/>
      <c r="M392" s="1" t="n"/>
    </row>
    <row hidden="1" r="393">
      <c r="A393" s="38" t="n"/>
      <c r="B393" s="1" t="n"/>
      <c r="H393" s="1" t="n"/>
      <c r="I393" s="1" t="n"/>
      <c r="J393" s="1" t="n"/>
      <c r="K393" s="1" t="n"/>
      <c r="L393" s="1" t="n"/>
      <c r="M393" s="1" t="n"/>
    </row>
    <row hidden="1" r="394">
      <c r="A394" s="38" t="n"/>
      <c r="B394" s="1" t="n"/>
      <c r="H394" s="1" t="n"/>
      <c r="I394" s="1" t="n"/>
      <c r="J394" s="1" t="n"/>
      <c r="K394" s="1" t="n"/>
      <c r="L394" s="1" t="n"/>
      <c r="M394" s="1" t="n"/>
    </row>
    <row hidden="1" r="395">
      <c r="A395" s="38" t="n"/>
      <c r="B395" s="1" t="n"/>
      <c r="H395" s="1" t="n"/>
      <c r="I395" s="1" t="n"/>
      <c r="J395" s="1" t="n"/>
      <c r="K395" s="1" t="n"/>
      <c r="L395" s="1" t="n"/>
      <c r="M395" s="1" t="n"/>
    </row>
    <row hidden="1" r="396">
      <c r="A396" s="38" t="n"/>
      <c r="B396" s="1" t="n"/>
      <c r="H396" s="1" t="n"/>
      <c r="I396" s="1" t="n"/>
      <c r="J396" s="1" t="n"/>
      <c r="K396" s="1" t="n"/>
      <c r="L396" s="1" t="n"/>
      <c r="M396" s="1" t="n"/>
    </row>
    <row hidden="1" r="397">
      <c r="A397" s="38" t="n"/>
      <c r="B397" s="1" t="n"/>
      <c r="H397" s="1" t="n"/>
      <c r="I397" s="1" t="n"/>
      <c r="J397" s="1" t="n"/>
      <c r="K397" s="1" t="n"/>
      <c r="L397" s="1" t="n"/>
      <c r="M397" s="1" t="n"/>
    </row>
    <row hidden="1" r="398">
      <c r="A398" s="38" t="n"/>
      <c r="B398" s="1" t="n"/>
      <c r="H398" s="1" t="n"/>
      <c r="I398" s="1" t="n"/>
      <c r="J398" s="1" t="n"/>
      <c r="K398" s="1" t="n"/>
      <c r="L398" s="1" t="n"/>
      <c r="M398" s="1" t="n"/>
    </row>
    <row hidden="1" r="399">
      <c r="A399" s="38" t="n"/>
      <c r="B399" s="1" t="n"/>
      <c r="H399" s="1" t="n"/>
      <c r="I399" s="1" t="n"/>
      <c r="J399" s="1" t="n"/>
      <c r="K399" s="1" t="n"/>
      <c r="L399" s="1" t="n"/>
      <c r="M399" s="1" t="n"/>
    </row>
    <row hidden="1" r="400">
      <c r="A400" s="38" t="n"/>
      <c r="B400" s="1" t="n"/>
      <c r="H400" s="1" t="n"/>
      <c r="I400" s="1" t="n"/>
      <c r="J400" s="1" t="n"/>
      <c r="K400" s="1" t="n"/>
      <c r="L400" s="1" t="n"/>
      <c r="M400" s="1" t="n"/>
    </row>
    <row hidden="1" r="401">
      <c r="A401" s="38" t="n"/>
      <c r="B401" s="1" t="n"/>
      <c r="H401" s="1" t="n"/>
      <c r="I401" s="1" t="n"/>
      <c r="J401" s="1" t="n"/>
      <c r="K401" s="1" t="n"/>
      <c r="L401" s="1" t="n"/>
      <c r="M401" s="1" t="n"/>
    </row>
    <row hidden="1" r="402">
      <c r="A402" s="38" t="n"/>
      <c r="B402" s="1" t="n"/>
      <c r="H402" s="1" t="n"/>
      <c r="I402" s="1" t="n"/>
      <c r="J402" s="1" t="n"/>
      <c r="K402" s="1" t="n"/>
      <c r="L402" s="1" t="n"/>
      <c r="M402" s="1" t="n"/>
    </row>
    <row hidden="1" r="403">
      <c r="A403" s="38" t="n"/>
      <c r="B403" s="1" t="n"/>
      <c r="H403" s="1" t="n"/>
      <c r="I403" s="1" t="n"/>
      <c r="J403" s="1" t="n"/>
      <c r="K403" s="1" t="n"/>
      <c r="L403" s="1" t="n"/>
      <c r="M403" s="1" t="n"/>
    </row>
    <row hidden="1" r="404">
      <c r="A404" s="38" t="n"/>
      <c r="B404" s="1" t="n"/>
      <c r="H404" s="1" t="n"/>
      <c r="I404" s="1" t="n"/>
      <c r="J404" s="1" t="n"/>
      <c r="K404" s="1" t="n"/>
      <c r="L404" s="1" t="n"/>
      <c r="M404" s="1" t="n"/>
    </row>
    <row hidden="1" r="405">
      <c r="A405" s="38" t="n"/>
      <c r="B405" s="1" t="n"/>
      <c r="H405" s="1" t="n"/>
      <c r="I405" s="1" t="n"/>
      <c r="J405" s="1" t="n"/>
      <c r="K405" s="1" t="n"/>
      <c r="L405" s="1" t="n"/>
      <c r="M405" s="1" t="n"/>
    </row>
    <row hidden="1" r="406">
      <c r="A406" s="38" t="n"/>
      <c r="B406" s="1" t="n"/>
      <c r="H406" s="1" t="n"/>
      <c r="I406" s="1" t="n"/>
      <c r="J406" s="1" t="n"/>
      <c r="K406" s="1" t="n"/>
      <c r="L406" s="1" t="n"/>
      <c r="M406" s="1" t="n"/>
    </row>
    <row hidden="1" r="407">
      <c r="A407" s="38" t="n"/>
      <c r="B407" s="1" t="n"/>
      <c r="H407" s="1" t="n"/>
      <c r="I407" s="1" t="n"/>
      <c r="J407" s="1" t="n"/>
      <c r="K407" s="1" t="n"/>
      <c r="L407" s="1" t="n"/>
      <c r="M407" s="1" t="n"/>
    </row>
    <row hidden="1" r="408">
      <c r="A408" s="38" t="n"/>
      <c r="B408" s="1" t="n"/>
      <c r="H408" s="1" t="n"/>
      <c r="I408" s="1" t="n"/>
      <c r="J408" s="1" t="n"/>
      <c r="K408" s="1" t="n"/>
      <c r="L408" s="1" t="n"/>
      <c r="M408" s="1" t="n"/>
    </row>
    <row hidden="1" r="409">
      <c r="A409" s="38" t="n"/>
      <c r="B409" s="1" t="n"/>
      <c r="H409" s="1" t="n"/>
      <c r="I409" s="1" t="n"/>
      <c r="J409" s="1" t="n"/>
      <c r="K409" s="1" t="n"/>
      <c r="L409" s="1" t="n"/>
      <c r="M409" s="1" t="n"/>
    </row>
    <row hidden="1" r="410">
      <c r="A410" s="38" t="n"/>
      <c r="B410" s="1" t="n"/>
      <c r="H410" s="1" t="n"/>
      <c r="I410" s="1" t="n"/>
      <c r="J410" s="1" t="n"/>
      <c r="K410" s="1" t="n"/>
      <c r="L410" s="1" t="n"/>
      <c r="M410" s="1" t="n"/>
    </row>
    <row hidden="1" r="411">
      <c r="A411" s="38" t="n"/>
      <c r="B411" s="1" t="n"/>
      <c r="H411" s="1" t="n"/>
      <c r="I411" s="1" t="n"/>
      <c r="J411" s="1" t="n"/>
      <c r="K411" s="1" t="n"/>
      <c r="L411" s="1" t="n"/>
      <c r="M411" s="1" t="n"/>
    </row>
    <row hidden="1" r="412">
      <c r="A412" s="38" t="n"/>
      <c r="B412" s="1" t="n"/>
      <c r="H412" s="1" t="n"/>
      <c r="I412" s="1" t="n"/>
      <c r="J412" s="1" t="n"/>
      <c r="K412" s="1" t="n"/>
      <c r="L412" s="1" t="n"/>
      <c r="M412" s="1" t="n"/>
    </row>
    <row hidden="1" r="413">
      <c r="A413" s="38" t="n"/>
      <c r="B413" s="1" t="n"/>
      <c r="H413" s="1" t="n"/>
      <c r="I413" s="1" t="n"/>
      <c r="J413" s="1" t="n"/>
      <c r="K413" s="1" t="n"/>
      <c r="L413" s="1" t="n"/>
      <c r="M413" s="1" t="n"/>
    </row>
    <row hidden="1" r="414">
      <c r="A414" s="38" t="n"/>
      <c r="B414" s="1" t="n"/>
      <c r="H414" s="1" t="n"/>
      <c r="I414" s="1" t="n"/>
      <c r="J414" s="1" t="n"/>
      <c r="K414" s="1" t="n"/>
      <c r="L414" s="1" t="n"/>
      <c r="M414" s="1" t="n"/>
    </row>
    <row hidden="1" r="415">
      <c r="A415" s="38" t="n"/>
      <c r="B415" s="1" t="n"/>
      <c r="H415" s="1" t="n"/>
      <c r="I415" s="1" t="n"/>
      <c r="J415" s="1" t="n"/>
      <c r="K415" s="1" t="n"/>
      <c r="L415" s="1" t="n"/>
      <c r="M415" s="1" t="n"/>
    </row>
    <row hidden="1" r="416">
      <c r="A416" s="38" t="n"/>
      <c r="B416" s="1" t="n"/>
      <c r="H416" s="1" t="n"/>
      <c r="I416" s="1" t="n"/>
      <c r="J416" s="1" t="n"/>
      <c r="K416" s="1" t="n"/>
      <c r="L416" s="1" t="n"/>
      <c r="M416" s="1" t="n"/>
    </row>
    <row hidden="1" r="417">
      <c r="A417" s="38" t="n"/>
      <c r="B417" s="1" t="n"/>
      <c r="H417" s="1" t="n"/>
      <c r="I417" s="1" t="n"/>
      <c r="J417" s="1" t="n"/>
      <c r="K417" s="1" t="n"/>
      <c r="L417" s="1" t="n"/>
      <c r="M417" s="1" t="n"/>
    </row>
    <row hidden="1" r="418">
      <c r="A418" s="38" t="n"/>
      <c r="B418" s="1" t="n"/>
      <c r="H418" s="1" t="n"/>
      <c r="I418" s="1" t="n"/>
      <c r="J418" s="1" t="n"/>
      <c r="K418" s="1" t="n"/>
      <c r="L418" s="1" t="n"/>
      <c r="M418" s="1" t="n"/>
    </row>
    <row hidden="1" r="419">
      <c r="A419" s="38" t="n"/>
      <c r="B419" s="1" t="n"/>
      <c r="H419" s="1" t="n"/>
      <c r="I419" s="1" t="n"/>
      <c r="J419" s="1" t="n"/>
      <c r="K419" s="1" t="n"/>
      <c r="L419" s="1" t="n"/>
      <c r="M419" s="1" t="n"/>
    </row>
    <row hidden="1" r="420">
      <c r="A420" s="38" t="n"/>
      <c r="B420" s="1" t="n"/>
      <c r="H420" s="1" t="n"/>
      <c r="I420" s="1" t="n"/>
      <c r="J420" s="1" t="n"/>
      <c r="K420" s="1" t="n"/>
      <c r="L420" s="1" t="n"/>
      <c r="M420" s="1" t="n"/>
    </row>
    <row hidden="1" r="421">
      <c r="A421" s="38" t="n"/>
      <c r="B421" s="1" t="n"/>
      <c r="H421" s="1" t="n"/>
      <c r="I421" s="1" t="n"/>
      <c r="J421" s="1" t="n"/>
      <c r="K421" s="1" t="n"/>
      <c r="L421" s="1" t="n"/>
      <c r="M421" s="1" t="n"/>
    </row>
    <row hidden="1" r="422">
      <c r="A422" s="38" t="n"/>
      <c r="B422" s="1" t="n"/>
      <c r="H422" s="1" t="n"/>
      <c r="I422" s="1" t="n"/>
      <c r="J422" s="1" t="n"/>
      <c r="K422" s="1" t="n"/>
      <c r="L422" s="1" t="n"/>
      <c r="M422" s="1" t="n"/>
    </row>
    <row hidden="1" r="423">
      <c r="A423" s="38" t="n"/>
      <c r="B423" s="1" t="n"/>
      <c r="H423" s="1" t="n"/>
      <c r="I423" s="1" t="n"/>
      <c r="J423" s="1" t="n"/>
      <c r="K423" s="1" t="n"/>
      <c r="L423" s="1" t="n"/>
      <c r="M423" s="1" t="n"/>
    </row>
    <row hidden="1" r="424">
      <c r="A424" s="38" t="n"/>
      <c r="B424" s="1" t="n"/>
      <c r="H424" s="1" t="n"/>
      <c r="I424" s="1" t="n"/>
      <c r="J424" s="1" t="n"/>
      <c r="K424" s="1" t="n"/>
      <c r="L424" s="1" t="n"/>
      <c r="M424" s="1" t="n"/>
    </row>
    <row hidden="1" r="425">
      <c r="A425" s="38" t="n"/>
      <c r="B425" s="1" t="n"/>
      <c r="H425" s="1" t="n"/>
      <c r="I425" s="1" t="n"/>
      <c r="J425" s="1" t="n"/>
      <c r="K425" s="1" t="n"/>
      <c r="L425" s="1" t="n"/>
      <c r="M425" s="1" t="n"/>
    </row>
    <row hidden="1" r="426">
      <c r="A426" s="38" t="n"/>
      <c r="B426" s="1" t="n"/>
      <c r="H426" s="1" t="n"/>
      <c r="I426" s="1" t="n"/>
      <c r="J426" s="1" t="n"/>
      <c r="K426" s="1" t="n"/>
      <c r="L426" s="1" t="n"/>
      <c r="M426" s="1" t="n"/>
    </row>
    <row hidden="1" r="427">
      <c r="A427" s="38" t="n"/>
      <c r="B427" s="1" t="n"/>
      <c r="H427" s="1" t="n"/>
      <c r="I427" s="1" t="n"/>
      <c r="J427" s="1" t="n"/>
      <c r="K427" s="1" t="n"/>
      <c r="L427" s="1" t="n"/>
      <c r="M427" s="1" t="n"/>
    </row>
    <row hidden="1" r="428">
      <c r="A428" s="38" t="n"/>
      <c r="B428" s="1" t="n"/>
      <c r="H428" s="1" t="n"/>
      <c r="I428" s="1" t="n"/>
      <c r="J428" s="1" t="n"/>
      <c r="K428" s="1" t="n"/>
      <c r="L428" s="1" t="n"/>
      <c r="M428" s="1" t="n"/>
    </row>
    <row hidden="1" r="429">
      <c r="A429" s="38" t="n"/>
      <c r="B429" s="1" t="n"/>
      <c r="H429" s="1" t="n"/>
      <c r="I429" s="1" t="n"/>
      <c r="J429" s="1" t="n"/>
      <c r="K429" s="1" t="n"/>
      <c r="L429" s="1" t="n"/>
      <c r="M429" s="1" t="n"/>
    </row>
    <row hidden="1" r="430">
      <c r="A430" s="38" t="n"/>
      <c r="B430" s="1" t="n"/>
      <c r="H430" s="1" t="n"/>
      <c r="I430" s="1" t="n"/>
      <c r="J430" s="1" t="n"/>
      <c r="K430" s="1" t="n"/>
      <c r="L430" s="1" t="n"/>
      <c r="M430" s="1" t="n"/>
    </row>
    <row hidden="1" r="431">
      <c r="A431" s="38" t="n"/>
      <c r="B431" s="1" t="n"/>
      <c r="H431" s="1" t="n"/>
      <c r="I431" s="1" t="n"/>
      <c r="J431" s="1" t="n"/>
      <c r="K431" s="1" t="n"/>
      <c r="L431" s="1" t="n"/>
      <c r="M431" s="1" t="n"/>
    </row>
    <row hidden="1" r="432">
      <c r="A432" s="38" t="n"/>
      <c r="B432" s="1" t="n"/>
      <c r="H432" s="1" t="n"/>
      <c r="I432" s="1" t="n"/>
      <c r="J432" s="1" t="n"/>
      <c r="K432" s="1" t="n"/>
      <c r="L432" s="1" t="n"/>
      <c r="M432" s="1" t="n"/>
    </row>
    <row hidden="1" r="433">
      <c r="A433" s="38" t="n"/>
      <c r="B433" s="1" t="n"/>
      <c r="H433" s="1" t="n"/>
      <c r="I433" s="1" t="n"/>
      <c r="J433" s="1" t="n"/>
      <c r="K433" s="1" t="n"/>
      <c r="L433" s="1" t="n"/>
      <c r="M433" s="1" t="n"/>
    </row>
    <row hidden="1" r="434">
      <c r="A434" s="38" t="n"/>
      <c r="B434" s="1" t="n"/>
      <c r="H434" s="1" t="n"/>
      <c r="I434" s="1" t="n"/>
      <c r="J434" s="1" t="n"/>
      <c r="K434" s="1" t="n"/>
      <c r="L434" s="1" t="n"/>
      <c r="M434" s="1" t="n"/>
    </row>
    <row hidden="1" r="435">
      <c r="A435" s="38" t="n"/>
      <c r="B435" s="1" t="n"/>
      <c r="H435" s="1" t="n"/>
      <c r="I435" s="1" t="n"/>
      <c r="J435" s="1" t="n"/>
      <c r="K435" s="1" t="n"/>
      <c r="L435" s="1" t="n"/>
      <c r="M435" s="1" t="n"/>
    </row>
    <row hidden="1" r="436">
      <c r="A436" s="38" t="n"/>
      <c r="B436" s="1" t="n"/>
      <c r="H436" s="1" t="n"/>
      <c r="I436" s="1" t="n"/>
      <c r="J436" s="1" t="n"/>
      <c r="K436" s="1" t="n"/>
      <c r="L436" s="1" t="n"/>
      <c r="M436" s="1" t="n"/>
    </row>
    <row hidden="1" r="437">
      <c r="A437" s="38" t="n"/>
      <c r="B437" s="1" t="n"/>
      <c r="H437" s="1" t="n"/>
      <c r="I437" s="1" t="n"/>
      <c r="J437" s="1" t="n"/>
      <c r="K437" s="1" t="n"/>
      <c r="L437" s="1" t="n"/>
      <c r="M437" s="1" t="n"/>
    </row>
    <row hidden="1" r="438">
      <c r="A438" s="38" t="n"/>
      <c r="B438" s="1" t="n"/>
      <c r="H438" s="1" t="n"/>
      <c r="I438" s="1" t="n"/>
      <c r="J438" s="1" t="n"/>
      <c r="K438" s="1" t="n"/>
      <c r="L438" s="1" t="n"/>
      <c r="M438" s="1" t="n"/>
    </row>
    <row hidden="1" r="439">
      <c r="A439" s="38" t="n"/>
      <c r="B439" s="1" t="n"/>
      <c r="H439" s="1" t="n"/>
      <c r="I439" s="1" t="n"/>
      <c r="J439" s="1" t="n"/>
      <c r="K439" s="1" t="n"/>
      <c r="L439" s="1" t="n"/>
      <c r="M439" s="1" t="n"/>
    </row>
    <row hidden="1" r="440">
      <c r="A440" s="38" t="n"/>
      <c r="B440" s="1" t="n"/>
      <c r="H440" s="1" t="n"/>
      <c r="I440" s="1" t="n"/>
      <c r="J440" s="1" t="n"/>
      <c r="K440" s="1" t="n"/>
      <c r="L440" s="1" t="n"/>
      <c r="M440" s="1" t="n"/>
    </row>
    <row hidden="1" r="441">
      <c r="A441" s="38" t="n"/>
      <c r="B441" s="1" t="n"/>
      <c r="H441" s="1" t="n"/>
      <c r="I441" s="1" t="n"/>
      <c r="J441" s="1" t="n"/>
      <c r="K441" s="1" t="n"/>
      <c r="L441" s="1" t="n"/>
      <c r="M441" s="1" t="n"/>
    </row>
    <row hidden="1" r="442">
      <c r="A442" s="38" t="n"/>
      <c r="B442" s="1" t="n"/>
      <c r="H442" s="1" t="n"/>
      <c r="I442" s="1" t="n"/>
      <c r="J442" s="1" t="n"/>
      <c r="K442" s="1" t="n"/>
      <c r="L442" s="1" t="n"/>
      <c r="M442" s="1" t="n"/>
    </row>
    <row hidden="1" r="443">
      <c r="A443" s="38" t="n"/>
      <c r="B443" s="1" t="n"/>
      <c r="H443" s="1" t="n"/>
      <c r="I443" s="1" t="n"/>
      <c r="J443" s="1" t="n"/>
      <c r="K443" s="1" t="n"/>
      <c r="L443" s="1" t="n"/>
      <c r="M443" s="1" t="n"/>
    </row>
    <row hidden="1" r="444">
      <c r="A444" s="38" t="n"/>
      <c r="B444" s="1" t="n"/>
      <c r="H444" s="1" t="n"/>
      <c r="I444" s="1" t="n"/>
      <c r="J444" s="1" t="n"/>
      <c r="K444" s="1" t="n"/>
      <c r="L444" s="1" t="n"/>
      <c r="M444" s="1" t="n"/>
    </row>
    <row hidden="1" r="445">
      <c r="A445" s="38" t="n"/>
      <c r="B445" s="1" t="n"/>
      <c r="H445" s="1" t="n"/>
      <c r="I445" s="1" t="n"/>
      <c r="J445" s="1" t="n"/>
      <c r="K445" s="1" t="n"/>
      <c r="L445" s="1" t="n"/>
      <c r="M445" s="1" t="n"/>
    </row>
    <row hidden="1" r="446">
      <c r="A446" s="38" t="n"/>
      <c r="B446" s="1" t="n"/>
      <c r="H446" s="1" t="n"/>
      <c r="I446" s="1" t="n"/>
      <c r="J446" s="1" t="n"/>
      <c r="K446" s="1" t="n"/>
      <c r="L446" s="1" t="n"/>
      <c r="M446" s="1" t="n"/>
    </row>
    <row hidden="1" r="447">
      <c r="A447" s="38" t="n"/>
      <c r="B447" s="1" t="n"/>
      <c r="H447" s="1" t="n"/>
      <c r="I447" s="1" t="n"/>
      <c r="J447" s="1" t="n"/>
      <c r="K447" s="1" t="n"/>
      <c r="L447" s="1" t="n"/>
      <c r="M447" s="1" t="n"/>
    </row>
    <row hidden="1" r="448">
      <c r="A448" s="38" t="n"/>
      <c r="B448" s="1" t="n"/>
      <c r="H448" s="1" t="n"/>
      <c r="I448" s="1" t="n"/>
      <c r="J448" s="1" t="n"/>
      <c r="K448" s="1" t="n"/>
      <c r="L448" s="1" t="n"/>
      <c r="M448" s="1" t="n"/>
    </row>
    <row hidden="1" r="449">
      <c r="A449" s="38" t="n"/>
      <c r="B449" s="1" t="n"/>
      <c r="H449" s="1" t="n"/>
      <c r="I449" s="1" t="n"/>
      <c r="J449" s="1" t="n"/>
      <c r="K449" s="1" t="n"/>
      <c r="L449" s="1" t="n"/>
      <c r="M449" s="1" t="n"/>
    </row>
    <row hidden="1" r="450">
      <c r="A450" s="38" t="n"/>
      <c r="B450" s="1" t="n"/>
      <c r="H450" s="1" t="n"/>
      <c r="I450" s="1" t="n"/>
      <c r="J450" s="1" t="n"/>
      <c r="K450" s="1" t="n"/>
      <c r="L450" s="1" t="n"/>
      <c r="M450" s="1" t="n"/>
    </row>
    <row hidden="1" r="451">
      <c r="A451" s="38" t="n"/>
      <c r="B451" s="1" t="n"/>
      <c r="H451" s="1" t="n"/>
      <c r="I451" s="1" t="n"/>
      <c r="J451" s="1" t="n"/>
      <c r="K451" s="1" t="n"/>
      <c r="L451" s="1" t="n"/>
      <c r="M451" s="1" t="n"/>
    </row>
    <row hidden="1" r="452">
      <c r="A452" s="38" t="n"/>
      <c r="B452" s="1" t="n"/>
      <c r="H452" s="1" t="n"/>
      <c r="I452" s="1" t="n"/>
      <c r="J452" s="1" t="n"/>
      <c r="K452" s="1" t="n"/>
      <c r="L452" s="1" t="n"/>
      <c r="M452" s="1" t="n"/>
    </row>
    <row hidden="1" r="453">
      <c r="A453" s="38" t="n"/>
      <c r="B453" s="1" t="n"/>
      <c r="H453" s="1" t="n"/>
      <c r="I453" s="1" t="n"/>
      <c r="J453" s="1" t="n"/>
      <c r="K453" s="1" t="n"/>
      <c r="L453" s="1" t="n"/>
      <c r="M453" s="1" t="n"/>
    </row>
    <row hidden="1" r="454">
      <c r="A454" s="38" t="n"/>
      <c r="B454" s="1" t="n"/>
      <c r="H454" s="1" t="n"/>
      <c r="I454" s="1" t="n"/>
      <c r="J454" s="1" t="n"/>
      <c r="K454" s="1" t="n"/>
      <c r="L454" s="1" t="n"/>
      <c r="M454" s="1" t="n"/>
    </row>
    <row hidden="1" r="455">
      <c r="A455" s="38" t="n"/>
      <c r="B455" s="1" t="n"/>
      <c r="H455" s="1" t="n"/>
      <c r="I455" s="1" t="n"/>
      <c r="J455" s="1" t="n"/>
      <c r="K455" s="1" t="n"/>
      <c r="L455" s="1" t="n"/>
      <c r="M455" s="1" t="n"/>
    </row>
    <row hidden="1" r="456">
      <c r="A456" s="38" t="n"/>
      <c r="B456" s="1" t="n"/>
      <c r="H456" s="1" t="n"/>
      <c r="I456" s="1" t="n"/>
      <c r="J456" s="1" t="n"/>
      <c r="K456" s="1" t="n"/>
      <c r="L456" s="1" t="n"/>
      <c r="M456" s="1" t="n"/>
    </row>
    <row hidden="1" r="457">
      <c r="A457" s="38" t="n"/>
      <c r="B457" s="1" t="n"/>
      <c r="H457" s="1" t="n"/>
      <c r="I457" s="1" t="n"/>
      <c r="J457" s="1" t="n"/>
      <c r="K457" s="1" t="n"/>
      <c r="L457" s="1" t="n"/>
      <c r="M457" s="1" t="n"/>
    </row>
    <row hidden="1" r="458">
      <c r="A458" s="38" t="n"/>
      <c r="B458" s="1" t="n"/>
      <c r="H458" s="1" t="n"/>
      <c r="I458" s="1" t="n"/>
      <c r="J458" s="1" t="n"/>
      <c r="K458" s="1" t="n"/>
      <c r="L458" s="1" t="n"/>
      <c r="M458" s="1" t="n"/>
    </row>
    <row hidden="1" r="459">
      <c r="A459" s="38" t="n"/>
      <c r="B459" s="1" t="n"/>
      <c r="H459" s="1" t="n"/>
      <c r="I459" s="1" t="n"/>
      <c r="J459" s="1" t="n"/>
      <c r="K459" s="1" t="n"/>
      <c r="L459" s="1" t="n"/>
      <c r="M459" s="1" t="n"/>
    </row>
    <row hidden="1" r="460">
      <c r="A460" s="38" t="n"/>
      <c r="B460" s="1" t="n"/>
      <c r="H460" s="1" t="n"/>
      <c r="I460" s="1" t="n"/>
      <c r="J460" s="1" t="n"/>
      <c r="K460" s="1" t="n"/>
      <c r="L460" s="1" t="n"/>
      <c r="M460" s="1" t="n"/>
    </row>
    <row hidden="1" r="461">
      <c r="A461" s="38" t="n"/>
      <c r="B461" s="1" t="n"/>
      <c r="H461" s="1" t="n"/>
      <c r="I461" s="1" t="n"/>
      <c r="J461" s="1" t="n"/>
      <c r="K461" s="1" t="n"/>
      <c r="L461" s="1" t="n"/>
      <c r="M461" s="1" t="n"/>
    </row>
    <row hidden="1" r="462">
      <c r="A462" s="38" t="n"/>
      <c r="B462" s="1" t="n"/>
      <c r="H462" s="1" t="n"/>
      <c r="I462" s="1" t="n"/>
      <c r="J462" s="1" t="n"/>
      <c r="K462" s="1" t="n"/>
      <c r="L462" s="1" t="n"/>
      <c r="M462" s="1" t="n"/>
    </row>
    <row hidden="1" r="463">
      <c r="A463" s="38" t="n"/>
      <c r="B463" s="1" t="n"/>
      <c r="H463" s="1" t="n"/>
      <c r="I463" s="1" t="n"/>
      <c r="J463" s="1" t="n"/>
      <c r="K463" s="1" t="n"/>
      <c r="L463" s="1" t="n"/>
      <c r="M463" s="1" t="n"/>
    </row>
    <row hidden="1" r="464">
      <c r="A464" s="38" t="n"/>
      <c r="B464" s="1" t="n"/>
      <c r="H464" s="1" t="n"/>
      <c r="I464" s="1" t="n"/>
      <c r="J464" s="1" t="n"/>
      <c r="K464" s="1" t="n"/>
      <c r="L464" s="1" t="n"/>
      <c r="M464" s="1" t="n"/>
    </row>
    <row hidden="1" r="465">
      <c r="A465" s="38" t="n"/>
      <c r="B465" s="1" t="n"/>
      <c r="H465" s="1" t="n"/>
      <c r="I465" s="1" t="n"/>
      <c r="J465" s="1" t="n"/>
      <c r="K465" s="1" t="n"/>
      <c r="L465" s="1" t="n"/>
      <c r="M465" s="1" t="n"/>
    </row>
    <row hidden="1" r="466">
      <c r="A466" s="38" t="n"/>
      <c r="B466" s="1" t="n"/>
      <c r="H466" s="1" t="n"/>
      <c r="I466" s="1" t="n"/>
      <c r="J466" s="1" t="n"/>
      <c r="K466" s="1" t="n"/>
      <c r="L466" s="1" t="n"/>
      <c r="M466" s="1" t="n"/>
    </row>
    <row hidden="1" r="467">
      <c r="A467" s="38" t="n"/>
      <c r="B467" s="1" t="n"/>
      <c r="H467" s="1" t="n"/>
      <c r="I467" s="1" t="n"/>
      <c r="J467" s="1" t="n"/>
      <c r="K467" s="1" t="n"/>
      <c r="L467" s="1" t="n"/>
      <c r="M467" s="1" t="n"/>
    </row>
    <row hidden="1" r="468">
      <c r="A468" s="38" t="n"/>
      <c r="B468" s="1" t="n"/>
      <c r="H468" s="1" t="n"/>
      <c r="I468" s="1" t="n"/>
      <c r="J468" s="1" t="n"/>
      <c r="K468" s="1" t="n"/>
      <c r="L468" s="1" t="n"/>
      <c r="M468" s="1" t="n"/>
    </row>
    <row hidden="1" r="469">
      <c r="A469" s="38" t="n"/>
      <c r="B469" s="1" t="n"/>
      <c r="H469" s="1" t="n"/>
      <c r="I469" s="1" t="n"/>
      <c r="J469" s="1" t="n"/>
      <c r="K469" s="1" t="n"/>
      <c r="L469" s="1" t="n"/>
      <c r="M469" s="1" t="n"/>
    </row>
    <row hidden="1" r="470">
      <c r="A470" s="38" t="n"/>
      <c r="B470" s="1" t="n"/>
      <c r="H470" s="1" t="n"/>
      <c r="I470" s="1" t="n"/>
      <c r="J470" s="1" t="n"/>
      <c r="K470" s="1" t="n"/>
      <c r="L470" s="1" t="n"/>
      <c r="M470" s="1" t="n"/>
    </row>
    <row hidden="1" r="471">
      <c r="A471" s="38" t="n"/>
      <c r="B471" s="1" t="n"/>
      <c r="H471" s="1" t="n"/>
      <c r="I471" s="1" t="n"/>
      <c r="J471" s="1" t="n"/>
      <c r="K471" s="1" t="n"/>
      <c r="L471" s="1" t="n"/>
      <c r="M471" s="1" t="n"/>
    </row>
    <row hidden="1" r="472">
      <c r="A472" s="38" t="n"/>
      <c r="B472" s="1" t="n"/>
      <c r="H472" s="1" t="n"/>
      <c r="I472" s="1" t="n"/>
      <c r="J472" s="1" t="n"/>
      <c r="K472" s="1" t="n"/>
      <c r="L472" s="1" t="n"/>
      <c r="M472" s="1" t="n"/>
    </row>
    <row hidden="1" r="473">
      <c r="A473" s="38" t="n"/>
      <c r="B473" s="1" t="n"/>
      <c r="H473" s="1" t="n"/>
      <c r="I473" s="1" t="n"/>
      <c r="J473" s="1" t="n"/>
      <c r="K473" s="1" t="n"/>
      <c r="L473" s="1" t="n"/>
      <c r="M473" s="1" t="n"/>
    </row>
    <row hidden="1" r="474">
      <c r="A474" s="38" t="n"/>
      <c r="B474" s="1" t="n"/>
      <c r="H474" s="1" t="n"/>
      <c r="I474" s="1" t="n"/>
      <c r="J474" s="1" t="n"/>
      <c r="K474" s="1" t="n"/>
      <c r="L474" s="1" t="n"/>
      <c r="M474" s="1" t="n"/>
    </row>
    <row hidden="1" r="475">
      <c r="A475" s="38" t="n"/>
      <c r="B475" s="1" t="n"/>
      <c r="H475" s="1" t="n"/>
      <c r="I475" s="1" t="n"/>
      <c r="J475" s="1" t="n"/>
      <c r="K475" s="1" t="n"/>
      <c r="L475" s="1" t="n"/>
      <c r="M475" s="1" t="n"/>
    </row>
    <row hidden="1" r="476">
      <c r="A476" s="38" t="n"/>
      <c r="B476" s="1" t="n"/>
      <c r="H476" s="1" t="n"/>
      <c r="I476" s="1" t="n"/>
      <c r="J476" s="1" t="n"/>
      <c r="K476" s="1" t="n"/>
      <c r="L476" s="1" t="n"/>
      <c r="M476" s="1" t="n"/>
    </row>
    <row hidden="1" r="477">
      <c r="A477" s="38" t="n"/>
      <c r="B477" s="1" t="n"/>
      <c r="H477" s="1" t="n"/>
      <c r="I477" s="1" t="n"/>
      <c r="J477" s="1" t="n"/>
      <c r="K477" s="1" t="n"/>
      <c r="L477" s="1" t="n"/>
      <c r="M477" s="1" t="n"/>
    </row>
    <row hidden="1" r="478">
      <c r="A478" s="38" t="n"/>
      <c r="B478" s="1" t="n"/>
      <c r="H478" s="1" t="n"/>
      <c r="I478" s="1" t="n"/>
      <c r="J478" s="1" t="n"/>
      <c r="K478" s="1" t="n"/>
      <c r="L478" s="1" t="n"/>
      <c r="M478" s="1" t="n"/>
    </row>
    <row hidden="1" r="479">
      <c r="A479" s="38" t="n"/>
      <c r="B479" s="1" t="n"/>
      <c r="H479" s="1" t="n"/>
      <c r="I479" s="1" t="n"/>
      <c r="J479" s="1" t="n"/>
      <c r="K479" s="1" t="n"/>
      <c r="L479" s="1" t="n"/>
      <c r="M479" s="1" t="n"/>
    </row>
    <row hidden="1" r="480">
      <c r="A480" s="38" t="n"/>
      <c r="B480" s="1" t="n"/>
      <c r="H480" s="1" t="n"/>
      <c r="I480" s="1" t="n"/>
      <c r="J480" s="1" t="n"/>
      <c r="K480" s="1" t="n"/>
      <c r="L480" s="1" t="n"/>
      <c r="M480" s="1" t="n"/>
    </row>
    <row hidden="1" r="481">
      <c r="A481" s="38" t="n"/>
      <c r="B481" s="1" t="n"/>
      <c r="H481" s="1" t="n"/>
      <c r="I481" s="1" t="n"/>
      <c r="J481" s="1" t="n"/>
      <c r="K481" s="1" t="n"/>
      <c r="L481" s="1" t="n"/>
      <c r="M481" s="1" t="n"/>
    </row>
    <row hidden="1" r="482">
      <c r="A482" s="38" t="n"/>
      <c r="B482" s="1" t="n"/>
      <c r="H482" s="1" t="n"/>
      <c r="I482" s="1" t="n"/>
      <c r="J482" s="1" t="n"/>
      <c r="K482" s="1" t="n"/>
      <c r="L482" s="1" t="n"/>
      <c r="M482" s="1" t="n"/>
    </row>
    <row hidden="1" r="483">
      <c r="A483" s="38" t="n"/>
      <c r="B483" s="1" t="n"/>
      <c r="H483" s="1" t="n"/>
      <c r="I483" s="1" t="n"/>
      <c r="J483" s="1" t="n"/>
      <c r="K483" s="1" t="n"/>
      <c r="L483" s="1" t="n"/>
      <c r="M483" s="1" t="n"/>
    </row>
    <row hidden="1" r="484">
      <c r="A484" s="38" t="n"/>
      <c r="B484" s="1" t="n"/>
      <c r="H484" s="1" t="n"/>
      <c r="I484" s="1" t="n"/>
      <c r="J484" s="1" t="n"/>
      <c r="K484" s="1" t="n"/>
      <c r="L484" s="1" t="n"/>
      <c r="M484" s="1" t="n"/>
    </row>
    <row hidden="1" r="485">
      <c r="A485" s="38" t="n"/>
      <c r="B485" s="1" t="n"/>
      <c r="H485" s="1" t="n"/>
      <c r="I485" s="1" t="n"/>
      <c r="J485" s="1" t="n"/>
      <c r="K485" s="1" t="n"/>
      <c r="L485" s="1" t="n"/>
      <c r="M485" s="1" t="n"/>
    </row>
    <row hidden="1" r="486">
      <c r="A486" s="38" t="n"/>
      <c r="B486" s="1" t="n"/>
      <c r="H486" s="1" t="n"/>
      <c r="I486" s="1" t="n"/>
      <c r="J486" s="1" t="n"/>
      <c r="K486" s="1" t="n"/>
      <c r="L486" s="1" t="n"/>
      <c r="M486" s="1" t="n"/>
    </row>
    <row hidden="1" r="487">
      <c r="A487" s="38" t="n"/>
      <c r="B487" s="1" t="n"/>
      <c r="H487" s="1" t="n"/>
      <c r="I487" s="1" t="n"/>
      <c r="J487" s="1" t="n"/>
      <c r="K487" s="1" t="n"/>
      <c r="L487" s="1" t="n"/>
      <c r="M487" s="1" t="n"/>
    </row>
    <row hidden="1" r="488">
      <c r="A488" s="38" t="n"/>
      <c r="B488" s="1" t="n"/>
      <c r="H488" s="1" t="n"/>
      <c r="I488" s="1" t="n"/>
      <c r="J488" s="1" t="n"/>
      <c r="K488" s="1" t="n"/>
      <c r="L488" s="1" t="n"/>
      <c r="M488" s="1" t="n"/>
    </row>
    <row hidden="1" r="489">
      <c r="A489" s="38" t="n"/>
      <c r="B489" s="1" t="n"/>
      <c r="H489" s="1" t="n"/>
      <c r="I489" s="1" t="n"/>
      <c r="J489" s="1" t="n"/>
      <c r="K489" s="1" t="n"/>
      <c r="L489" s="1" t="n"/>
      <c r="M489" s="1" t="n"/>
    </row>
    <row hidden="1" r="490">
      <c r="A490" s="38" t="n"/>
      <c r="B490" s="1" t="n"/>
      <c r="H490" s="1" t="n"/>
      <c r="I490" s="1" t="n"/>
      <c r="J490" s="1" t="n"/>
      <c r="K490" s="1" t="n"/>
      <c r="L490" s="1" t="n"/>
      <c r="M490" s="1" t="n"/>
    </row>
    <row hidden="1" r="491">
      <c r="A491" s="38" t="n"/>
      <c r="B491" s="1" t="n"/>
      <c r="H491" s="1" t="n"/>
      <c r="I491" s="1" t="n"/>
      <c r="J491" s="1" t="n"/>
      <c r="K491" s="1" t="n"/>
      <c r="L491" s="1" t="n"/>
      <c r="M491" s="1" t="n"/>
    </row>
    <row hidden="1" r="492">
      <c r="A492" s="38" t="n"/>
      <c r="B492" s="1" t="n"/>
      <c r="H492" s="1" t="n"/>
      <c r="I492" s="1" t="n"/>
      <c r="J492" s="1" t="n"/>
      <c r="K492" s="1" t="n"/>
      <c r="L492" s="1" t="n"/>
      <c r="M492" s="1" t="n"/>
    </row>
    <row hidden="1" r="493">
      <c r="A493" s="38" t="n"/>
      <c r="B493" s="1" t="n"/>
      <c r="H493" s="1" t="n"/>
      <c r="I493" s="1" t="n"/>
      <c r="J493" s="1" t="n"/>
      <c r="K493" s="1" t="n"/>
      <c r="L493" s="1" t="n"/>
      <c r="M493" s="1" t="n"/>
    </row>
    <row hidden="1" r="494">
      <c r="A494" s="38" t="n"/>
      <c r="B494" s="1" t="n"/>
      <c r="H494" s="1" t="n"/>
      <c r="I494" s="1" t="n"/>
      <c r="J494" s="1" t="n"/>
      <c r="K494" s="1" t="n"/>
      <c r="L494" s="1" t="n"/>
      <c r="M494" s="1" t="n"/>
    </row>
    <row hidden="1" r="495">
      <c r="A495" s="38" t="n"/>
      <c r="B495" s="1" t="n"/>
      <c r="H495" s="1" t="n"/>
      <c r="I495" s="1" t="n"/>
      <c r="J495" s="1" t="n"/>
      <c r="K495" s="1" t="n"/>
      <c r="L495" s="1" t="n"/>
      <c r="M495" s="1" t="n"/>
    </row>
    <row hidden="1" r="496">
      <c r="A496" s="38" t="n"/>
      <c r="B496" s="1" t="n"/>
      <c r="H496" s="1" t="n"/>
      <c r="I496" s="1" t="n"/>
      <c r="J496" s="1" t="n"/>
      <c r="K496" s="1" t="n"/>
      <c r="L496" s="1" t="n"/>
      <c r="M496" s="1" t="n"/>
    </row>
    <row hidden="1" r="497">
      <c r="A497" s="38" t="n"/>
      <c r="B497" s="1" t="n"/>
      <c r="H497" s="1" t="n"/>
      <c r="I497" s="1" t="n"/>
      <c r="J497" s="1" t="n"/>
      <c r="K497" s="1" t="n"/>
      <c r="L497" s="1" t="n"/>
      <c r="M497" s="1" t="n"/>
    </row>
    <row hidden="1" r="498">
      <c r="A498" s="38" t="n"/>
      <c r="B498" s="1" t="n"/>
      <c r="H498" s="1" t="n"/>
      <c r="I498" s="1" t="n"/>
      <c r="J498" s="1" t="n"/>
      <c r="K498" s="1" t="n"/>
      <c r="L498" s="1" t="n"/>
      <c r="M498" s="1" t="n"/>
    </row>
    <row hidden="1" r="499">
      <c r="A499" s="38" t="n"/>
      <c r="B499" s="1" t="n"/>
      <c r="H499" s="1" t="n"/>
      <c r="I499" s="1" t="n"/>
      <c r="J499" s="1" t="n"/>
      <c r="K499" s="1" t="n"/>
      <c r="L499" s="1" t="n"/>
      <c r="M499" s="1" t="n"/>
    </row>
    <row hidden="1" r="500">
      <c r="A500" s="38" t="n"/>
      <c r="B500" s="1" t="n"/>
      <c r="H500" s="1" t="n"/>
      <c r="I500" s="1" t="n"/>
      <c r="J500" s="1" t="n"/>
      <c r="K500" s="1" t="n"/>
      <c r="L500" s="1" t="n"/>
      <c r="M500" s="1" t="n"/>
    </row>
    <row r="501">
      <c r="A501" s="39" t="inlineStr">
        <is>
          <t>Time Series</t>
        </is>
      </c>
      <c r="B501" s="7" t="n"/>
      <c r="C501" s="20" t="n"/>
      <c r="D501" s="19" t="n"/>
      <c r="E501" s="19" t="n"/>
      <c r="F501" s="19" t="n"/>
      <c r="G501" s="46" t="inlineStr">
        <is>
          <t>Long Weights (Import/Export)</t>
        </is>
      </c>
      <c r="H501" s="4" t="n"/>
      <c r="I501" s="5" t="n"/>
      <c r="J501" s="5" t="n"/>
      <c r="K501" s="5" t="n"/>
      <c r="L501" s="5" t="n"/>
      <c r="M501" s="5" t="n"/>
    </row>
    <row r="502">
      <c r="A502" s="25" t="inlineStr">
        <is>
          <t>Level 1</t>
        </is>
      </c>
      <c r="B502" s="21" t="inlineStr">
        <is>
          <t>Level 2</t>
        </is>
      </c>
      <c r="C502" s="18" t="inlineStr">
        <is>
          <t>Level 3</t>
        </is>
      </c>
      <c r="D502" s="17" t="inlineStr">
        <is>
          <t>Level 4</t>
        </is>
      </c>
      <c r="E502" s="17" t="inlineStr">
        <is>
          <t>$64 Million</t>
        </is>
      </c>
      <c r="F502" s="17" t="n"/>
      <c r="G502" s="10" t="inlineStr">
        <is>
          <t>Invested Amount</t>
        </is>
      </c>
      <c r="H502" s="26" t="n"/>
      <c r="I502" s="26" t="n"/>
      <c r="J502" s="26" t="n"/>
      <c r="K502" s="26" t="n"/>
      <c r="L502" s="26" t="n"/>
      <c r="M502" s="26" t="n"/>
    </row>
    <row r="503">
      <c r="A503" s="40" t="inlineStr">
        <is>
          <t>Strategy Exposure</t>
        </is>
      </c>
      <c r="B503" s="27" t="n"/>
      <c r="C503" s="28" t="n"/>
      <c r="D503" s="29" t="n"/>
      <c r="E503" s="29" t="n"/>
      <c r="F503" s="29" t="n"/>
      <c r="G503" s="3" t="n"/>
    </row>
    <row r="504">
      <c r="A504" s="41" t="n"/>
      <c r="B504" s="31" t="inlineStr">
        <is>
          <t>Equity Investments</t>
        </is>
      </c>
      <c r="C504" s="32" t="n"/>
      <c r="D504" s="33" t="n"/>
      <c r="E504" s="33" t="n"/>
      <c r="F504" s="33" t="n"/>
      <c r="G504" s="9" t="n"/>
    </row>
    <row r="505">
      <c r="A505" s="42" t="n"/>
      <c r="B505" s="15" t="n"/>
      <c r="C505" s="13" t="inlineStr">
        <is>
          <t>Long/Short Equity</t>
        </is>
      </c>
      <c r="D505" s="11" t="n"/>
      <c r="E505" s="68" t="n">
        <v>0.8191000000000001</v>
      </c>
      <c r="F505" s="68" t="n">
        <v>0.8786</v>
      </c>
      <c r="G505" s="55" t="n">
        <v>1.016950981706259</v>
      </c>
      <c r="H505" s="68" t="n">
        <v>0.9327190621079643</v>
      </c>
      <c r="I505" s="56" t="n">
        <v>0.9698590258708999</v>
      </c>
      <c r="J505" s="56" t="n">
        <v>0.9899</v>
      </c>
      <c r="K505" s="71" t="n">
        <v>1.001</v>
      </c>
      <c r="L505" s="56" t="n">
        <v>0.9316547453817603</v>
      </c>
      <c r="M505" s="56" t="n">
        <v>0.87535</v>
      </c>
      <c r="N505" t="inlineStr">
        <is>
          <t>91.66%</t>
        </is>
      </c>
    </row>
    <row r="506">
      <c r="A506" s="42" t="n"/>
      <c r="B506" s="15" t="n"/>
      <c r="C506" s="13" t="inlineStr">
        <is>
          <t>Event Driven/Spec. Sit.</t>
        </is>
      </c>
      <c r="D506" s="11" t="n"/>
      <c r="E506" s="68" t="n">
        <v>0</v>
      </c>
      <c r="F506" s="11" t="n"/>
      <c r="G506" s="2" t="n"/>
      <c r="H506" s="68" t="n">
        <v>0</v>
      </c>
      <c r="I506" s="30" t="n">
        <v>0</v>
      </c>
      <c r="J506" s="30" t="n">
        <v>0</v>
      </c>
      <c r="N506" t="inlineStr">
        <is>
          <t>0.00%</t>
        </is>
      </c>
    </row>
    <row r="507">
      <c r="A507" s="41" t="n"/>
      <c r="B507" s="31" t="n"/>
      <c r="C507" s="32" t="inlineStr">
        <is>
          <t>Stat. Arbitrage/Quant.</t>
        </is>
      </c>
      <c r="D507" s="33" t="n"/>
      <c r="E507" s="68" t="n">
        <v>0</v>
      </c>
      <c r="F507" s="33" t="n"/>
      <c r="G507" s="9" t="n"/>
      <c r="H507" s="68" t="n">
        <v>0</v>
      </c>
      <c r="I507" s="30" t="n">
        <v>0</v>
      </c>
      <c r="J507" s="30" t="n">
        <v>0</v>
      </c>
      <c r="N507" t="inlineStr">
        <is>
          <t>0.00%</t>
        </is>
      </c>
    </row>
    <row r="508">
      <c r="A508" s="42" t="n"/>
      <c r="B508" s="15" t="n"/>
      <c r="C508" s="13" t="inlineStr">
        <is>
          <t>Deep Value</t>
        </is>
      </c>
      <c r="D508" s="11" t="n"/>
      <c r="E508" s="68" t="n">
        <v>0</v>
      </c>
      <c r="F508" s="11" t="n"/>
      <c r="G508" s="2" t="n"/>
      <c r="H508" s="68" t="n">
        <v>0</v>
      </c>
      <c r="I508" s="30" t="n">
        <v>0</v>
      </c>
      <c r="J508" s="30" t="n">
        <v>0</v>
      </c>
      <c r="N508" t="inlineStr">
        <is>
          <t>0.00%</t>
        </is>
      </c>
    </row>
    <row r="509">
      <c r="A509" s="42" t="n"/>
      <c r="B509" s="15" t="n"/>
      <c r="C509" s="13" t="inlineStr">
        <is>
          <t>Derivatives</t>
        </is>
      </c>
      <c r="D509" s="11" t="n"/>
      <c r="E509" s="68" t="n">
        <v>0</v>
      </c>
      <c r="F509" s="11" t="n"/>
      <c r="G509" s="2" t="n"/>
      <c r="H509" s="68" t="n">
        <v>0</v>
      </c>
      <c r="I509" s="30" t="n">
        <v>0</v>
      </c>
      <c r="J509" s="30" t="n">
        <v>0</v>
      </c>
      <c r="N509" t="inlineStr">
        <is>
          <t>0.00%</t>
        </is>
      </c>
    </row>
    <row r="510">
      <c r="A510" s="42" t="n"/>
      <c r="B510" s="15" t="n"/>
      <c r="C510" s="13" t="inlineStr">
        <is>
          <t>Index Hedging</t>
        </is>
      </c>
      <c r="D510" s="11" t="n"/>
      <c r="E510" s="68" t="n">
        <v>0</v>
      </c>
      <c r="F510" s="11" t="n"/>
      <c r="G510" s="2" t="n"/>
      <c r="H510" s="68" t="n">
        <v>0</v>
      </c>
      <c r="I510" s="30" t="n">
        <v>0</v>
      </c>
      <c r="J510" s="30" t="n">
        <v>0</v>
      </c>
      <c r="N510" t="inlineStr">
        <is>
          <t>0.00%</t>
        </is>
      </c>
    </row>
    <row r="511">
      <c r="A511" s="42" t="n"/>
      <c r="B511" s="15" t="inlineStr">
        <is>
          <t>Credit Investments</t>
        </is>
      </c>
      <c r="C511" s="13" t="n"/>
      <c r="D511" s="11" t="n"/>
      <c r="E511" s="11" t="n"/>
      <c r="F511" s="11" t="n"/>
      <c r="G511" s="2" t="n"/>
    </row>
    <row r="512">
      <c r="A512" s="42" t="n"/>
      <c r="B512" s="15" t="n"/>
      <c r="C512" s="13" t="inlineStr">
        <is>
          <t>Credit</t>
        </is>
      </c>
      <c r="D512" s="11" t="n"/>
      <c r="E512" s="11" t="n"/>
      <c r="F512" s="11" t="n"/>
      <c r="G512" s="2" t="n"/>
    </row>
    <row r="513">
      <c r="A513" s="43" t="n"/>
      <c r="B513" s="34" t="n"/>
      <c r="C513" s="35" t="n"/>
      <c r="D513" s="36" t="inlineStr">
        <is>
          <t>Bank Debt/Sr. Secured</t>
        </is>
      </c>
      <c r="E513" s="30" t="n">
        <v>0</v>
      </c>
      <c r="F513" s="36" t="n"/>
      <c r="G513" s="8" t="n"/>
      <c r="H513" s="30" t="n">
        <v>0</v>
      </c>
      <c r="I513" s="30" t="n">
        <v>0</v>
      </c>
      <c r="J513" s="30" t="n">
        <v>0</v>
      </c>
    </row>
    <row r="514">
      <c r="A514" s="43" t="n"/>
      <c r="B514" s="34" t="n"/>
      <c r="C514" s="35" t="n"/>
      <c r="D514" s="36" t="inlineStr">
        <is>
          <t>Subordinated</t>
        </is>
      </c>
      <c r="E514" s="30" t="n">
        <v>0</v>
      </c>
      <c r="F514" s="36" t="n"/>
      <c r="G514" s="8" t="n"/>
      <c r="H514" s="30" t="n">
        <v>0</v>
      </c>
      <c r="I514" s="30" t="n">
        <v>0</v>
      </c>
      <c r="J514" s="30" t="n">
        <v>0</v>
      </c>
    </row>
    <row r="515">
      <c r="A515" s="43" t="n"/>
      <c r="B515" s="34" t="n"/>
      <c r="C515" s="35" t="n"/>
      <c r="D515" s="36" t="inlineStr">
        <is>
          <t>High Yield/Preferred</t>
        </is>
      </c>
      <c r="E515" s="30" t="n">
        <v>0</v>
      </c>
      <c r="F515" s="36" t="n"/>
      <c r="G515" s="8" t="n"/>
      <c r="H515" s="30" t="n">
        <v>0</v>
      </c>
      <c r="I515" s="30" t="n">
        <v>0</v>
      </c>
      <c r="J515" s="30" t="n">
        <v>0</v>
      </c>
    </row>
    <row r="516">
      <c r="A516" s="43" t="n"/>
      <c r="B516" s="34" t="n"/>
      <c r="C516" s="35" t="n"/>
      <c r="D516" s="36" t="inlineStr">
        <is>
          <t>Stressed/Distressed</t>
        </is>
      </c>
      <c r="E516" s="30" t="n">
        <v>0</v>
      </c>
      <c r="F516" s="36" t="n"/>
      <c r="G516" s="8" t="n"/>
      <c r="H516" s="30" t="n">
        <v>0</v>
      </c>
      <c r="I516" s="30" t="n">
        <v>0</v>
      </c>
      <c r="J516" s="30" t="n">
        <v>0</v>
      </c>
    </row>
    <row r="517">
      <c r="A517" s="43" t="n"/>
      <c r="B517" s="34" t="n"/>
      <c r="C517" s="35" t="n"/>
      <c r="D517" s="36" t="inlineStr">
        <is>
          <t>Post-bank/Credit Equity</t>
        </is>
      </c>
      <c r="E517" s="30" t="n">
        <v>0</v>
      </c>
      <c r="F517" s="36" t="n"/>
      <c r="G517" s="8" t="n"/>
      <c r="H517" s="30" t="n">
        <v>0</v>
      </c>
      <c r="I517" s="30" t="n">
        <v>0</v>
      </c>
      <c r="J517" s="30" t="n">
        <v>0</v>
      </c>
    </row>
    <row r="518">
      <c r="A518" s="41" t="n"/>
      <c r="B518" s="31" t="n"/>
      <c r="C518" s="32" t="n"/>
      <c r="D518" s="33" t="inlineStr">
        <is>
          <t>Trade Claims/Litigation</t>
        </is>
      </c>
      <c r="E518" s="30" t="n">
        <v>0</v>
      </c>
      <c r="F518" s="33" t="n"/>
      <c r="G518" s="9" t="n"/>
      <c r="H518" s="30" t="n">
        <v>0</v>
      </c>
      <c r="I518" s="30" t="n">
        <v>0</v>
      </c>
      <c r="J518" s="30" t="n">
        <v>0</v>
      </c>
    </row>
    <row r="519">
      <c r="A519" s="42" t="n"/>
      <c r="B519" s="15" t="n"/>
      <c r="C519" s="13" t="n"/>
      <c r="D519" s="11" t="inlineStr">
        <is>
          <t>Lease &amp; Asset Backed</t>
        </is>
      </c>
      <c r="E519" s="30" t="n">
        <v>0</v>
      </c>
      <c r="F519" s="11" t="n"/>
      <c r="G519" s="2" t="n"/>
      <c r="H519" s="30" t="n">
        <v>0</v>
      </c>
      <c r="I519" s="30" t="n">
        <v>0</v>
      </c>
      <c r="J519" s="30" t="n">
        <v>0</v>
      </c>
    </row>
    <row r="520">
      <c r="A520" s="43" t="n"/>
      <c r="B520" s="34" t="n"/>
      <c r="C520" s="35" t="n"/>
      <c r="D520" s="36" t="inlineStr">
        <is>
          <t>Direct Lending</t>
        </is>
      </c>
      <c r="E520" s="30" t="n">
        <v>0</v>
      </c>
      <c r="F520" s="36" t="n"/>
      <c r="G520" s="8" t="n"/>
      <c r="H520" s="30" t="n">
        <v>0</v>
      </c>
      <c r="I520" s="30" t="n">
        <v>0</v>
      </c>
      <c r="J520" s="30" t="n">
        <v>0</v>
      </c>
    </row>
    <row r="521">
      <c r="A521" s="43" t="n"/>
      <c r="B521" s="34" t="n"/>
      <c r="C521" s="35" t="n"/>
      <c r="D521" s="36" t="inlineStr">
        <is>
          <t>Small Balance Loans</t>
        </is>
      </c>
      <c r="E521" s="30" t="n">
        <v>0</v>
      </c>
      <c r="F521" s="36" t="n"/>
      <c r="G521" s="8" t="n"/>
      <c r="H521" s="30" t="n">
        <v>0</v>
      </c>
      <c r="I521" s="30" t="n">
        <v>0</v>
      </c>
      <c r="J521" s="30" t="n">
        <v>0</v>
      </c>
    </row>
    <row r="522">
      <c r="A522" s="43" t="n"/>
      <c r="B522" s="34" t="n"/>
      <c r="C522" s="35" t="n"/>
      <c r="D522" s="36" t="inlineStr">
        <is>
          <t>Real Estate/Mortgage</t>
        </is>
      </c>
      <c r="E522" s="30" t="n">
        <v>0</v>
      </c>
      <c r="F522" s="36" t="n"/>
      <c r="G522" s="8" t="n"/>
      <c r="H522" s="30" t="n">
        <v>0</v>
      </c>
      <c r="I522" s="30" t="n">
        <v>0</v>
      </c>
      <c r="J522" s="30" t="n">
        <v>0</v>
      </c>
    </row>
    <row r="523">
      <c r="A523" s="43" t="n"/>
      <c r="B523" s="34" t="n"/>
      <c r="C523" s="35" t="n"/>
      <c r="D523" s="36" t="inlineStr">
        <is>
          <t>Emerging Markets</t>
        </is>
      </c>
      <c r="E523" s="30" t="n">
        <v>0</v>
      </c>
      <c r="F523" s="36" t="n"/>
      <c r="G523" s="8" t="n"/>
      <c r="H523" s="30" t="n">
        <v>0</v>
      </c>
      <c r="I523" s="30" t="n">
        <v>0</v>
      </c>
      <c r="J523" s="30" t="n">
        <v>0</v>
      </c>
    </row>
    <row r="524">
      <c r="A524" s="43" t="n"/>
      <c r="B524" s="34" t="n"/>
      <c r="C524" s="35" t="n"/>
      <c r="D524" s="36" t="inlineStr">
        <is>
          <t>CDS (mortgage)</t>
        </is>
      </c>
      <c r="E524" s="30" t="n">
        <v>0</v>
      </c>
      <c r="F524" s="36" t="n"/>
      <c r="G524" s="8" t="n"/>
      <c r="H524" s="30" t="n">
        <v>0</v>
      </c>
      <c r="I524" s="30" t="n">
        <v>0</v>
      </c>
      <c r="J524" s="30" t="n">
        <v>0</v>
      </c>
    </row>
    <row r="525">
      <c r="A525" s="43" t="n"/>
      <c r="B525" s="34" t="n"/>
      <c r="C525" s="35" t="n"/>
      <c r="D525" s="36" t="inlineStr">
        <is>
          <t>CDS (invest. grade)</t>
        </is>
      </c>
      <c r="E525" s="30" t="n">
        <v>0</v>
      </c>
      <c r="F525" s="36" t="n"/>
      <c r="G525" s="8" t="n"/>
      <c r="H525" s="30" t="n">
        <v>0</v>
      </c>
      <c r="I525" s="30" t="n">
        <v>0</v>
      </c>
      <c r="J525" s="30" t="n">
        <v>0</v>
      </c>
    </row>
    <row r="526">
      <c r="A526" s="43" t="n"/>
      <c r="B526" s="34" t="n"/>
      <c r="C526" s="35" t="n"/>
      <c r="D526" s="36" t="inlineStr">
        <is>
          <t>CDS (high yield)</t>
        </is>
      </c>
      <c r="E526" s="30" t="n">
        <v>0</v>
      </c>
      <c r="F526" s="36" t="n"/>
      <c r="G526" s="8" t="n"/>
      <c r="H526" s="30" t="n">
        <v>0</v>
      </c>
      <c r="I526" s="30" t="n">
        <v>0</v>
      </c>
      <c r="J526" s="30" t="n">
        <v>0</v>
      </c>
    </row>
    <row r="527">
      <c r="A527" s="43" t="n"/>
      <c r="B527" s="35" t="inlineStr">
        <is>
          <t>Merger Arbitrage</t>
        </is>
      </c>
      <c r="C527" s="35" t="n"/>
      <c r="D527" s="36" t="n"/>
      <c r="E527" s="36" t="n"/>
      <c r="F527" s="36" t="n"/>
      <c r="G527" s="8" t="n"/>
    </row>
    <row r="528">
      <c r="A528" s="43" t="n"/>
      <c r="B528" s="35" t="inlineStr">
        <is>
          <t>Convertible Arbitrage</t>
        </is>
      </c>
      <c r="C528" s="35" t="n"/>
      <c r="D528" s="36" t="n"/>
      <c r="E528" s="36" t="n"/>
      <c r="F528" s="36" t="n"/>
      <c r="G528" s="8" t="n"/>
    </row>
    <row r="529">
      <c r="A529" s="43" t="n"/>
      <c r="B529" s="35" t="inlineStr">
        <is>
          <t>Digital And Currency</t>
        </is>
      </c>
      <c r="C529" s="35" t="n"/>
      <c r="D529" s="36" t="n"/>
      <c r="E529" s="36" t="n"/>
      <c r="F529" s="36" t="n"/>
      <c r="G529" s="8" t="n"/>
    </row>
    <row r="530">
      <c r="A530" s="43" t="n"/>
      <c r="B530" s="35" t="inlineStr">
        <is>
          <t>Cap. Struct. Arbitrage</t>
        </is>
      </c>
      <c r="C530" s="35" t="n"/>
      <c r="D530" s="36" t="n"/>
      <c r="E530" s="36" t="n"/>
      <c r="F530" s="36" t="n"/>
      <c r="G530" s="8" t="n"/>
    </row>
    <row r="531">
      <c r="A531" s="43" t="n"/>
      <c r="B531" s="34" t="n"/>
      <c r="C531" s="36" t="inlineStr">
        <is>
          <t>Equity</t>
        </is>
      </c>
      <c r="D531" s="36" t="n"/>
      <c r="E531" s="36" t="n"/>
      <c r="F531" s="36" t="n"/>
      <c r="G531" s="8" t="n"/>
    </row>
    <row r="532">
      <c r="A532" s="43" t="n"/>
      <c r="B532" s="34" t="n"/>
      <c r="C532" s="36" t="inlineStr">
        <is>
          <t>Debt</t>
        </is>
      </c>
      <c r="D532" s="36" t="n"/>
      <c r="E532" s="36" t="n"/>
      <c r="F532" s="36" t="n"/>
      <c r="G532" s="8" t="n"/>
    </row>
    <row r="533">
      <c r="A533" s="43" t="n"/>
      <c r="B533" s="35" t="inlineStr">
        <is>
          <t>Privates</t>
        </is>
      </c>
      <c r="C533" s="35" t="n"/>
      <c r="D533" s="36" t="n"/>
      <c r="E533" s="36" t="n"/>
      <c r="F533" s="36" t="n"/>
      <c r="G533" s="8" t="n"/>
      <c r="H533" s="47" t="n"/>
      <c r="I533" s="47" t="n"/>
      <c r="J533" s="47" t="n"/>
    </row>
    <row r="534">
      <c r="A534" s="43" t="n"/>
      <c r="B534" s="35" t="inlineStr">
        <is>
          <t>Unadjusted Portfolio</t>
        </is>
      </c>
      <c r="C534" s="35" t="n"/>
      <c r="D534" s="36" t="n"/>
      <c r="E534" s="68" t="n">
        <v>0.8191000000000001</v>
      </c>
      <c r="F534" s="68" t="n">
        <v>0.8786</v>
      </c>
      <c r="G534" s="55" t="n">
        <v>1.016950981706259</v>
      </c>
      <c r="H534" s="30" t="n">
        <v>0.93</v>
      </c>
      <c r="I534" s="30" t="n">
        <v>0.97</v>
      </c>
      <c r="J534" s="30" t="n">
        <v>0.99</v>
      </c>
      <c r="K534" s="71" t="n">
        <v>1.001</v>
      </c>
      <c r="L534" s="56" t="n">
        <v>0.9316547453817603</v>
      </c>
      <c r="M534" s="56" t="n">
        <v>0.87535</v>
      </c>
      <c r="N534" t="inlineStr">
        <is>
          <t>91.66%</t>
        </is>
      </c>
    </row>
    <row r="535">
      <c r="A535" s="42" t="n"/>
      <c r="B535" s="13" t="inlineStr">
        <is>
          <t>Sovereign</t>
        </is>
      </c>
      <c r="C535" s="13" t="n"/>
      <c r="D535" s="11" t="n"/>
      <c r="E535" s="11" t="n"/>
      <c r="F535" s="11" t="n"/>
      <c r="G535" s="2" t="n"/>
      <c r="H535" s="30" t="n">
        <v>0</v>
      </c>
      <c r="I535" s="30" t="n">
        <v>0</v>
      </c>
      <c r="J535" s="30" t="n">
        <v>0</v>
      </c>
    </row>
    <row r="536">
      <c r="A536" s="43" t="inlineStr">
        <is>
          <t>Geographic Exposure</t>
        </is>
      </c>
      <c r="B536" s="34" t="n"/>
      <c r="C536" s="35" t="n"/>
      <c r="D536" s="36" t="n"/>
      <c r="E536" s="36" t="n"/>
      <c r="F536" s="36" t="n"/>
      <c r="G536" s="8" t="n"/>
    </row>
    <row r="537">
      <c r="A537" s="43" t="n"/>
      <c r="B537" s="34" t="inlineStr">
        <is>
          <t>North America</t>
        </is>
      </c>
      <c r="C537" s="35" t="n"/>
      <c r="D537" s="36" t="n"/>
      <c r="E537" s="68" t="n">
        <v>0.6526</v>
      </c>
      <c r="F537" s="68" t="n">
        <v>0.7609769293940984</v>
      </c>
      <c r="G537" s="55" t="n">
        <v>0.870210462984511</v>
      </c>
      <c r="H537" s="68" t="n">
        <v>0.819498321505321</v>
      </c>
      <c r="I537" s="56" t="n">
        <v>0.8409631724638054</v>
      </c>
      <c r="J537" s="56" t="n">
        <v>0.8476</v>
      </c>
      <c r="K537" s="71" t="n">
        <v>0.8547</v>
      </c>
      <c r="L537" s="56" t="n">
        <v>0.7897999999999999</v>
      </c>
      <c r="M537" s="56" t="n">
        <v>0.7383999999999999</v>
      </c>
      <c r="N537" t="inlineStr">
        <is>
          <t>77.04%</t>
        </is>
      </c>
    </row>
    <row r="538">
      <c r="A538" s="43" t="n"/>
      <c r="B538" s="34" t="inlineStr">
        <is>
          <t>Europe/UK</t>
        </is>
      </c>
      <c r="C538" s="35" t="n"/>
      <c r="D538" s="36" t="n"/>
      <c r="E538" s="68" t="n">
        <v>0.1305</v>
      </c>
      <c r="F538" s="68" t="n">
        <v>0.117631950304563</v>
      </c>
      <c r="G538" s="55" t="n">
        <v>0.146740518721748</v>
      </c>
      <c r="H538" s="68" t="n">
        <v>0.1132207406026433</v>
      </c>
      <c r="I538" s="56" t="n">
        <v>0.1288958534070946</v>
      </c>
      <c r="J538" s="56" t="n">
        <v>0.1423</v>
      </c>
      <c r="K538" s="71" t="n">
        <v>0.1463</v>
      </c>
      <c r="L538" s="56" t="n">
        <v>0.1419</v>
      </c>
      <c r="M538" s="56" t="n">
        <v>0.137</v>
      </c>
      <c r="N538" t="inlineStr">
        <is>
          <t>14.62%</t>
        </is>
      </c>
    </row>
    <row r="539">
      <c r="A539" s="43" t="n"/>
      <c r="B539" s="34" t="inlineStr">
        <is>
          <t>Asia</t>
        </is>
      </c>
      <c r="C539" s="35" t="n"/>
      <c r="D539" s="36" t="n"/>
      <c r="E539" s="68" t="n">
        <v>0.0912</v>
      </c>
      <c r="F539" s="68" t="n">
        <v>0</v>
      </c>
      <c r="G539" s="55" t="n">
        <v>0</v>
      </c>
      <c r="H539" s="68" t="n">
        <v>0</v>
      </c>
      <c r="I539" s="56" t="n">
        <v>0</v>
      </c>
      <c r="J539" s="56" t="n">
        <v>0</v>
      </c>
      <c r="K539" s="71" t="n">
        <v>0</v>
      </c>
      <c r="L539" s="56" t="n">
        <v>0</v>
      </c>
      <c r="M539" s="56" t="n">
        <v>0</v>
      </c>
      <c r="N539" t="inlineStr">
        <is>
          <t>0.00%</t>
        </is>
      </c>
    </row>
    <row r="540">
      <c r="A540" s="43" t="n"/>
      <c r="B540" s="34" t="inlineStr">
        <is>
          <t>Emer. Mkts.</t>
        </is>
      </c>
      <c r="C540" s="35" t="n"/>
      <c r="D540" s="36" t="n"/>
      <c r="E540" s="68" t="n">
        <v>0.09760000000000001</v>
      </c>
      <c r="F540" s="68" t="n">
        <v>0</v>
      </c>
      <c r="G540" s="55" t="n">
        <v>0</v>
      </c>
      <c r="H540" s="68" t="n">
        <v>0</v>
      </c>
      <c r="I540" s="56" t="n">
        <v>0</v>
      </c>
      <c r="J540" s="56" t="n">
        <v>0</v>
      </c>
      <c r="K540" s="71" t="n">
        <v>0</v>
      </c>
      <c r="L540" s="56" t="n">
        <v>0</v>
      </c>
      <c r="M540" s="56" t="n">
        <v>0</v>
      </c>
      <c r="N540" t="inlineStr">
        <is>
          <t>0.00%</t>
        </is>
      </c>
    </row>
    <row r="541">
      <c r="A541" s="43" t="inlineStr">
        <is>
          <t>Industry Sector Exposure</t>
        </is>
      </c>
      <c r="B541" s="34" t="n"/>
      <c r="C541" s="35" t="n"/>
      <c r="D541" s="36" t="n"/>
      <c r="E541" s="36" t="n"/>
      <c r="F541" s="36" t="n"/>
      <c r="G541" s="8" t="n"/>
    </row>
    <row r="542">
      <c r="A542" s="43" t="n"/>
      <c r="B542" s="34" t="inlineStr">
        <is>
          <t>Energy</t>
        </is>
      </c>
      <c r="C542" s="35" t="n"/>
      <c r="D542" s="36" t="n"/>
      <c r="E542" s="68" t="n"/>
      <c r="F542" s="68" t="n">
        <v>0</v>
      </c>
      <c r="G542" s="55" t="n">
        <v>0</v>
      </c>
      <c r="H542" s="68" t="n">
        <v>0</v>
      </c>
      <c r="I542" s="56" t="n">
        <v>0.02563790246124371</v>
      </c>
      <c r="J542" s="56" t="n">
        <v>0.046</v>
      </c>
      <c r="K542" s="71" t="n">
        <v>0.0547</v>
      </c>
      <c r="L542" s="56" t="n">
        <v>0.0471</v>
      </c>
      <c r="M542" s="56" t="n">
        <v>0.08334</v>
      </c>
      <c r="N542" t="inlineStr">
        <is>
          <t>9.18%</t>
        </is>
      </c>
    </row>
    <row r="543">
      <c r="A543" s="43" t="n"/>
      <c r="B543" s="34" t="inlineStr">
        <is>
          <t>Materials</t>
        </is>
      </c>
      <c r="C543" s="35" t="n"/>
      <c r="D543" s="36" t="n"/>
      <c r="E543" s="68" t="n"/>
      <c r="F543" s="68" t="n">
        <v>0</v>
      </c>
      <c r="G543" s="55" t="n">
        <v>0</v>
      </c>
      <c r="H543" s="68" t="n">
        <v>0</v>
      </c>
      <c r="I543" s="56" t="n">
        <v>0</v>
      </c>
      <c r="J543" s="56" t="n">
        <v>0</v>
      </c>
      <c r="K543" s="71" t="n">
        <v>0</v>
      </c>
      <c r="L543" s="56" t="n">
        <v>0</v>
      </c>
      <c r="M543" s="56" t="n">
        <v>0</v>
      </c>
      <c r="N543" t="inlineStr">
        <is>
          <t>0.00%</t>
        </is>
      </c>
    </row>
    <row r="544">
      <c r="A544" s="42" t="n"/>
      <c r="B544" s="15" t="inlineStr">
        <is>
          <t>Industrials</t>
        </is>
      </c>
      <c r="C544" s="13" t="n"/>
      <c r="D544" s="11" t="n"/>
      <c r="E544" s="68" t="n">
        <v>0.0488</v>
      </c>
      <c r="F544" s="68" t="n">
        <v>0.3592946972050906</v>
      </c>
      <c r="G544" s="55" t="n">
        <v>0.4012</v>
      </c>
      <c r="H544" s="68" t="n">
        <v>0.333</v>
      </c>
      <c r="I544" s="56" t="n">
        <v>0.2546</v>
      </c>
      <c r="J544" s="56" t="n">
        <v>0.2292</v>
      </c>
      <c r="K544" s="71" t="n">
        <v>0.2704</v>
      </c>
      <c r="L544" s="56" t="n">
        <v>0.2383</v>
      </c>
      <c r="M544" s="56" t="n">
        <v>0.2619</v>
      </c>
      <c r="N544" t="inlineStr">
        <is>
          <t>26.46%</t>
        </is>
      </c>
    </row>
    <row r="545">
      <c r="A545" s="43" t="n"/>
      <c r="B545" s="34" t="inlineStr">
        <is>
          <t>Cons. Disc.</t>
        </is>
      </c>
      <c r="C545" s="35" t="n"/>
      <c r="D545" s="36" t="n"/>
      <c r="E545" s="68" t="n">
        <v>0.265</v>
      </c>
      <c r="F545" s="68" t="n">
        <v>0.2654615454944388</v>
      </c>
      <c r="G545" s="55" t="n">
        <v>0.25016</v>
      </c>
      <c r="H545" s="68" t="n">
        <v>0.2188</v>
      </c>
      <c r="I545" s="56" t="n">
        <v>0.2762</v>
      </c>
      <c r="J545" s="56" t="n">
        <v>0.2696</v>
      </c>
      <c r="K545" s="71" t="n">
        <v>0.2984</v>
      </c>
      <c r="L545" s="56" t="n">
        <v>0.278</v>
      </c>
      <c r="M545" s="56" t="n">
        <v>0.2247</v>
      </c>
      <c r="N545" t="inlineStr">
        <is>
          <t>22.15%</t>
        </is>
      </c>
    </row>
    <row r="546">
      <c r="A546" s="43" t="n"/>
      <c r="B546" s="34" t="inlineStr">
        <is>
          <t>Cons. Staples</t>
        </is>
      </c>
      <c r="C546" s="35" t="n"/>
      <c r="D546" s="36" t="n"/>
      <c r="E546" s="68" t="n"/>
      <c r="F546" s="68" t="n">
        <v>0</v>
      </c>
      <c r="G546" s="55" t="n">
        <v>0</v>
      </c>
      <c r="H546" s="68" t="n">
        <v>0</v>
      </c>
      <c r="I546" s="56" t="n">
        <v>0</v>
      </c>
      <c r="J546" s="56" t="n">
        <v>0</v>
      </c>
      <c r="K546" s="71" t="n">
        <v>0</v>
      </c>
      <c r="L546" s="56" t="n">
        <v>0</v>
      </c>
      <c r="M546" s="56" t="n">
        <v>0</v>
      </c>
      <c r="N546" t="inlineStr">
        <is>
          <t>0.00%</t>
        </is>
      </c>
    </row>
    <row r="547">
      <c r="A547" s="43" t="n"/>
      <c r="B547" s="34" t="inlineStr">
        <is>
          <t>Health Care</t>
        </is>
      </c>
      <c r="C547" s="35" t="n"/>
      <c r="D547" s="36" t="n"/>
      <c r="E547" s="68" t="n"/>
      <c r="F547" s="68" t="n">
        <v>0</v>
      </c>
      <c r="G547" s="55" t="n">
        <v>0.0287</v>
      </c>
      <c r="H547" s="68" t="n">
        <v>0.0299</v>
      </c>
      <c r="I547" s="56" t="n">
        <v>0.0495</v>
      </c>
      <c r="J547" s="56" t="n">
        <v>0.0569</v>
      </c>
      <c r="K547" s="71" t="n">
        <v>0.0581</v>
      </c>
      <c r="L547" s="56" t="n">
        <v>0.0525</v>
      </c>
      <c r="M547" s="56" t="n">
        <v>0.0525</v>
      </c>
      <c r="N547" t="inlineStr">
        <is>
          <t>6.07%</t>
        </is>
      </c>
    </row>
    <row r="548">
      <c r="A548" s="43" t="n"/>
      <c r="B548" s="34" t="inlineStr">
        <is>
          <t>Financials</t>
        </is>
      </c>
      <c r="C548" s="35" t="n"/>
      <c r="D548" s="36" t="n"/>
      <c r="E548" s="68" t="n"/>
      <c r="F548" s="68" t="n">
        <v>0.009661806776435871</v>
      </c>
      <c r="G548" s="55" t="n">
        <v>0.0623</v>
      </c>
      <c r="H548" s="68" t="n">
        <v>0.0578</v>
      </c>
      <c r="I548" s="56" t="n">
        <v>0.06970902563043624</v>
      </c>
      <c r="J548" s="56" t="n">
        <v>0.0727</v>
      </c>
      <c r="K548" s="71" t="n">
        <v>0.0769</v>
      </c>
      <c r="L548" s="56" t="n">
        <v>0.06710000000000001</v>
      </c>
      <c r="M548" s="56" t="n">
        <v>0.0645</v>
      </c>
      <c r="N548" t="inlineStr">
        <is>
          <t>7.34%</t>
        </is>
      </c>
    </row>
    <row r="549">
      <c r="A549" s="43" t="n"/>
      <c r="B549" s="34" t="inlineStr">
        <is>
          <t>Real Estate</t>
        </is>
      </c>
      <c r="C549" s="35" t="n"/>
      <c r="D549" s="36" t="n"/>
      <c r="E549" s="68" t="n"/>
      <c r="F549" s="68" t="n">
        <v>0</v>
      </c>
      <c r="G549" s="55" t="n">
        <v>0</v>
      </c>
      <c r="H549" s="68" t="n">
        <v>0</v>
      </c>
      <c r="I549" s="56" t="n">
        <v>0</v>
      </c>
      <c r="J549" s="56" t="n">
        <v>0</v>
      </c>
      <c r="K549" s="71" t="n">
        <v>0</v>
      </c>
      <c r="L549" s="56" t="n">
        <v>0</v>
      </c>
      <c r="M549" s="56" t="n">
        <v>0</v>
      </c>
      <c r="N549" t="inlineStr">
        <is>
          <t>0.00%</t>
        </is>
      </c>
    </row>
    <row r="550">
      <c r="A550" s="42" t="n"/>
      <c r="B550" s="15" t="inlineStr">
        <is>
          <t>Info. Tech.</t>
        </is>
      </c>
      <c r="C550" s="13" t="n"/>
      <c r="D550" s="11" t="n"/>
      <c r="E550" s="68" t="n">
        <v>0.398</v>
      </c>
      <c r="F550" s="68" t="n">
        <v>0.1947804622879235</v>
      </c>
      <c r="G550" s="55" t="n">
        <v>0.1696</v>
      </c>
      <c r="H550" s="68" t="n">
        <v>0.1685</v>
      </c>
      <c r="I550" s="56" t="n">
        <v>0.1151604595200519</v>
      </c>
      <c r="J550" s="56" t="n">
        <v>0.1149</v>
      </c>
      <c r="K550" s="71" t="n">
        <v>0.1197</v>
      </c>
      <c r="L550" s="56" t="n">
        <v>0.1318</v>
      </c>
      <c r="M550" s="56" t="n">
        <v>0.1036</v>
      </c>
      <c r="N550" t="inlineStr">
        <is>
          <t>14.52%</t>
        </is>
      </c>
    </row>
    <row r="551">
      <c r="A551" s="43" t="n"/>
      <c r="B551" s="34" t="inlineStr">
        <is>
          <t>Commun. Services</t>
        </is>
      </c>
      <c r="C551" s="35" t="n"/>
      <c r="D551" s="36" t="n"/>
      <c r="E551" s="68" t="n">
        <v>0.26</v>
      </c>
      <c r="F551" s="68" t="n">
        <v>0</v>
      </c>
      <c r="G551" s="55" t="n">
        <v>0.0247</v>
      </c>
      <c r="H551" s="68" t="n">
        <v>0.0249</v>
      </c>
      <c r="I551" s="56" t="n">
        <v>0.1049135183451801</v>
      </c>
      <c r="J551" s="56" t="n">
        <v>0.1277</v>
      </c>
      <c r="K551" s="71" t="n">
        <v>0.0707</v>
      </c>
      <c r="L551" s="56" t="n">
        <v>0.06519999999999999</v>
      </c>
      <c r="M551" s="56" t="n">
        <v>0.0658</v>
      </c>
    </row>
    <row r="552">
      <c r="A552" s="43" t="n"/>
      <c r="B552" s="34" t="inlineStr">
        <is>
          <t>Utilities</t>
        </is>
      </c>
      <c r="C552" s="35" t="n"/>
      <c r="D552" s="36" t="n"/>
      <c r="E552" s="68" t="n"/>
      <c r="F552" s="68" t="n">
        <v>0.04941036793477262</v>
      </c>
      <c r="G552" s="55" t="n">
        <v>0.06469999999999999</v>
      </c>
      <c r="H552" s="68" t="n">
        <v>0.0998</v>
      </c>
      <c r="I552" s="56" t="n">
        <v>0.07422347342599926</v>
      </c>
      <c r="J552" s="56" t="n">
        <v>0.07290000000000001</v>
      </c>
      <c r="K552" s="71" t="n">
        <v>0.0521</v>
      </c>
      <c r="L552" s="56" t="n">
        <v>0.0516</v>
      </c>
      <c r="M552" s="56" t="n">
        <v>0.0191</v>
      </c>
      <c r="N552" t="inlineStr">
        <is>
          <t>0.00%</t>
        </is>
      </c>
    </row>
    <row r="553">
      <c r="A553" s="43" t="n"/>
      <c r="B553" s="34" t="inlineStr">
        <is>
          <t>Index</t>
        </is>
      </c>
      <c r="C553" s="35" t="n"/>
      <c r="D553" s="36" t="n"/>
      <c r="E553" s="68" t="n"/>
      <c r="F553" s="68" t="n">
        <v>0</v>
      </c>
      <c r="G553" s="55" t="n">
        <v>0.01524</v>
      </c>
      <c r="H553" s="68" t="n">
        <v>0</v>
      </c>
      <c r="I553" s="56" t="n">
        <v>0</v>
      </c>
      <c r="J553" s="56" t="n">
        <v>0</v>
      </c>
      <c r="K553" s="71" t="n">
        <v>0</v>
      </c>
      <c r="L553" s="56" t="n">
        <v>0</v>
      </c>
      <c r="M553" s="56" t="n">
        <v>0</v>
      </c>
      <c r="N553" t="inlineStr">
        <is>
          <t>0.00%</t>
        </is>
      </c>
    </row>
    <row r="554">
      <c r="A554" s="43" t="n"/>
      <c r="B554" s="34" t="inlineStr">
        <is>
          <t>Other</t>
        </is>
      </c>
      <c r="C554" s="35" t="n"/>
      <c r="D554" s="36" t="n"/>
      <c r="E554" s="68" t="n"/>
      <c r="F554" s="68" t="n">
        <v>0</v>
      </c>
      <c r="G554" s="55" t="n">
        <v>0.0003</v>
      </c>
      <c r="H554" s="68" t="n">
        <v>0</v>
      </c>
      <c r="I554" s="56" t="n">
        <v>0</v>
      </c>
      <c r="J554" s="56" t="n">
        <v>0</v>
      </c>
      <c r="K554" s="71" t="n">
        <v>0</v>
      </c>
      <c r="L554" s="56" t="n">
        <v>0</v>
      </c>
      <c r="M554" s="56" t="n">
        <v>0</v>
      </c>
      <c r="N554" t="inlineStr">
        <is>
          <t>0.00%</t>
        </is>
      </c>
    </row>
    <row r="555">
      <c r="A555" s="43" t="inlineStr">
        <is>
          <t>Market Exposure</t>
        </is>
      </c>
      <c r="B555" s="34" t="n"/>
      <c r="C555" s="35" t="n"/>
      <c r="D555" s="36" t="n"/>
      <c r="E555" s="36" t="n"/>
      <c r="F555" s="36" t="n"/>
      <c r="G555" s="8" t="n"/>
    </row>
    <row r="556">
      <c r="A556" s="43" t="n"/>
      <c r="B556" s="34" t="inlineStr">
        <is>
          <t>Large Cap</t>
        </is>
      </c>
      <c r="C556" s="35" t="n"/>
      <c r="D556" s="36" t="n"/>
      <c r="E556" s="73">
        <f>25%+9%</f>
        <v/>
      </c>
      <c r="F556" s="73">
        <f>21%+12%</f>
        <v/>
      </c>
      <c r="G556" s="61">
        <f>20%+20%</f>
        <v/>
      </c>
      <c r="H556" s="68">
        <f>11.24%+26.46%</f>
        <v/>
      </c>
      <c r="I556" s="55">
        <f>11.6811747828512%+20.8246782724194%</f>
        <v/>
      </c>
      <c r="J556" s="55">
        <f>14.57%+23.72%</f>
        <v/>
      </c>
      <c r="K556" s="57">
        <f>12.9%+16.37%</f>
        <v/>
      </c>
      <c r="L556" s="55">
        <f>11.88%+15.3%</f>
        <v/>
      </c>
      <c r="M556" s="57">
        <f>11.84%+6.59%</f>
        <v/>
      </c>
      <c r="N556" t="inlineStr">
        <is>
          <t>36.89%</t>
        </is>
      </c>
    </row>
    <row r="557">
      <c r="A557" s="43" t="n"/>
      <c r="B557" s="34" t="inlineStr">
        <is>
          <t>Mid Cap</t>
        </is>
      </c>
      <c r="C557" s="35" t="n"/>
      <c r="D557" s="36" t="n"/>
      <c r="E557" s="73" t="n">
        <v>0.43</v>
      </c>
      <c r="F557" s="73" t="n">
        <v>0.49</v>
      </c>
      <c r="G557" s="61" t="n">
        <v>0.5526</v>
      </c>
      <c r="H557" s="68" t="n">
        <v>0.5557</v>
      </c>
      <c r="I557" s="56" t="n">
        <v>0.6449</v>
      </c>
      <c r="J557" s="56" t="n">
        <v>0.607</v>
      </c>
      <c r="K557" s="71" t="n">
        <v>0.7083</v>
      </c>
      <c r="L557" s="56" t="n">
        <v>0.6599037693922718</v>
      </c>
      <c r="M557" s="71" t="n">
        <v>0.6911</v>
      </c>
      <c r="N557" t="inlineStr">
        <is>
          <t>54.76%</t>
        </is>
      </c>
    </row>
    <row r="558">
      <c r="A558" s="41" t="n"/>
      <c r="B558" s="31" t="inlineStr">
        <is>
          <t>Small Cap</t>
        </is>
      </c>
      <c r="C558" s="32" t="n"/>
      <c r="D558" s="33" t="n"/>
      <c r="E558" s="73" t="n">
        <v>0.06</v>
      </c>
      <c r="F558" s="73" t="n">
        <v>0.06</v>
      </c>
      <c r="G558" s="61" t="n">
        <v>0.0617</v>
      </c>
      <c r="H558" s="68" t="n">
        <v>0</v>
      </c>
      <c r="I558" s="56" t="n">
        <v>0</v>
      </c>
      <c r="J558" s="56" t="n">
        <v>0</v>
      </c>
      <c r="K558" s="71" t="n">
        <v>0</v>
      </c>
      <c r="L558" s="56" t="n">
        <v>0</v>
      </c>
      <c r="N558" t="inlineStr">
        <is>
          <t>0.00%</t>
        </is>
      </c>
    </row>
    <row r="559">
      <c r="A559" s="40" t="n"/>
      <c r="B559" s="27" t="inlineStr">
        <is>
          <t>Private</t>
        </is>
      </c>
      <c r="C559" s="28" t="n"/>
      <c r="D559" s="29" t="n"/>
      <c r="E559" s="29" t="n"/>
      <c r="F559" s="29" t="n"/>
      <c r="G559" s="3" t="n"/>
    </row>
    <row r="560">
      <c r="A560" s="41" t="inlineStr">
        <is>
          <t>Sovereign Exposure</t>
        </is>
      </c>
      <c r="B560" s="31" t="n"/>
      <c r="C560" s="32" t="n"/>
      <c r="D560" s="33" t="n"/>
      <c r="E560" s="33" t="n"/>
      <c r="F560" s="33" t="n"/>
      <c r="G560" s="9" t="n"/>
    </row>
    <row r="561">
      <c r="A561" s="41" t="n"/>
      <c r="B561" s="31" t="inlineStr">
        <is>
          <t>North America</t>
        </is>
      </c>
      <c r="C561" s="32" t="n"/>
      <c r="D561" s="33" t="n"/>
      <c r="E561" s="33" t="n"/>
      <c r="F561" s="33" t="n"/>
      <c r="G561" s="9" t="n"/>
    </row>
    <row r="562">
      <c r="A562" s="41" t="n"/>
      <c r="B562" s="31" t="inlineStr">
        <is>
          <t>Europe</t>
        </is>
      </c>
      <c r="C562" s="32" t="n"/>
      <c r="D562" s="33" t="n"/>
      <c r="E562" s="33" t="n"/>
      <c r="F562" s="33" t="n"/>
      <c r="G562" s="9" t="n"/>
    </row>
    <row r="563">
      <c r="A563" s="41" t="n"/>
      <c r="B563" s="31" t="inlineStr">
        <is>
          <t>Asia</t>
        </is>
      </c>
      <c r="C563" s="32" t="n"/>
      <c r="D563" s="33" t="n"/>
      <c r="E563" s="33" t="n"/>
      <c r="F563" s="33" t="n"/>
      <c r="G563" s="9" t="n"/>
    </row>
    <row r="564">
      <c r="A564" s="41" t="n"/>
      <c r="B564" s="31" t="inlineStr">
        <is>
          <t>Other/Unknown</t>
        </is>
      </c>
      <c r="C564" s="32" t="n"/>
      <c r="D564" s="33" t="n"/>
      <c r="E564" s="33" t="n"/>
      <c r="F564" s="33" t="n"/>
      <c r="G564" s="9" t="n"/>
    </row>
    <row r="566">
      <c r="A566" s="39" t="inlineStr">
        <is>
          <t>Time Series</t>
        </is>
      </c>
      <c r="B566" s="7" t="n"/>
      <c r="C566" s="20" t="n"/>
      <c r="D566" s="19" t="n"/>
      <c r="E566" s="19" t="n"/>
      <c r="F566" s="19" t="n"/>
      <c r="G566" s="46" t="inlineStr">
        <is>
          <t>Short Weights (Import/Export)</t>
        </is>
      </c>
      <c r="H566" s="4" t="n"/>
      <c r="I566" s="5" t="n"/>
      <c r="J566" s="5" t="n"/>
      <c r="K566" s="5" t="n"/>
      <c r="L566" s="5" t="n"/>
      <c r="M566" s="5" t="n"/>
    </row>
    <row r="567">
      <c r="A567" s="25" t="inlineStr">
        <is>
          <t>Level 1</t>
        </is>
      </c>
      <c r="B567" s="21" t="inlineStr">
        <is>
          <t>Level 2</t>
        </is>
      </c>
      <c r="C567" s="18" t="inlineStr">
        <is>
          <t>Level 3</t>
        </is>
      </c>
      <c r="D567" s="17" t="inlineStr">
        <is>
          <t>Level 4</t>
        </is>
      </c>
      <c r="E567" s="17" t="n"/>
      <c r="F567" s="17" t="n"/>
      <c r="G567" s="10" t="n"/>
      <c r="H567" s="26" t="n"/>
      <c r="I567" s="26" t="n"/>
      <c r="J567" s="26" t="n"/>
      <c r="K567" s="26" t="n"/>
      <c r="L567" s="26" t="n"/>
      <c r="M567" s="26" t="n"/>
    </row>
    <row r="568">
      <c r="A568" s="40" t="inlineStr">
        <is>
          <t>Strategy Exposure</t>
        </is>
      </c>
      <c r="B568" s="27" t="n"/>
      <c r="C568" s="28" t="n"/>
      <c r="D568" s="29" t="n"/>
      <c r="E568" s="29" t="n"/>
      <c r="F568" s="29" t="n"/>
      <c r="G568" s="3" t="n"/>
    </row>
    <row r="569">
      <c r="A569" s="41" t="n"/>
      <c r="B569" s="31" t="inlineStr">
        <is>
          <t>Equity Investments</t>
        </is>
      </c>
      <c r="C569" s="32" t="n"/>
      <c r="D569" s="33" t="n"/>
      <c r="E569" s="33" t="n"/>
      <c r="F569" s="33" t="n"/>
      <c r="G569" s="9" t="n"/>
    </row>
    <row r="570">
      <c r="A570" s="42" t="n"/>
      <c r="B570" s="15" t="n"/>
      <c r="C570" s="13" t="inlineStr">
        <is>
          <t>Long/Short Equity</t>
        </is>
      </c>
      <c r="D570" s="11" t="n"/>
      <c r="E570" s="60" t="n">
        <v>0.26</v>
      </c>
      <c r="F570" s="68" t="n">
        <v>0.2925</v>
      </c>
      <c r="G570" s="55" t="n">
        <v>0.36493664912944</v>
      </c>
      <c r="H570" s="68" t="n">
        <v>0.350613755953429</v>
      </c>
      <c r="I570" s="30" t="n">
        <v>0.343</v>
      </c>
      <c r="J570" s="56" t="n">
        <v>0.3407</v>
      </c>
      <c r="K570" s="71" t="n">
        <v>0.355</v>
      </c>
      <c r="L570" s="56" t="n">
        <v>0.379521285503981</v>
      </c>
      <c r="M570" s="74" t="n">
        <v>0.34939</v>
      </c>
      <c r="N570" t="inlineStr">
        <is>
          <t>38.75%</t>
        </is>
      </c>
    </row>
    <row r="571">
      <c r="A571" s="42" t="n"/>
      <c r="B571" s="15" t="n"/>
      <c r="C571" s="13" t="inlineStr">
        <is>
          <t>Event Driven/Spec. Sit.</t>
        </is>
      </c>
      <c r="D571" s="11" t="n"/>
      <c r="E571" s="30" t="n">
        <v>0</v>
      </c>
      <c r="F571" s="11" t="n"/>
      <c r="G571" s="2" t="n"/>
      <c r="H571" s="30" t="n">
        <v>0</v>
      </c>
      <c r="I571" s="30" t="n">
        <v>0</v>
      </c>
      <c r="J571" s="30" t="n">
        <v>0</v>
      </c>
      <c r="N571" t="inlineStr">
        <is>
          <t>0.00%</t>
        </is>
      </c>
    </row>
    <row r="572">
      <c r="A572" s="41" t="n"/>
      <c r="B572" s="31" t="n"/>
      <c r="C572" s="32" t="inlineStr">
        <is>
          <t>Stat. Arbitrage/Quant.</t>
        </is>
      </c>
      <c r="D572" s="33" t="n"/>
      <c r="E572" s="30" t="n">
        <v>0</v>
      </c>
      <c r="F572" s="33" t="n"/>
      <c r="G572" s="9" t="n"/>
      <c r="H572" s="30" t="n">
        <v>0</v>
      </c>
      <c r="I572" s="30" t="n">
        <v>0</v>
      </c>
      <c r="J572" s="30" t="n">
        <v>0</v>
      </c>
      <c r="N572" t="inlineStr">
        <is>
          <t>0.00%</t>
        </is>
      </c>
    </row>
    <row r="573">
      <c r="A573" s="42" t="n"/>
      <c r="B573" s="15" t="n"/>
      <c r="C573" s="13" t="inlineStr">
        <is>
          <t>Deep Value</t>
        </is>
      </c>
      <c r="D573" s="11" t="n"/>
      <c r="E573" s="30" t="n">
        <v>0</v>
      </c>
      <c r="F573" s="11" t="n"/>
      <c r="G573" s="2" t="n"/>
      <c r="H573" s="30" t="n">
        <v>0</v>
      </c>
      <c r="I573" s="30" t="n">
        <v>0</v>
      </c>
      <c r="J573" s="30" t="n">
        <v>0</v>
      </c>
      <c r="N573" t="inlineStr">
        <is>
          <t>0.00%</t>
        </is>
      </c>
    </row>
    <row r="574">
      <c r="A574" s="42" t="n"/>
      <c r="B574" s="15" t="n"/>
      <c r="C574" s="13" t="inlineStr">
        <is>
          <t>Derivatives</t>
        </is>
      </c>
      <c r="D574" s="11" t="n"/>
      <c r="E574" s="30" t="n">
        <v>0</v>
      </c>
      <c r="F574" s="11" t="n"/>
      <c r="G574" s="2" t="n"/>
      <c r="H574" s="30" t="n">
        <v>0</v>
      </c>
      <c r="I574" s="30" t="n">
        <v>0</v>
      </c>
      <c r="J574" s="30" t="n">
        <v>0</v>
      </c>
      <c r="N574" t="inlineStr">
        <is>
          <t>0.00%</t>
        </is>
      </c>
    </row>
    <row r="575">
      <c r="A575" s="42" t="n"/>
      <c r="B575" s="15" t="n"/>
      <c r="C575" s="13" t="inlineStr">
        <is>
          <t>Index Hedging</t>
        </is>
      </c>
      <c r="D575" s="11" t="n"/>
      <c r="E575" s="30" t="n">
        <v>0</v>
      </c>
      <c r="F575" s="11" t="n"/>
      <c r="G575" s="2" t="n"/>
      <c r="H575" s="30" t="n">
        <v>0</v>
      </c>
      <c r="I575" s="30" t="n">
        <v>0</v>
      </c>
      <c r="J575" s="30" t="n">
        <v>0</v>
      </c>
      <c r="N575" t="inlineStr">
        <is>
          <t>0.00%</t>
        </is>
      </c>
    </row>
    <row r="576">
      <c r="A576" s="42" t="n"/>
      <c r="B576" s="15" t="inlineStr">
        <is>
          <t>Credit Investments</t>
        </is>
      </c>
      <c r="C576" s="13" t="n"/>
      <c r="D576" s="11" t="n"/>
      <c r="E576" s="11" t="n"/>
      <c r="F576" s="11" t="n"/>
      <c r="G576" s="2" t="n"/>
    </row>
    <row r="577">
      <c r="A577" s="42" t="n"/>
      <c r="B577" s="15" t="n"/>
      <c r="C577" s="13" t="inlineStr">
        <is>
          <t>Credit</t>
        </is>
      </c>
      <c r="D577" s="11" t="n"/>
      <c r="E577" s="11" t="n"/>
      <c r="F577" s="11" t="n"/>
      <c r="G577" s="2" t="n"/>
    </row>
    <row r="578">
      <c r="A578" s="42" t="n"/>
      <c r="B578" s="15" t="n"/>
      <c r="C578" s="13" t="n"/>
      <c r="D578" s="11" t="inlineStr">
        <is>
          <t>Bank Debt/Sr. Secured</t>
        </is>
      </c>
      <c r="E578" s="11" t="n"/>
      <c r="F578" s="11" t="n"/>
      <c r="G578" s="2" t="n"/>
      <c r="H578" s="30" t="n">
        <v>0</v>
      </c>
      <c r="I578" s="30" t="n">
        <v>0</v>
      </c>
      <c r="J578" s="30" t="n">
        <v>0</v>
      </c>
    </row>
    <row r="579">
      <c r="A579" s="42" t="n"/>
      <c r="B579" s="15" t="n"/>
      <c r="C579" s="13" t="n"/>
      <c r="D579" s="11" t="inlineStr">
        <is>
          <t>Subordinated</t>
        </is>
      </c>
      <c r="E579" s="11" t="n"/>
      <c r="F579" s="11" t="n"/>
      <c r="G579" s="2" t="n"/>
      <c r="H579" s="30" t="n">
        <v>0</v>
      </c>
      <c r="I579" s="30" t="n">
        <v>0</v>
      </c>
      <c r="J579" s="30" t="n">
        <v>0</v>
      </c>
    </row>
    <row r="580">
      <c r="A580" s="42" t="n"/>
      <c r="B580" s="15" t="n"/>
      <c r="C580" s="13" t="n"/>
      <c r="D580" s="11" t="inlineStr">
        <is>
          <t>High Yield/Preferred</t>
        </is>
      </c>
      <c r="E580" s="11" t="n"/>
      <c r="F580" s="11" t="n"/>
      <c r="G580" s="2" t="n"/>
      <c r="H580" s="30" t="n">
        <v>0</v>
      </c>
      <c r="I580" s="30" t="n">
        <v>0</v>
      </c>
      <c r="J580" s="30" t="n">
        <v>0</v>
      </c>
    </row>
    <row r="581">
      <c r="A581" s="42" t="n"/>
      <c r="B581" s="15" t="n"/>
      <c r="C581" s="13" t="n"/>
      <c r="D581" s="11" t="inlineStr">
        <is>
          <t>Stressed/Distressed</t>
        </is>
      </c>
      <c r="E581" s="11" t="n"/>
      <c r="F581" s="11" t="n"/>
      <c r="G581" s="2" t="n"/>
      <c r="H581" s="30" t="n">
        <v>0</v>
      </c>
      <c r="I581" s="30" t="n">
        <v>0</v>
      </c>
      <c r="J581" s="30" t="n">
        <v>0</v>
      </c>
    </row>
    <row r="582">
      <c r="A582" s="42" t="n"/>
      <c r="B582" s="15" t="n"/>
      <c r="C582" s="13" t="n"/>
      <c r="D582" s="11" t="inlineStr">
        <is>
          <t>Post-bank/Credit Equity</t>
        </is>
      </c>
      <c r="E582" s="11" t="n"/>
      <c r="F582" s="11" t="n"/>
      <c r="G582" s="2" t="n"/>
      <c r="H582" s="30" t="n">
        <v>0</v>
      </c>
      <c r="I582" s="30" t="n">
        <v>0</v>
      </c>
      <c r="J582" s="30" t="n">
        <v>0</v>
      </c>
    </row>
    <row r="583">
      <c r="A583" s="42" t="n"/>
      <c r="B583" s="15" t="n"/>
      <c r="C583" s="13" t="n"/>
      <c r="D583" s="11" t="inlineStr">
        <is>
          <t>Trade Claims/Litigation</t>
        </is>
      </c>
      <c r="E583" s="11" t="n"/>
      <c r="F583" s="11" t="n"/>
      <c r="G583" s="2" t="n"/>
      <c r="H583" s="30" t="n">
        <v>0</v>
      </c>
      <c r="I583" s="30" t="n">
        <v>0</v>
      </c>
      <c r="J583" s="30" t="n">
        <v>0</v>
      </c>
    </row>
    <row r="584">
      <c r="A584" s="42" t="n"/>
      <c r="B584" s="15" t="n"/>
      <c r="C584" s="13" t="n"/>
      <c r="D584" s="11" t="inlineStr">
        <is>
          <t>Lease &amp; Asset Backed</t>
        </is>
      </c>
      <c r="E584" s="11" t="n"/>
      <c r="F584" s="11" t="n"/>
      <c r="G584" s="2" t="n"/>
      <c r="H584" s="30" t="n">
        <v>0</v>
      </c>
      <c r="I584" s="30" t="n">
        <v>0</v>
      </c>
      <c r="J584" s="30" t="n">
        <v>0</v>
      </c>
    </row>
    <row r="585">
      <c r="A585" s="42" t="n"/>
      <c r="B585" s="15" t="n"/>
      <c r="C585" s="13" t="n"/>
      <c r="D585" s="11" t="inlineStr">
        <is>
          <t>Direct Lending</t>
        </is>
      </c>
      <c r="E585" s="11" t="n"/>
      <c r="F585" s="11" t="n"/>
      <c r="G585" s="2" t="n"/>
      <c r="H585" s="30" t="n">
        <v>0</v>
      </c>
      <c r="I585" s="30" t="n">
        <v>0</v>
      </c>
      <c r="J585" s="30" t="n">
        <v>0</v>
      </c>
    </row>
    <row r="586">
      <c r="A586" s="42" t="n"/>
      <c r="B586" s="15" t="n"/>
      <c r="C586" s="13" t="n"/>
      <c r="D586" s="11" t="inlineStr">
        <is>
          <t>Small Balance Loans</t>
        </is>
      </c>
      <c r="E586" s="11" t="n"/>
      <c r="F586" s="11" t="n"/>
      <c r="G586" s="2" t="n"/>
      <c r="H586" s="30" t="n">
        <v>0</v>
      </c>
      <c r="I586" s="30" t="n">
        <v>0</v>
      </c>
      <c r="J586" s="30" t="n">
        <v>0</v>
      </c>
    </row>
    <row r="587">
      <c r="A587" s="42" t="n"/>
      <c r="B587" s="15" t="n"/>
      <c r="C587" s="13" t="n"/>
      <c r="D587" s="11" t="inlineStr">
        <is>
          <t>Real Estate/Mortgage</t>
        </is>
      </c>
      <c r="E587" s="11" t="n"/>
      <c r="F587" s="11" t="n"/>
      <c r="G587" s="2" t="n"/>
      <c r="H587" s="30" t="n">
        <v>0</v>
      </c>
      <c r="I587" s="30" t="n">
        <v>0</v>
      </c>
      <c r="J587" s="30" t="n">
        <v>0</v>
      </c>
    </row>
    <row r="588">
      <c r="A588" s="42" t="n"/>
      <c r="B588" s="15" t="n"/>
      <c r="C588" s="13" t="n"/>
      <c r="D588" s="11" t="inlineStr">
        <is>
          <t>Emerging Markets</t>
        </is>
      </c>
      <c r="E588" s="11" t="n"/>
      <c r="F588" s="11" t="n"/>
      <c r="G588" s="2" t="n"/>
      <c r="H588" s="30" t="n">
        <v>0</v>
      </c>
      <c r="I588" s="30" t="n">
        <v>0</v>
      </c>
      <c r="J588" s="30" t="n">
        <v>0</v>
      </c>
    </row>
    <row r="589">
      <c r="A589" s="42" t="n"/>
      <c r="B589" s="15" t="n"/>
      <c r="C589" s="13" t="n"/>
      <c r="D589" s="11" t="inlineStr">
        <is>
          <t>CDS (mortgage)</t>
        </is>
      </c>
      <c r="E589" s="11" t="n"/>
      <c r="F589" s="11" t="n"/>
      <c r="G589" s="2" t="n"/>
      <c r="H589" s="30" t="n">
        <v>0</v>
      </c>
      <c r="I589" s="30" t="n">
        <v>0</v>
      </c>
      <c r="J589" s="30" t="n">
        <v>0</v>
      </c>
    </row>
    <row r="590">
      <c r="A590" s="41" t="n"/>
      <c r="B590" s="31" t="n"/>
      <c r="C590" s="32" t="n"/>
      <c r="D590" s="33" t="inlineStr">
        <is>
          <t>CDS (invest. grade)</t>
        </is>
      </c>
      <c r="E590" s="33" t="n"/>
      <c r="F590" s="33" t="n"/>
      <c r="G590" s="9" t="n"/>
      <c r="H590" s="30" t="n">
        <v>0</v>
      </c>
      <c r="I590" s="30" t="n">
        <v>0</v>
      </c>
      <c r="J590" s="30" t="n">
        <v>0</v>
      </c>
    </row>
    <row r="591">
      <c r="A591" s="42" t="n"/>
      <c r="B591" s="15" t="n"/>
      <c r="C591" s="13" t="n"/>
      <c r="D591" s="11" t="inlineStr">
        <is>
          <t>CDS (high yield)</t>
        </is>
      </c>
      <c r="E591" s="11" t="n"/>
      <c r="F591" s="11" t="n"/>
      <c r="G591" s="2" t="n"/>
      <c r="H591" s="30" t="n">
        <v>0</v>
      </c>
      <c r="I591" s="30" t="n">
        <v>0</v>
      </c>
      <c r="J591" s="30" t="n">
        <v>0</v>
      </c>
    </row>
    <row r="592">
      <c r="A592" s="42" t="n"/>
      <c r="B592" s="13" t="inlineStr">
        <is>
          <t>Merger Arbitrage</t>
        </is>
      </c>
      <c r="C592" s="13" t="n"/>
      <c r="D592" s="11" t="n"/>
      <c r="E592" s="11" t="n"/>
      <c r="F592" s="11" t="n"/>
      <c r="G592" s="2" t="n"/>
    </row>
    <row r="593">
      <c r="A593" s="43" t="n"/>
      <c r="B593" s="35" t="inlineStr">
        <is>
          <t>Convertible Arbitrage</t>
        </is>
      </c>
      <c r="C593" s="35" t="n"/>
      <c r="D593" s="36" t="n"/>
      <c r="E593" s="36" t="n"/>
      <c r="F593" s="36" t="n"/>
      <c r="G593" s="8" t="n"/>
    </row>
    <row r="594">
      <c r="A594" s="43" t="n"/>
      <c r="B594" s="35" t="inlineStr">
        <is>
          <t>Digital And Currency</t>
        </is>
      </c>
      <c r="C594" s="35" t="n"/>
      <c r="D594" s="36" t="n"/>
      <c r="E594" s="36" t="n"/>
      <c r="F594" s="36" t="n"/>
      <c r="G594" s="8" t="n"/>
    </row>
    <row r="595">
      <c r="A595" s="43" t="n"/>
      <c r="B595" s="35" t="inlineStr">
        <is>
          <t>Cap. Struct. Arbitrage</t>
        </is>
      </c>
      <c r="C595" s="35" t="n"/>
      <c r="D595" s="36" t="n"/>
      <c r="E595" s="36" t="n"/>
      <c r="F595" s="36" t="n"/>
      <c r="G595" s="8" t="n"/>
    </row>
    <row r="596">
      <c r="A596" s="43" t="n"/>
      <c r="B596" s="34" t="n"/>
      <c r="C596" s="36" t="inlineStr">
        <is>
          <t>Equity</t>
        </is>
      </c>
      <c r="D596" s="36" t="n"/>
      <c r="E596" s="36" t="n"/>
      <c r="F596" s="36" t="n"/>
      <c r="G596" s="8" t="n"/>
    </row>
    <row r="597">
      <c r="A597" s="43" t="n"/>
      <c r="B597" s="34" t="n"/>
      <c r="C597" s="36" t="inlineStr">
        <is>
          <t>Debt</t>
        </is>
      </c>
      <c r="D597" s="36" t="n"/>
      <c r="E597" s="36" t="n"/>
      <c r="F597" s="36" t="n"/>
      <c r="G597" s="8" t="n"/>
    </row>
    <row r="598">
      <c r="A598" s="41" t="n"/>
      <c r="B598" s="32" t="inlineStr">
        <is>
          <t>Privates</t>
        </is>
      </c>
      <c r="C598" s="32" t="n"/>
      <c r="D598" s="33" t="n"/>
      <c r="E598" s="33" t="n"/>
      <c r="F598" s="33" t="n"/>
      <c r="G598" s="9" t="n"/>
    </row>
    <row r="599">
      <c r="A599" s="42" t="n"/>
      <c r="B599" s="13" t="inlineStr">
        <is>
          <t>Unadjusted Portfolio</t>
        </is>
      </c>
      <c r="C599" s="13" t="n"/>
      <c r="D599" s="11" t="n"/>
      <c r="E599" s="60" t="n">
        <v>0.26</v>
      </c>
      <c r="F599" s="68" t="n">
        <v>0.2925</v>
      </c>
      <c r="G599" s="55" t="n">
        <v>0.36493664912944</v>
      </c>
      <c r="H599" s="30" t="n">
        <v>0.35</v>
      </c>
      <c r="I599" s="30" t="n">
        <v>0.343</v>
      </c>
      <c r="J599" s="56" t="n">
        <v>0.3407</v>
      </c>
      <c r="K599" s="71" t="n">
        <v>0.355</v>
      </c>
      <c r="L599" s="56" t="n">
        <v>0.379521285503981</v>
      </c>
    </row>
    <row r="600">
      <c r="A600" s="43" t="n"/>
      <c r="B600" s="35" t="inlineStr">
        <is>
          <t>Sovereign</t>
        </is>
      </c>
      <c r="C600" s="35" t="n"/>
      <c r="D600" s="36" t="n"/>
      <c r="E600" s="36" t="n"/>
      <c r="F600" s="36" t="n"/>
      <c r="G600" s="8" t="n"/>
      <c r="H600" s="30" t="n">
        <v>0</v>
      </c>
      <c r="I600" s="30" t="n">
        <v>0</v>
      </c>
      <c r="J600" s="30" t="n">
        <v>0</v>
      </c>
    </row>
    <row r="601">
      <c r="A601" s="43" t="inlineStr">
        <is>
          <t>Geographic Exposure</t>
        </is>
      </c>
      <c r="B601" s="34" t="n"/>
      <c r="C601" s="35" t="n"/>
      <c r="D601" s="36" t="n"/>
      <c r="E601" s="36" t="n"/>
      <c r="F601" s="36" t="n"/>
      <c r="G601" s="8" t="n"/>
    </row>
    <row r="602">
      <c r="A602" s="43" t="n"/>
      <c r="B602" s="34" t="inlineStr">
        <is>
          <t>North America</t>
        </is>
      </c>
      <c r="C602" s="35" t="n"/>
      <c r="D602" s="36" t="n"/>
      <c r="E602" s="68" t="n">
        <v>0.1983</v>
      </c>
      <c r="F602" s="68" t="n">
        <v>0.236518605035154</v>
      </c>
      <c r="G602" s="55" t="n">
        <v>0.3079513860771163</v>
      </c>
      <c r="H602" s="68" t="n">
        <v>0.299711800395416</v>
      </c>
      <c r="I602" s="56" t="n">
        <v>0.296</v>
      </c>
      <c r="J602" s="56" t="n">
        <v>0.2865</v>
      </c>
      <c r="K602" s="71" t="n">
        <v>0.29984</v>
      </c>
      <c r="L602" s="56" t="n">
        <v>0.3197</v>
      </c>
      <c r="M602" s="56" t="n">
        <v>0.30049</v>
      </c>
      <c r="N602" t="inlineStr">
        <is>
          <t>33.39%</t>
        </is>
      </c>
    </row>
    <row r="603">
      <c r="A603" s="43" t="n"/>
      <c r="B603" s="34" t="inlineStr">
        <is>
          <t>Europe/UK</t>
        </is>
      </c>
      <c r="C603" s="35" t="n"/>
      <c r="D603" s="36" t="n"/>
      <c r="E603" s="68" t="n">
        <v>0.0631</v>
      </c>
      <c r="F603" s="68" t="n">
        <v>0.0559851861586377</v>
      </c>
      <c r="G603" s="55" t="n">
        <v>0.05698526305232398</v>
      </c>
      <c r="H603" s="68" t="n">
        <v>0.0509019555580133</v>
      </c>
      <c r="I603" s="56" t="n">
        <v>0.0466</v>
      </c>
      <c r="J603" s="56" t="n">
        <v>0.0542</v>
      </c>
      <c r="K603" s="71" t="n">
        <v>0.05514</v>
      </c>
      <c r="L603" s="56" t="n">
        <v>0.0598</v>
      </c>
      <c r="M603" s="56" t="n">
        <v>0.048949</v>
      </c>
      <c r="N603" t="inlineStr">
        <is>
          <t>5.36%</t>
        </is>
      </c>
    </row>
    <row r="604">
      <c r="A604" s="43" t="n"/>
      <c r="B604" s="34" t="inlineStr">
        <is>
          <t>Asia</t>
        </is>
      </c>
      <c r="C604" s="35" t="n"/>
      <c r="D604" s="36" t="n"/>
      <c r="E604" s="73" t="n">
        <v>0</v>
      </c>
      <c r="F604" s="68" t="n">
        <v>0</v>
      </c>
      <c r="G604" s="55" t="n">
        <v>0</v>
      </c>
      <c r="H604" s="30" t="n">
        <v>0</v>
      </c>
      <c r="I604" s="56" t="n">
        <v>0</v>
      </c>
      <c r="J604" s="56" t="n">
        <v>0</v>
      </c>
      <c r="K604" s="71" t="n">
        <v>0</v>
      </c>
      <c r="L604" s="56" t="n">
        <v>0</v>
      </c>
      <c r="N604" t="inlineStr">
        <is>
          <t>0.00%</t>
        </is>
      </c>
    </row>
    <row r="605">
      <c r="A605" s="43" t="n"/>
      <c r="B605" s="34" t="inlineStr">
        <is>
          <t>Emer. Mkts.</t>
        </is>
      </c>
      <c r="C605" s="35" t="n"/>
      <c r="D605" s="36" t="n"/>
      <c r="E605" s="73" t="n">
        <v>0</v>
      </c>
      <c r="F605" s="68" t="n">
        <v>0</v>
      </c>
      <c r="G605" s="55" t="n">
        <v>0</v>
      </c>
      <c r="H605" s="30" t="n">
        <v>0</v>
      </c>
      <c r="I605" s="56" t="n">
        <v>0</v>
      </c>
      <c r="J605" s="56" t="n">
        <v>0</v>
      </c>
      <c r="K605" s="71" t="n">
        <v>0</v>
      </c>
      <c r="L605" s="56" t="n">
        <v>0</v>
      </c>
      <c r="N605" t="inlineStr">
        <is>
          <t>0.00%</t>
        </is>
      </c>
    </row>
    <row r="606">
      <c r="A606" s="43" t="inlineStr">
        <is>
          <t>Industry Sector Exposure</t>
        </is>
      </c>
      <c r="B606" s="34" t="n"/>
      <c r="C606" s="35" t="n"/>
      <c r="D606" s="36" t="n"/>
      <c r="E606" s="36" t="n"/>
      <c r="F606" s="36" t="n"/>
      <c r="G606" s="8" t="n"/>
    </row>
    <row r="607">
      <c r="A607" s="43" t="n"/>
      <c r="B607" s="34" t="inlineStr">
        <is>
          <t>Energy</t>
        </is>
      </c>
      <c r="C607" s="35" t="n"/>
      <c r="D607" s="36" t="n"/>
      <c r="E607" s="68" t="n">
        <v>0</v>
      </c>
      <c r="F607" s="68" t="n">
        <v>0</v>
      </c>
      <c r="G607" s="55" t="n">
        <v>0</v>
      </c>
      <c r="H607" s="68" t="n">
        <v>0</v>
      </c>
      <c r="I607" s="56" t="n">
        <v>0</v>
      </c>
      <c r="J607" s="56" t="n">
        <v>0</v>
      </c>
      <c r="K607" s="71" t="n">
        <v>0</v>
      </c>
      <c r="L607" s="56" t="n">
        <v>0</v>
      </c>
      <c r="M607" s="56" t="n">
        <v>0</v>
      </c>
      <c r="N607" t="inlineStr">
        <is>
          <t>0.00%</t>
        </is>
      </c>
    </row>
    <row r="608">
      <c r="A608" s="43" t="n"/>
      <c r="B608" s="34" t="inlineStr">
        <is>
          <t>Materials</t>
        </is>
      </c>
      <c r="C608" s="35" t="n"/>
      <c r="D608" s="36" t="n"/>
      <c r="E608" s="68" t="n">
        <v>0.006</v>
      </c>
      <c r="F608" s="68" t="n">
        <v>0.007907938055291452</v>
      </c>
      <c r="G608" s="55" t="n">
        <v>0.0048</v>
      </c>
      <c r="H608" s="68" t="n">
        <v>0.0051</v>
      </c>
      <c r="I608" s="56" t="n">
        <v>0.00661310912142159</v>
      </c>
      <c r="J608" s="56" t="n">
        <v>0.0102</v>
      </c>
      <c r="K608" s="71" t="n">
        <v>0.009900000000000001</v>
      </c>
      <c r="L608" s="56" t="n">
        <v>0.0121</v>
      </c>
      <c r="M608" s="56" t="n">
        <v>0.0049</v>
      </c>
      <c r="N608" t="inlineStr">
        <is>
          <t>0.63%</t>
        </is>
      </c>
    </row>
    <row r="609">
      <c r="A609" s="43" t="n"/>
      <c r="B609" s="34" t="inlineStr">
        <is>
          <t>Industrials</t>
        </is>
      </c>
      <c r="C609" s="35" t="n"/>
      <c r="D609" s="36" t="n"/>
      <c r="E609" s="68" t="n">
        <v>0.0578</v>
      </c>
      <c r="F609" s="68" t="n">
        <v>0.0466081020683162</v>
      </c>
      <c r="G609" s="55" t="n">
        <v>0.0522</v>
      </c>
      <c r="H609" s="68" t="n">
        <v>0.06229999999999999</v>
      </c>
      <c r="I609" s="56" t="n">
        <v>0.0697</v>
      </c>
      <c r="J609" s="56" t="n">
        <v>0.0606</v>
      </c>
      <c r="K609" s="71" t="n">
        <v>0.0798</v>
      </c>
      <c r="L609" s="56" t="n">
        <v>0.06900000000000001</v>
      </c>
      <c r="M609" s="56" t="n">
        <v>0.0944</v>
      </c>
      <c r="N609" t="inlineStr">
        <is>
          <t>12.36%</t>
        </is>
      </c>
    </row>
    <row r="610">
      <c r="A610" s="42" t="n"/>
      <c r="B610" s="15" t="inlineStr">
        <is>
          <t>Cons. Disc.</t>
        </is>
      </c>
      <c r="C610" s="13" t="n"/>
      <c r="D610" s="11" t="n"/>
      <c r="E610" s="68" t="n">
        <v>0.0781</v>
      </c>
      <c r="F610" s="68" t="n">
        <v>0.1073477718523231</v>
      </c>
      <c r="G610" s="55" t="n">
        <v>0.1271</v>
      </c>
      <c r="H610" s="68" t="n">
        <v>0.1048</v>
      </c>
      <c r="I610" s="56" t="n">
        <v>0.1242</v>
      </c>
      <c r="J610" s="56" t="n">
        <v>0.1124</v>
      </c>
      <c r="K610" s="71" t="n">
        <v>0.1037</v>
      </c>
      <c r="L610" s="56" t="n">
        <v>0.1078</v>
      </c>
      <c r="M610" s="56" t="n">
        <v>0.09229999999999999</v>
      </c>
      <c r="N610" t="inlineStr">
        <is>
          <t>11.00%</t>
        </is>
      </c>
    </row>
    <row r="611">
      <c r="A611" s="43" t="n"/>
      <c r="B611" s="34" t="inlineStr">
        <is>
          <t>Cons. Staples</t>
        </is>
      </c>
      <c r="C611" s="35" t="n"/>
      <c r="D611" s="36" t="n"/>
      <c r="E611" s="68" t="n">
        <v>0.014</v>
      </c>
      <c r="F611" s="68" t="n">
        <v>0.01096508837552123</v>
      </c>
      <c r="G611" s="55" t="n">
        <v>0.0102</v>
      </c>
      <c r="H611" s="68" t="n">
        <v>0.0064</v>
      </c>
      <c r="I611" s="56" t="n">
        <v>0.00656883739614766</v>
      </c>
      <c r="J611" s="56" t="n">
        <v>0.0122</v>
      </c>
      <c r="K611" s="71" t="n">
        <v>0.0153</v>
      </c>
      <c r="L611" s="56" t="n">
        <v>0.0187</v>
      </c>
      <c r="M611" s="56" t="n">
        <v>0.0247</v>
      </c>
      <c r="N611" t="inlineStr">
        <is>
          <t>2.56%</t>
        </is>
      </c>
    </row>
    <row r="612">
      <c r="A612" s="43" t="n"/>
      <c r="B612" s="34" t="inlineStr">
        <is>
          <t>Health Care</t>
        </is>
      </c>
      <c r="C612" s="35" t="n"/>
      <c r="D612" s="36" t="n"/>
      <c r="E612" s="68" t="n">
        <v>0.0075</v>
      </c>
      <c r="F612" s="68" t="n">
        <v>0.0092390487303371</v>
      </c>
      <c r="G612" s="55" t="n">
        <v>0.0113</v>
      </c>
      <c r="H612" s="68" t="n">
        <v>0.0145</v>
      </c>
      <c r="I612" s="56" t="n">
        <v>0.0194</v>
      </c>
      <c r="J612" s="56" t="n">
        <v>0.0196</v>
      </c>
      <c r="K612" s="71" t="n">
        <v>0.0108</v>
      </c>
      <c r="L612" s="56" t="n">
        <v>0.0102</v>
      </c>
      <c r="M612" s="56" t="n">
        <v>0.007900000000000001</v>
      </c>
      <c r="N612" t="inlineStr">
        <is>
          <t>0.00%</t>
        </is>
      </c>
    </row>
    <row r="613">
      <c r="A613" s="43" t="n"/>
      <c r="B613" s="34" t="inlineStr">
        <is>
          <t>Financials</t>
        </is>
      </c>
      <c r="C613" s="35" t="n"/>
      <c r="D613" s="36" t="n"/>
      <c r="E613" s="68" t="n">
        <v>0</v>
      </c>
      <c r="F613" s="68" t="n">
        <v>0</v>
      </c>
      <c r="G613" s="55" t="n">
        <v>0</v>
      </c>
      <c r="H613" s="68" t="n">
        <v>0</v>
      </c>
      <c r="I613" s="56" t="n">
        <v>0</v>
      </c>
      <c r="J613" s="56" t="n">
        <v>0.0278</v>
      </c>
      <c r="K613" s="71" t="n">
        <v>0.0281</v>
      </c>
      <c r="L613" s="56" t="n">
        <v>0.0263</v>
      </c>
      <c r="M613" s="56" t="n">
        <v>0.0263</v>
      </c>
      <c r="N613" t="inlineStr">
        <is>
          <t>2.92%</t>
        </is>
      </c>
    </row>
    <row r="614">
      <c r="A614" s="43" t="n"/>
      <c r="B614" s="34" t="inlineStr">
        <is>
          <t>Real Estate</t>
        </is>
      </c>
      <c r="C614" s="35" t="n"/>
      <c r="D614" s="36" t="n"/>
      <c r="E614" s="68" t="n">
        <v>0</v>
      </c>
      <c r="F614" s="68" t="n">
        <v>0</v>
      </c>
      <c r="G614" s="55" t="n">
        <v>0</v>
      </c>
      <c r="H614" s="68" t="n">
        <v>0</v>
      </c>
      <c r="I614" s="56" t="n">
        <v>0</v>
      </c>
      <c r="J614" s="56" t="n">
        <v>0</v>
      </c>
      <c r="K614" s="71" t="n">
        <v>0</v>
      </c>
      <c r="L614" s="56" t="n">
        <v>0</v>
      </c>
      <c r="M614" s="56" t="n">
        <v>0</v>
      </c>
      <c r="N614" t="inlineStr">
        <is>
          <t>0.00%</t>
        </is>
      </c>
    </row>
    <row r="615">
      <c r="A615" s="43" t="n"/>
      <c r="B615" s="34" t="inlineStr">
        <is>
          <t>Info. Tech.</t>
        </is>
      </c>
      <c r="C615" s="35" t="n"/>
      <c r="D615" s="36" t="n"/>
      <c r="E615" s="68" t="n">
        <v>0.0538</v>
      </c>
      <c r="F615" s="68" t="n">
        <v>0.034</v>
      </c>
      <c r="G615" s="55" t="n">
        <v>0.032</v>
      </c>
      <c r="H615" s="68" t="n">
        <v>0.0418</v>
      </c>
      <c r="I615" s="56" t="n">
        <v>0.0420832128755697</v>
      </c>
      <c r="J615" s="56" t="n">
        <v>0.04405</v>
      </c>
      <c r="K615" s="71" t="n">
        <v>0.0456</v>
      </c>
      <c r="L615" s="56" t="n">
        <v>0.0417</v>
      </c>
      <c r="M615" s="56" t="n">
        <v>0.0491</v>
      </c>
      <c r="N615" t="inlineStr">
        <is>
          <t>7.68%</t>
        </is>
      </c>
    </row>
    <row r="616">
      <c r="A616" s="43" t="n"/>
      <c r="B616" s="34" t="inlineStr">
        <is>
          <t>Commun. Services</t>
        </is>
      </c>
      <c r="C616" s="35" t="n"/>
      <c r="D616" s="36" t="n"/>
      <c r="E616" s="68" t="n">
        <v>0</v>
      </c>
      <c r="F616" s="68" t="n">
        <v>0</v>
      </c>
      <c r="G616" s="55" t="n">
        <v>0.0124</v>
      </c>
      <c r="H616" s="68" t="n">
        <v>0</v>
      </c>
      <c r="I616" s="56" t="n">
        <v>0</v>
      </c>
      <c r="J616" s="56" t="n">
        <v>0</v>
      </c>
      <c r="K616" s="71" t="n">
        <v>0</v>
      </c>
      <c r="L616" s="56" t="n">
        <v>0</v>
      </c>
      <c r="M616" s="56" t="n">
        <v>0</v>
      </c>
    </row>
    <row r="617">
      <c r="A617" s="43" t="n"/>
      <c r="B617" s="34" t="inlineStr">
        <is>
          <t>Utilities</t>
        </is>
      </c>
      <c r="C617" s="35" t="n"/>
      <c r="D617" s="36" t="n"/>
      <c r="E617" s="68" t="n">
        <v>0</v>
      </c>
      <c r="F617" s="68" t="n">
        <v>0.01841028713327929</v>
      </c>
      <c r="G617" s="55" t="n">
        <v>0.0221</v>
      </c>
      <c r="H617" s="68" t="n">
        <v>0.0301</v>
      </c>
      <c r="I617" s="56" t="n">
        <v>0.0169014236532877</v>
      </c>
      <c r="J617" s="56" t="n">
        <v>0.01625</v>
      </c>
      <c r="K617" s="71" t="n">
        <v>0.0175</v>
      </c>
      <c r="L617" s="56" t="n">
        <v>0.0207</v>
      </c>
      <c r="M617" s="56" t="n">
        <v>0.0097</v>
      </c>
      <c r="N617" t="inlineStr">
        <is>
          <t>0.00%</t>
        </is>
      </c>
    </row>
    <row r="618">
      <c r="A618" s="43" t="n"/>
      <c r="B618" s="34" t="inlineStr">
        <is>
          <t>Index</t>
        </is>
      </c>
      <c r="C618" s="35" t="n"/>
      <c r="D618" s="36" t="n"/>
      <c r="E618" s="68" t="n">
        <v>0.0233</v>
      </c>
      <c r="F618" s="68" t="n">
        <v>0.0277</v>
      </c>
      <c r="G618" s="55" t="n">
        <v>0.06269999999999999</v>
      </c>
      <c r="H618" s="68" t="n">
        <v>0.0509</v>
      </c>
      <c r="I618" s="56" t="n">
        <v>0.05715</v>
      </c>
      <c r="J618" s="56" t="n">
        <v>0.0376</v>
      </c>
      <c r="K618" s="71" t="n">
        <v>0.0443</v>
      </c>
      <c r="L618" s="56" t="n">
        <v>0.0731</v>
      </c>
      <c r="M618" s="56" t="n">
        <v>0.0401</v>
      </c>
      <c r="N618" t="inlineStr">
        <is>
          <t>1.61%</t>
        </is>
      </c>
    </row>
    <row r="619">
      <c r="A619" s="42" t="n"/>
      <c r="B619" s="15" t="inlineStr">
        <is>
          <t>Other</t>
        </is>
      </c>
      <c r="C619" s="13" t="n"/>
      <c r="D619" s="11" t="n"/>
      <c r="E619" s="68" t="n">
        <v>0.02080000000000001</v>
      </c>
      <c r="F619" s="68" t="n">
        <v>0.0303</v>
      </c>
      <c r="G619" s="55" t="n">
        <v>0.0301</v>
      </c>
      <c r="H619" s="68" t="n">
        <v>0.03469999999999999</v>
      </c>
      <c r="I619" s="56" t="n">
        <v>0</v>
      </c>
      <c r="J619" s="56" t="n">
        <v>0</v>
      </c>
      <c r="K619" s="71" t="n">
        <v>0</v>
      </c>
      <c r="L619" s="56" t="n">
        <v>0</v>
      </c>
      <c r="M619" s="56" t="n">
        <v>0</v>
      </c>
      <c r="N619" t="inlineStr">
        <is>
          <t>0.00%</t>
        </is>
      </c>
    </row>
    <row r="620">
      <c r="A620" s="43" t="inlineStr">
        <is>
          <t>Market Exposure</t>
        </is>
      </c>
      <c r="B620" s="34" t="n"/>
      <c r="C620" s="35" t="n"/>
      <c r="D620" s="36" t="n"/>
      <c r="E620" s="36" t="n"/>
      <c r="F620" s="36" t="n"/>
      <c r="G620" s="8" t="n"/>
    </row>
    <row r="621">
      <c r="A621" s="43" t="n"/>
      <c r="B621" s="34" t="inlineStr">
        <is>
          <t>Large Cap</t>
        </is>
      </c>
      <c r="C621" s="35" t="n"/>
      <c r="D621" s="36" t="n"/>
      <c r="E621" s="73">
        <f>11%+7%</f>
        <v/>
      </c>
      <c r="F621" s="73">
        <f>11%+8%</f>
        <v/>
      </c>
      <c r="G621" s="61">
        <f>12%+9%</f>
        <v/>
      </c>
      <c r="H621" s="68">
        <f>10.35%+8.7%</f>
        <v/>
      </c>
      <c r="I621" s="55">
        <f>10.35%+4.92%</f>
        <v/>
      </c>
      <c r="J621" s="55">
        <f>4.56%+13.86%</f>
        <v/>
      </c>
      <c r="K621" s="57">
        <f>15.38%+5.65%</f>
        <v/>
      </c>
      <c r="L621" s="55">
        <f>15.2%+6.28067486939389%</f>
        <v/>
      </c>
      <c r="M621" s="57">
        <f>13.08%+6.37%</f>
        <v/>
      </c>
      <c r="N621" t="inlineStr">
        <is>
          <t>23.42%</t>
        </is>
      </c>
    </row>
    <row r="622">
      <c r="A622" s="43" t="n"/>
      <c r="B622" s="34" t="inlineStr">
        <is>
          <t>Mid Cap</t>
        </is>
      </c>
      <c r="C622" s="35" t="n"/>
      <c r="D622" s="36" t="n"/>
      <c r="E622" s="73" t="n">
        <v>0.07000000000000001</v>
      </c>
      <c r="F622" s="73" t="n">
        <v>0.09</v>
      </c>
      <c r="G622" s="61" t="n">
        <v>0.1187</v>
      </c>
      <c r="H622" s="68" t="n">
        <v>0.145</v>
      </c>
      <c r="I622" s="56" t="n">
        <v>0.1501</v>
      </c>
      <c r="J622" s="56">
        <f>8.53%+3.76%</f>
        <v/>
      </c>
      <c r="K622" s="71" t="n">
        <v>0.105</v>
      </c>
      <c r="L622" s="56" t="n">
        <v>0.131608</v>
      </c>
      <c r="M622" s="71" t="n">
        <v>0.1202</v>
      </c>
      <c r="N622" t="inlineStr">
        <is>
          <t>11.11%</t>
        </is>
      </c>
    </row>
    <row r="623">
      <c r="A623" s="43" t="n"/>
      <c r="B623" s="34" t="inlineStr">
        <is>
          <t>Small Cap</t>
        </is>
      </c>
      <c r="C623" s="35" t="n"/>
      <c r="D623" s="36" t="n"/>
      <c r="E623" s="73" t="n">
        <v>0.008</v>
      </c>
      <c r="F623" s="73" t="n">
        <v>0.006</v>
      </c>
      <c r="G623" s="61" t="n">
        <v>0.0344</v>
      </c>
      <c r="H623" s="72" t="n">
        <v>0.0151</v>
      </c>
      <c r="I623" s="56" t="n">
        <v>0.0245</v>
      </c>
      <c r="J623" s="56" t="n">
        <v>0.0336</v>
      </c>
      <c r="K623" s="71" t="n">
        <v>0.0397</v>
      </c>
      <c r="L623" s="56" t="n">
        <v>0.033081</v>
      </c>
      <c r="M623" s="71" t="n">
        <v>0.0347</v>
      </c>
      <c r="N623" t="inlineStr">
        <is>
          <t>4.22%</t>
        </is>
      </c>
    </row>
    <row r="624">
      <c r="A624" s="43" t="n"/>
      <c r="B624" s="34" t="inlineStr">
        <is>
          <t>Private</t>
        </is>
      </c>
      <c r="C624" s="35" t="n"/>
      <c r="D624" s="36" t="n"/>
      <c r="E624" s="36" t="n"/>
      <c r="F624" s="36" t="n"/>
      <c r="G624" s="8" t="n"/>
    </row>
    <row r="625">
      <c r="A625" s="42" t="inlineStr">
        <is>
          <t>Sovereign Exposure</t>
        </is>
      </c>
      <c r="B625" s="15" t="n"/>
      <c r="C625" s="13" t="n"/>
      <c r="D625" s="11" t="n"/>
      <c r="E625" s="11" t="n"/>
      <c r="F625" s="11" t="n"/>
      <c r="G625" s="2" t="n"/>
    </row>
    <row r="626">
      <c r="A626" s="43" t="n"/>
      <c r="B626" s="34" t="inlineStr">
        <is>
          <t>North America</t>
        </is>
      </c>
      <c r="C626" s="35" t="n"/>
      <c r="D626" s="36" t="n"/>
      <c r="E626" s="36" t="n"/>
      <c r="F626" s="36" t="n"/>
      <c r="G626" s="8" t="n"/>
    </row>
    <row r="627">
      <c r="A627" s="43" t="n"/>
      <c r="B627" s="34" t="inlineStr">
        <is>
          <t>Europe</t>
        </is>
      </c>
      <c r="C627" s="35" t="n"/>
      <c r="D627" s="36" t="n"/>
      <c r="E627" s="36" t="n"/>
      <c r="F627" s="36" t="n"/>
      <c r="G627" s="8" t="n"/>
    </row>
    <row r="628">
      <c r="A628" s="43" t="n"/>
      <c r="B628" s="34" t="inlineStr">
        <is>
          <t>Asia</t>
        </is>
      </c>
      <c r="C628" s="35" t="n"/>
      <c r="D628" s="36" t="n"/>
      <c r="E628" s="36" t="n"/>
      <c r="F628" s="36" t="n"/>
      <c r="G628" s="8" t="n"/>
    </row>
    <row r="629">
      <c r="A629" s="43" t="n"/>
      <c r="B629" s="34" t="inlineStr">
        <is>
          <t>Other/Unknown</t>
        </is>
      </c>
      <c r="C629" s="35" t="n"/>
      <c r="D629" s="36" t="n"/>
      <c r="E629" s="36" t="n"/>
      <c r="F629" s="36" t="n"/>
      <c r="G629" s="8" t="n"/>
    </row>
    <row r="633">
      <c r="A633" s="39" t="n"/>
      <c r="B633" s="7" t="n"/>
      <c r="C633" s="20" t="n"/>
      <c r="D633" s="19" t="n"/>
      <c r="E633" s="19" t="n"/>
      <c r="F633" s="19" t="n"/>
      <c r="G633" s="46" t="n"/>
      <c r="H633" s="4" t="n"/>
      <c r="I633" s="5" t="n"/>
      <c r="J633" s="5" t="n"/>
      <c r="K633" s="5" t="n"/>
      <c r="L633" s="5" t="n"/>
      <c r="M633" s="5" t="n"/>
    </row>
    <row r="634">
      <c r="A634" s="40" t="inlineStr">
        <is>
          <t>Level 1</t>
        </is>
      </c>
      <c r="B634" s="31" t="inlineStr">
        <is>
          <t>Level 2</t>
        </is>
      </c>
      <c r="C634" s="13" t="inlineStr">
        <is>
          <t>Level 3</t>
        </is>
      </c>
      <c r="D634" s="36" t="inlineStr">
        <is>
          <t>Level 4</t>
        </is>
      </c>
      <c r="E634" s="36" t="n"/>
      <c r="F634" s="36" t="n"/>
      <c r="G634" s="6" t="n"/>
    </row>
    <row r="635">
      <c r="A635" s="40" t="n"/>
      <c r="B635" s="27" t="n"/>
      <c r="C635" s="28" t="n"/>
      <c r="D635" s="29" t="n"/>
      <c r="E635" s="29" t="n"/>
      <c r="F635" s="29" t="n"/>
      <c r="G635" s="3" t="n"/>
    </row>
    <row r="636">
      <c r="A636" s="41" t="n"/>
      <c r="B636" s="31" t="n"/>
      <c r="C636" s="32" t="n"/>
      <c r="D636" s="33" t="n"/>
      <c r="E636" s="33" t="n"/>
      <c r="F636" s="33" t="n"/>
      <c r="G636" s="9" t="n"/>
    </row>
    <row r="637">
      <c r="A637" s="42" t="n"/>
      <c r="B637" s="15" t="n"/>
      <c r="C637" s="13" t="n"/>
      <c r="D637" s="11" t="n"/>
      <c r="E637" s="11" t="n"/>
      <c r="F637" s="11" t="n"/>
      <c r="G637" s="2" t="n"/>
    </row>
    <row r="638">
      <c r="A638" s="42" t="n"/>
      <c r="B638" s="15" t="n"/>
      <c r="C638" s="13" t="n"/>
      <c r="D638" s="11" t="n"/>
      <c r="E638" s="11" t="n"/>
      <c r="F638" s="11" t="n"/>
      <c r="G638" s="2" t="n"/>
    </row>
    <row r="639">
      <c r="A639" s="41" t="n"/>
      <c r="B639" s="31" t="n"/>
      <c r="C639" s="32" t="n"/>
      <c r="D639" s="33" t="n"/>
      <c r="E639" s="33" t="n"/>
      <c r="F639" s="33" t="n"/>
      <c r="G639" s="9" t="n"/>
    </row>
    <row r="640">
      <c r="A640" s="42" t="n"/>
      <c r="B640" s="15" t="n"/>
      <c r="C640" s="13" t="n"/>
      <c r="D640" s="11" t="n"/>
      <c r="E640" s="11" t="n"/>
      <c r="F640" s="11" t="n"/>
      <c r="G640" s="2" t="n"/>
    </row>
    <row r="641">
      <c r="A641" s="42" t="n"/>
      <c r="B641" s="15" t="n"/>
      <c r="C641" s="13" t="n"/>
      <c r="D641" s="11" t="n"/>
      <c r="E641" s="11" t="n"/>
      <c r="F641" s="11" t="n"/>
      <c r="G641" s="2" t="n"/>
    </row>
    <row r="642">
      <c r="A642" s="42" t="n"/>
      <c r="B642" s="15" t="n"/>
      <c r="C642" s="13" t="n"/>
      <c r="D642" s="11" t="n"/>
      <c r="E642" s="11" t="n"/>
      <c r="F642" s="11" t="n"/>
      <c r="G642" s="2" t="n"/>
    </row>
    <row r="643">
      <c r="A643" s="42" t="n"/>
      <c r="B643" s="15" t="n"/>
      <c r="C643" s="13" t="n"/>
      <c r="D643" s="11" t="n"/>
      <c r="E643" s="11" t="n"/>
      <c r="F643" s="11" t="n"/>
      <c r="G643" s="2" t="n"/>
    </row>
    <row r="644">
      <c r="A644" s="42" t="n"/>
      <c r="B644" s="15" t="n"/>
      <c r="C644" s="13" t="n"/>
      <c r="D644" s="11" t="n"/>
      <c r="E644" s="11" t="n"/>
      <c r="F644" s="11" t="n"/>
      <c r="G644" s="2" t="n"/>
    </row>
    <row r="645">
      <c r="A645" s="42" t="n"/>
      <c r="B645" s="15" t="n"/>
      <c r="C645" s="13" t="n"/>
      <c r="D645" s="11" t="n"/>
      <c r="E645" s="11" t="n"/>
      <c r="F645" s="11" t="n"/>
      <c r="G645" s="2" t="n"/>
    </row>
    <row r="646">
      <c r="A646" s="42" t="n"/>
      <c r="B646" s="15" t="n"/>
      <c r="C646" s="13" t="n"/>
      <c r="D646" s="11" t="n"/>
      <c r="E646" s="11" t="n"/>
      <c r="F646" s="11" t="n"/>
      <c r="G646" s="2" t="n"/>
    </row>
    <row r="647">
      <c r="A647" s="42" t="n"/>
      <c r="B647" s="15" t="n"/>
      <c r="C647" s="13" t="n"/>
      <c r="D647" s="11" t="n"/>
      <c r="E647" s="11" t="n"/>
      <c r="F647" s="11" t="n"/>
      <c r="G647" s="2" t="n"/>
    </row>
    <row r="648">
      <c r="A648" s="42" t="n"/>
      <c r="B648" s="15" t="n"/>
      <c r="C648" s="13" t="n"/>
      <c r="D648" s="11" t="n"/>
      <c r="E648" s="11" t="n"/>
      <c r="F648" s="11" t="n"/>
      <c r="G648" s="2" t="n"/>
    </row>
    <row r="649">
      <c r="A649" s="42" t="n"/>
      <c r="B649" s="15" t="n"/>
      <c r="C649" s="13" t="n"/>
      <c r="D649" s="11" t="n"/>
      <c r="E649" s="11" t="n"/>
      <c r="F649" s="11" t="n"/>
      <c r="G649" s="2" t="n"/>
    </row>
    <row r="650">
      <c r="A650" s="42" t="n"/>
      <c r="B650" s="15" t="n"/>
      <c r="C650" s="13" t="n"/>
      <c r="D650" s="11" t="n"/>
      <c r="E650" s="11" t="n"/>
      <c r="F650" s="11" t="n"/>
      <c r="G650" s="2" t="n"/>
    </row>
    <row r="651">
      <c r="A651" s="42" t="n"/>
      <c r="B651" s="15" t="n"/>
      <c r="C651" s="13" t="n"/>
      <c r="D651" s="11" t="n"/>
      <c r="E651" s="11" t="n"/>
      <c r="F651" s="11" t="n"/>
      <c r="G651" s="2" t="n"/>
    </row>
    <row r="652">
      <c r="A652" s="42" t="n"/>
      <c r="B652" s="15" t="n"/>
      <c r="C652" s="13" t="n"/>
      <c r="D652" s="11" t="n"/>
      <c r="E652" s="11" t="n"/>
      <c r="F652" s="11" t="n"/>
      <c r="G652" s="2" t="n"/>
    </row>
    <row r="653">
      <c r="A653" s="42" t="n"/>
      <c r="B653" s="15" t="n"/>
      <c r="C653" s="13" t="n"/>
      <c r="D653" s="11" t="n"/>
      <c r="E653" s="11" t="n"/>
      <c r="F653" s="11" t="n"/>
      <c r="G653" s="2" t="n"/>
    </row>
    <row r="654">
      <c r="A654" s="42" t="n"/>
      <c r="B654" s="15" t="n"/>
      <c r="C654" s="13" t="n"/>
      <c r="D654" s="11" t="n"/>
      <c r="E654" s="11" t="n"/>
      <c r="F654" s="11" t="n"/>
      <c r="G654" s="2" t="n"/>
    </row>
    <row r="655">
      <c r="A655" s="42" t="n"/>
      <c r="B655" s="15" t="n"/>
      <c r="C655" s="13" t="n"/>
      <c r="D655" s="11" t="n"/>
      <c r="E655" s="11" t="n"/>
      <c r="F655" s="11" t="n"/>
      <c r="G655" s="2" t="n"/>
    </row>
    <row r="656">
      <c r="A656" s="42" t="n"/>
      <c r="B656" s="15" t="n"/>
      <c r="C656" s="13" t="n"/>
      <c r="D656" s="11" t="n"/>
      <c r="E656" s="11" t="n"/>
      <c r="F656" s="11" t="n"/>
      <c r="G656" s="2" t="n"/>
    </row>
    <row r="657">
      <c r="A657" s="41" t="n"/>
      <c r="B657" s="31" t="n"/>
      <c r="C657" s="32" t="n"/>
      <c r="D657" s="33" t="n"/>
      <c r="E657" s="33" t="n"/>
      <c r="F657" s="33" t="n"/>
      <c r="G657" s="9" t="n"/>
    </row>
    <row r="658">
      <c r="A658" s="42" t="n"/>
      <c r="B658" s="15" t="n"/>
      <c r="C658" s="13" t="n"/>
      <c r="D658" s="11" t="n"/>
      <c r="E658" s="11" t="n"/>
      <c r="F658" s="11" t="n"/>
      <c r="G658" s="2" t="n"/>
    </row>
    <row r="659">
      <c r="A659" s="42" t="n"/>
      <c r="B659" s="15" t="n"/>
      <c r="C659" s="13" t="n"/>
      <c r="D659" s="11" t="n"/>
      <c r="E659" s="11" t="n"/>
      <c r="F659" s="11" t="n"/>
      <c r="G659" s="2" t="n"/>
    </row>
    <row r="660">
      <c r="A660" s="43" t="n"/>
      <c r="B660" s="34" t="n"/>
      <c r="C660" s="35" t="n"/>
      <c r="D660" s="36" t="n"/>
      <c r="E660" s="36" t="n"/>
      <c r="F660" s="36" t="n"/>
      <c r="G660" s="8" t="n"/>
    </row>
    <row r="661">
      <c r="A661" s="43" t="n"/>
      <c r="B661" s="34" t="n"/>
      <c r="C661" s="35" t="n"/>
      <c r="D661" s="36" t="n"/>
      <c r="E661" s="36" t="n"/>
      <c r="F661" s="36" t="n"/>
      <c r="G661" s="8" t="n"/>
    </row>
    <row r="662">
      <c r="A662" s="43" t="n"/>
      <c r="B662" s="34" t="n"/>
      <c r="C662" s="35" t="n"/>
      <c r="D662" s="36" t="n"/>
      <c r="E662" s="36" t="n"/>
      <c r="F662" s="36" t="n"/>
      <c r="G662" s="8" t="n"/>
    </row>
    <row r="663">
      <c r="A663" s="43" t="n"/>
      <c r="B663" s="34" t="n"/>
      <c r="C663" s="35" t="n"/>
      <c r="D663" s="36" t="n"/>
      <c r="E663" s="36" t="n"/>
      <c r="F663" s="36" t="n"/>
      <c r="G663" s="8" t="n"/>
    </row>
    <row r="664">
      <c r="A664" s="43" t="n"/>
      <c r="B664" s="34" t="n"/>
      <c r="C664" s="35" t="n"/>
      <c r="D664" s="36" t="n"/>
      <c r="E664" s="36" t="n"/>
      <c r="F664" s="36" t="n"/>
      <c r="G664" s="8" t="n"/>
    </row>
    <row r="665">
      <c r="A665" s="41" t="n"/>
      <c r="B665" s="31" t="n"/>
      <c r="C665" s="32" t="n"/>
      <c r="D665" s="33" t="n"/>
      <c r="E665" s="33" t="n"/>
      <c r="F665" s="33" t="n"/>
      <c r="G665" s="9" t="n"/>
    </row>
    <row r="666">
      <c r="A666" s="42" t="n"/>
      <c r="B666" s="15" t="n"/>
      <c r="C666" s="13" t="n"/>
      <c r="D666" s="11" t="n"/>
      <c r="E666" s="11" t="n"/>
      <c r="F666" s="11" t="n"/>
      <c r="G666" s="2" t="n"/>
    </row>
    <row r="667">
      <c r="A667" s="43" t="n"/>
      <c r="B667" s="34" t="n"/>
      <c r="C667" s="35" t="n"/>
      <c r="D667" s="36" t="n"/>
      <c r="E667" s="36" t="n"/>
      <c r="F667" s="36" t="n"/>
      <c r="G667" s="8" t="n"/>
    </row>
    <row r="668">
      <c r="A668" s="43" t="n"/>
      <c r="B668" s="34" t="n"/>
      <c r="C668" s="35" t="n"/>
      <c r="D668" s="36" t="n"/>
      <c r="E668" s="36" t="n"/>
      <c r="F668" s="36" t="n"/>
      <c r="G668" s="8" t="n"/>
    </row>
    <row r="669">
      <c r="A669" s="43" t="n"/>
      <c r="B669" s="34" t="n"/>
      <c r="C669" s="35" t="n"/>
      <c r="D669" s="36" t="n"/>
      <c r="E669" s="36" t="n"/>
      <c r="F669" s="36" t="n"/>
      <c r="G669" s="8" t="n"/>
    </row>
    <row r="670">
      <c r="A670" s="43" t="n"/>
      <c r="B670" s="34" t="n"/>
      <c r="C670" s="35" t="n"/>
      <c r="D670" s="36" t="n"/>
      <c r="E670" s="36" t="n"/>
      <c r="F670" s="36" t="n"/>
      <c r="G670" s="8" t="n"/>
    </row>
    <row r="671">
      <c r="A671" s="43" t="n"/>
      <c r="B671" s="34" t="n"/>
      <c r="C671" s="35" t="n"/>
      <c r="D671" s="36" t="n"/>
      <c r="E671" s="36" t="n"/>
      <c r="F671" s="36" t="n"/>
      <c r="G671" s="8" t="n"/>
    </row>
    <row r="672">
      <c r="A672" s="43" t="n"/>
      <c r="B672" s="34" t="n"/>
      <c r="C672" s="35" t="n"/>
      <c r="D672" s="36" t="n"/>
      <c r="E672" s="36" t="n"/>
      <c r="F672" s="36" t="n"/>
      <c r="G672" s="8" t="n"/>
    </row>
    <row r="673">
      <c r="A673" s="43" t="n"/>
      <c r="B673" s="34" t="n"/>
      <c r="C673" s="35" t="n"/>
      <c r="D673" s="36" t="n"/>
      <c r="E673" s="36" t="n"/>
      <c r="F673" s="36" t="n"/>
      <c r="G673" s="8" t="n"/>
    </row>
    <row r="674">
      <c r="A674" s="43" t="n"/>
      <c r="B674" s="34" t="n"/>
      <c r="C674" s="35" t="n"/>
      <c r="D674" s="36" t="n"/>
      <c r="E674" s="36" t="n"/>
      <c r="F674" s="36" t="n"/>
      <c r="G674" s="8" t="n"/>
    </row>
    <row r="675">
      <c r="A675" s="43" t="n"/>
      <c r="B675" s="34" t="n"/>
      <c r="C675" s="35" t="n"/>
      <c r="D675" s="36" t="n"/>
      <c r="E675" s="36" t="n"/>
      <c r="F675" s="36" t="n"/>
      <c r="G675" s="8" t="n"/>
    </row>
    <row r="676">
      <c r="A676" s="43" t="n"/>
      <c r="B676" s="34" t="n"/>
      <c r="C676" s="35" t="n"/>
      <c r="D676" s="36" t="n"/>
      <c r="E676" s="36" t="n"/>
      <c r="F676" s="36" t="n"/>
      <c r="G676" s="8" t="n"/>
    </row>
    <row r="677">
      <c r="A677" s="42" t="n"/>
      <c r="B677" s="15" t="n"/>
      <c r="C677" s="13" t="n"/>
      <c r="D677" s="11" t="n"/>
      <c r="E677" s="11" t="n"/>
      <c r="F677" s="11" t="n"/>
      <c r="G677" s="2" t="n"/>
    </row>
    <row r="678">
      <c r="A678" s="43" t="n"/>
      <c r="B678" s="34" t="n"/>
      <c r="C678" s="35" t="n"/>
      <c r="D678" s="36" t="n"/>
      <c r="E678" s="36" t="n"/>
      <c r="F678" s="36" t="n"/>
      <c r="G678" s="8" t="n"/>
    </row>
    <row r="679">
      <c r="A679" s="43" t="n"/>
      <c r="B679" s="34" t="n"/>
      <c r="C679" s="35" t="n"/>
      <c r="D679" s="36" t="n"/>
      <c r="E679" s="36" t="n"/>
      <c r="F679" s="36" t="n"/>
      <c r="G679" s="8" t="n"/>
    </row>
    <row r="680">
      <c r="A680" s="43" t="n"/>
      <c r="B680" s="34" t="n"/>
      <c r="C680" s="35" t="n"/>
      <c r="D680" s="36" t="n"/>
      <c r="E680" s="36" t="n"/>
      <c r="F680" s="36" t="n"/>
      <c r="G680" s="8" t="n"/>
    </row>
    <row r="681">
      <c r="A681" s="43" t="n"/>
      <c r="B681" s="34" t="n"/>
      <c r="C681" s="35" t="n"/>
      <c r="D681" s="36" t="n"/>
      <c r="E681" s="36" t="n"/>
      <c r="F681" s="36" t="n"/>
      <c r="G681" s="8" t="n"/>
    </row>
    <row r="682">
      <c r="A682" s="43" t="n"/>
      <c r="B682" s="34" t="n"/>
      <c r="C682" s="35" t="n"/>
      <c r="D682" s="36" t="n"/>
      <c r="E682" s="36" t="n"/>
      <c r="F682" s="36" t="n"/>
      <c r="G682" s="8" t="n"/>
    </row>
    <row r="683">
      <c r="A683" s="43" t="n"/>
      <c r="B683" s="34" t="n"/>
      <c r="C683" s="35" t="n"/>
      <c r="D683" s="36" t="n"/>
      <c r="E683" s="36" t="n"/>
      <c r="F683" s="36" t="n"/>
      <c r="G683" s="8" t="n"/>
    </row>
    <row r="684">
      <c r="A684" s="43" t="n"/>
      <c r="B684" s="34" t="n"/>
      <c r="C684" s="35" t="n"/>
      <c r="D684" s="36" t="n"/>
      <c r="E684" s="36" t="n"/>
      <c r="F684" s="36" t="n"/>
      <c r="G684" s="8" t="n"/>
    </row>
    <row r="685">
      <c r="A685" s="43" t="n"/>
      <c r="B685" s="34" t="n"/>
      <c r="C685" s="35" t="n"/>
      <c r="D685" s="36" t="n"/>
      <c r="E685" s="36" t="n"/>
      <c r="F685" s="36" t="n"/>
      <c r="G685" s="8" t="n"/>
    </row>
    <row r="686">
      <c r="A686" s="42" t="n"/>
      <c r="B686" s="15" t="n"/>
      <c r="C686" s="13" t="n"/>
      <c r="D686" s="11" t="n"/>
      <c r="E686" s="11" t="n"/>
      <c r="F686" s="11" t="n"/>
      <c r="G686" s="2" t="n"/>
    </row>
    <row r="687">
      <c r="A687" s="43" t="n"/>
      <c r="B687" s="34" t="n"/>
      <c r="C687" s="35" t="n"/>
      <c r="D687" s="36" t="n"/>
      <c r="E687" s="36" t="n"/>
      <c r="F687" s="36" t="n"/>
      <c r="G687" s="8" t="n"/>
    </row>
    <row r="688">
      <c r="A688" s="43" t="n"/>
      <c r="B688" s="34" t="n"/>
      <c r="C688" s="35" t="n"/>
      <c r="D688" s="36" t="n"/>
      <c r="E688" s="36" t="n"/>
      <c r="F688" s="36" t="n"/>
      <c r="G688" s="8" t="n"/>
    </row>
    <row r="689">
      <c r="A689" s="43" t="n"/>
      <c r="B689" s="34" t="n"/>
      <c r="C689" s="35" t="n"/>
      <c r="D689" s="36" t="n"/>
      <c r="E689" s="36" t="n"/>
      <c r="F689" s="36" t="n"/>
      <c r="G689" s="8" t="n"/>
    </row>
    <row r="690">
      <c r="A690" s="43" t="n"/>
      <c r="B690" s="34" t="n"/>
      <c r="C690" s="35" t="n"/>
      <c r="D690" s="36" t="n"/>
      <c r="E690" s="36" t="n"/>
      <c r="F690" s="36" t="n"/>
      <c r="G690" s="8" t="n"/>
    </row>
    <row r="691">
      <c r="A691" s="43" t="n"/>
      <c r="B691" s="34" t="n"/>
      <c r="C691" s="35" t="n"/>
      <c r="D691" s="36" t="n"/>
      <c r="E691" s="36" t="n"/>
      <c r="F691" s="36" t="n"/>
      <c r="G691" s="8" t="n"/>
    </row>
    <row r="692">
      <c r="A692" s="42" t="n"/>
      <c r="B692" s="15" t="n"/>
      <c r="C692" s="13" t="n"/>
      <c r="D692" s="11" t="n"/>
      <c r="E692" s="11" t="n"/>
      <c r="F692" s="11" t="n"/>
      <c r="G692" s="2" t="n"/>
    </row>
    <row r="693">
      <c r="A693" s="43" t="n"/>
      <c r="B693" s="34" t="n"/>
      <c r="C693" s="35" t="n"/>
      <c r="D693" s="36" t="n"/>
      <c r="E693" s="36" t="n"/>
      <c r="F693" s="36" t="n"/>
      <c r="G693" s="8" t="n"/>
    </row>
    <row r="694">
      <c r="A694" s="43" t="n"/>
      <c r="B694" s="34" t="n"/>
      <c r="C694" s="35" t="n"/>
      <c r="D694" s="36" t="n"/>
      <c r="E694" s="36" t="n"/>
      <c r="F694" s="36" t="n"/>
      <c r="G694" s="8" t="n"/>
    </row>
    <row r="695">
      <c r="A695" s="43" t="n"/>
      <c r="B695" s="34" t="n"/>
      <c r="C695" s="35" t="n"/>
      <c r="D695" s="36" t="n"/>
      <c r="E695" s="36" t="n"/>
      <c r="F695" s="36" t="n"/>
      <c r="G695" s="8" t="n"/>
    </row>
    <row r="696">
      <c r="A696" s="43" t="n"/>
      <c r="B696" s="34" t="n"/>
      <c r="C696" s="35" t="n"/>
      <c r="D696" s="36" t="n"/>
      <c r="E696" s="36" t="n"/>
      <c r="F696" s="36" t="n"/>
      <c r="G696" s="8" t="n"/>
    </row>
    <row r="697">
      <c r="A697" s="43" t="n"/>
      <c r="B697" s="34" t="n"/>
      <c r="C697" s="35" t="n"/>
      <c r="D697" s="36" t="n"/>
      <c r="E697" s="36" t="n"/>
      <c r="F697" s="36" t="n"/>
      <c r="G697" s="8" t="n"/>
    </row>
    <row r="698">
      <c r="A698" s="43" t="n"/>
      <c r="B698" s="34" t="n"/>
      <c r="C698" s="35" t="n"/>
      <c r="D698" s="36" t="n"/>
      <c r="E698" s="36" t="n"/>
      <c r="F698" s="36" t="n"/>
      <c r="G698" s="8" t="n"/>
    </row>
    <row r="699">
      <c r="A699" s="43" t="n"/>
      <c r="B699" s="34" t="n"/>
      <c r="C699" s="35" t="n"/>
      <c r="D699" s="36" t="n"/>
      <c r="E699" s="36" t="n"/>
      <c r="F699" s="36" t="n"/>
      <c r="G699" s="8" t="n"/>
    </row>
    <row r="700">
      <c r="A700" s="41" t="n"/>
      <c r="B700" s="31" t="n"/>
      <c r="C700" s="32" t="n"/>
      <c r="D700" s="33" t="n"/>
      <c r="E700" s="33" t="n"/>
      <c r="F700" s="33" t="n"/>
      <c r="G700" s="9" t="n"/>
    </row>
    <row r="701">
      <c r="A701" s="40" t="n"/>
      <c r="B701" s="27" t="n"/>
      <c r="C701" s="28" t="n"/>
      <c r="D701" s="29" t="n"/>
      <c r="E701" s="29" t="n"/>
      <c r="F701" s="29" t="n"/>
      <c r="G701" s="3" t="n"/>
    </row>
    <row r="702">
      <c r="A702" s="41" t="n"/>
      <c r="B702" s="31" t="n"/>
      <c r="C702" s="32" t="n"/>
      <c r="D702" s="33" t="n"/>
      <c r="E702" s="33" t="n"/>
      <c r="F702" s="33" t="n"/>
      <c r="G702" s="9" t="n"/>
    </row>
    <row r="703">
      <c r="A703" s="41" t="n"/>
      <c r="B703" s="31" t="n"/>
      <c r="C703" s="32" t="n"/>
      <c r="D703" s="33" t="n"/>
      <c r="E703" s="33" t="n"/>
      <c r="F703" s="33" t="n"/>
      <c r="G703" s="9" t="n"/>
    </row>
    <row r="704">
      <c r="A704" s="41" t="n"/>
      <c r="B704" s="31" t="n"/>
      <c r="C704" s="32" t="n"/>
      <c r="D704" s="33" t="n"/>
      <c r="E704" s="33" t="n"/>
      <c r="F704" s="33" t="n"/>
      <c r="G704" s="9" t="n"/>
    </row>
    <row r="705">
      <c r="A705" s="41" t="n"/>
      <c r="B705" s="31" t="n"/>
      <c r="C705" s="32" t="n"/>
      <c r="D705" s="33" t="n"/>
      <c r="E705" s="33" t="n"/>
      <c r="F705" s="33" t="n"/>
      <c r="G705" s="9" t="n"/>
    </row>
    <row r="706">
      <c r="A706" s="41" t="n"/>
      <c r="B706" s="31" t="n"/>
      <c r="C706" s="32" t="n"/>
      <c r="D706" s="33" t="n"/>
      <c r="E706" s="33" t="n"/>
      <c r="F706" s="33" t="n"/>
      <c r="G706" s="9" t="n"/>
    </row>
    <row r="707">
      <c r="A707" s="41" t="n"/>
      <c r="B707" s="31" t="n"/>
      <c r="C707" s="32" t="n"/>
      <c r="D707" s="33" t="n"/>
      <c r="E707" s="33" t="n"/>
      <c r="F707" s="33" t="n"/>
      <c r="G707" s="9" t="n"/>
    </row>
    <row r="708">
      <c r="A708" s="41" t="n"/>
      <c r="B708" s="31" t="n"/>
      <c r="C708" s="32" t="n"/>
      <c r="D708" s="33" t="n"/>
      <c r="E708" s="33" t="n"/>
      <c r="F708" s="33" t="n"/>
      <c r="G708" s="9" t="n"/>
    </row>
    <row r="709">
      <c r="A709" s="41" t="n"/>
      <c r="B709" s="31" t="n"/>
      <c r="C709" s="32" t="n"/>
      <c r="D709" s="33" t="n"/>
      <c r="E709" s="33" t="n"/>
      <c r="F709" s="33" t="n"/>
      <c r="G709" s="9" t="n"/>
    </row>
    <row r="710">
      <c r="A710" s="41" t="n"/>
      <c r="B710" s="31" t="n"/>
      <c r="C710" s="32" t="n"/>
      <c r="D710" s="33" t="n"/>
      <c r="E710" s="33" t="n"/>
      <c r="F710" s="33" t="n"/>
      <c r="G710" s="9" t="n"/>
    </row>
    <row r="711">
      <c r="A711" s="41" t="n"/>
      <c r="B711" s="31" t="n"/>
      <c r="C711" s="32" t="n"/>
      <c r="D711" s="33" t="n"/>
      <c r="E711" s="33" t="n"/>
      <c r="F711" s="33" t="n"/>
      <c r="G711" s="9" t="n"/>
    </row>
    <row r="712">
      <c r="A712" s="41" t="n"/>
      <c r="B712" s="31" t="n"/>
      <c r="C712" s="32" t="n"/>
      <c r="D712" s="33" t="n"/>
      <c r="E712" s="33" t="n"/>
      <c r="F712" s="33" t="n"/>
      <c r="G712" s="9" t="n"/>
    </row>
    <row r="713">
      <c r="A713" s="41" t="n"/>
      <c r="B713" s="31" t="n"/>
      <c r="C713" s="32" t="n"/>
      <c r="D713" s="33" t="n"/>
      <c r="E713" s="33" t="n"/>
      <c r="F713" s="33" t="n"/>
      <c r="G713" s="9" t="n"/>
    </row>
    <row r="714">
      <c r="A714" s="40" t="n"/>
      <c r="B714" s="27" t="n"/>
      <c r="C714" s="28" t="n"/>
      <c r="D714" s="29" t="n"/>
      <c r="E714" s="29" t="n"/>
      <c r="F714" s="29" t="n"/>
      <c r="G714" s="3" t="n"/>
    </row>
    <row r="715">
      <c r="A715" s="41" t="n"/>
      <c r="B715" s="31" t="n"/>
      <c r="C715" s="32" t="n"/>
      <c r="D715" s="33" t="n"/>
      <c r="E715" s="33" t="n"/>
      <c r="F715" s="33" t="n"/>
      <c r="G715" s="9" t="n"/>
    </row>
    <row r="716">
      <c r="A716" s="41" t="n"/>
      <c r="B716" s="31" t="n"/>
      <c r="C716" s="32" t="n"/>
      <c r="D716" s="33" t="n"/>
      <c r="E716" s="33" t="n"/>
      <c r="F716" s="33" t="n"/>
      <c r="G716" s="9" t="n"/>
    </row>
    <row r="717">
      <c r="A717" s="41" t="n"/>
      <c r="B717" s="31" t="n"/>
      <c r="C717" s="32" t="n"/>
      <c r="D717" s="33" t="n"/>
      <c r="E717" s="33" t="n"/>
      <c r="F717" s="33" t="n"/>
      <c r="G717" s="9" t="n"/>
    </row>
    <row r="718">
      <c r="A718" s="41" t="n"/>
      <c r="B718" s="31" t="n"/>
      <c r="C718" s="32" t="n"/>
      <c r="D718" s="33" t="n"/>
      <c r="E718" s="33" t="n"/>
      <c r="F718" s="33" t="n"/>
      <c r="G718" s="9" t="n"/>
    </row>
    <row r="719">
      <c r="A719" s="41" t="n"/>
      <c r="B719" s="31" t="n"/>
      <c r="C719" s="32" t="n"/>
      <c r="D719" s="33" t="n"/>
      <c r="E719" s="33" t="n"/>
      <c r="F719" s="33" t="n"/>
      <c r="G719" s="9" t="n"/>
    </row>
    <row r="720">
      <c r="A720" s="41" t="n"/>
      <c r="B720" s="31" t="n"/>
      <c r="C720" s="32" t="n"/>
      <c r="D720" s="33" t="n"/>
      <c r="E720" s="33" t="n"/>
      <c r="F720" s="33" t="n"/>
      <c r="G720" s="9" t="n"/>
    </row>
    <row r="721">
      <c r="A721" s="41" t="n"/>
      <c r="B721" s="31" t="n"/>
      <c r="C721" s="32" t="n"/>
      <c r="D721" s="33" t="n"/>
      <c r="E721" s="33" t="n"/>
      <c r="F721" s="33" t="n"/>
      <c r="G721" s="9" t="n"/>
    </row>
    <row r="722">
      <c r="A722" s="41" t="n"/>
      <c r="B722" s="31" t="n"/>
      <c r="C722" s="32" t="n"/>
      <c r="D722" s="33" t="n"/>
      <c r="E722" s="33" t="n"/>
      <c r="F722" s="33" t="n"/>
      <c r="G722" s="9" t="n"/>
    </row>
    <row r="723">
      <c r="A723" s="41" t="n"/>
      <c r="B723" s="31" t="n"/>
      <c r="C723" s="32" t="n"/>
      <c r="D723" s="33" t="n"/>
      <c r="E723" s="33" t="n"/>
      <c r="F723" s="33" t="n"/>
      <c r="G723" s="9" t="n"/>
    </row>
    <row r="724">
      <c r="A724" s="41" t="n"/>
      <c r="B724" s="31" t="n"/>
      <c r="C724" s="32" t="n"/>
      <c r="D724" s="33" t="n"/>
      <c r="E724" s="33" t="n"/>
      <c r="F724" s="33" t="n"/>
      <c r="G724" s="9" t="n"/>
    </row>
    <row r="725">
      <c r="A725" s="41" t="n"/>
      <c r="B725" s="31" t="n"/>
      <c r="C725" s="32" t="n"/>
      <c r="D725" s="33" t="n"/>
      <c r="E725" s="33" t="n"/>
      <c r="F725" s="33" t="n"/>
      <c r="G725" s="9" t="n"/>
    </row>
    <row r="726">
      <c r="A726" s="41" t="n"/>
      <c r="B726" s="31" t="n"/>
      <c r="C726" s="32" t="n"/>
      <c r="D726" s="33" t="n"/>
      <c r="E726" s="33" t="n"/>
      <c r="F726" s="33" t="n"/>
      <c r="G726" s="9" t="n"/>
    </row>
    <row r="727">
      <c r="A727" s="41" t="n"/>
      <c r="B727" s="31" t="n"/>
      <c r="C727" s="32" t="n"/>
      <c r="D727" s="33" t="n"/>
      <c r="E727" s="33" t="n"/>
      <c r="F727" s="33" t="n"/>
      <c r="G727" s="9" t="n"/>
    </row>
    <row r="728">
      <c r="A728" s="41" t="n"/>
      <c r="B728" s="31" t="n"/>
      <c r="C728" s="32" t="n"/>
      <c r="D728" s="33" t="n"/>
      <c r="E728" s="33" t="n"/>
      <c r="F728" s="33" t="n"/>
      <c r="G728" s="9" t="n"/>
    </row>
    <row r="729">
      <c r="A729" s="41" t="n"/>
      <c r="B729" s="31" t="n"/>
      <c r="C729" s="32" t="n"/>
      <c r="D729" s="33" t="n"/>
      <c r="E729" s="33" t="n"/>
      <c r="F729" s="33" t="n"/>
      <c r="G729" s="9" t="n"/>
    </row>
    <row r="730">
      <c r="A730" s="41" t="n"/>
      <c r="B730" s="31" t="n"/>
      <c r="C730" s="32" t="n"/>
      <c r="D730" s="33" t="n"/>
      <c r="E730" s="33" t="n"/>
      <c r="F730" s="33" t="n"/>
      <c r="G730" s="9" t="n"/>
    </row>
    <row r="731">
      <c r="A731" s="41" t="n"/>
      <c r="B731" s="31" t="n"/>
      <c r="C731" s="32" t="n"/>
      <c r="D731" s="33" t="n"/>
      <c r="E731" s="33" t="n"/>
      <c r="F731" s="33" t="n"/>
      <c r="G731" s="9" t="n"/>
    </row>
    <row r="732">
      <c r="A732" s="41" t="n"/>
      <c r="B732" s="31" t="n"/>
      <c r="C732" s="32" t="n"/>
      <c r="D732" s="33" t="n"/>
      <c r="E732" s="33" t="n"/>
      <c r="F732" s="33" t="n"/>
      <c r="G732" s="9" t="n"/>
    </row>
    <row r="733">
      <c r="A733" s="40" t="n"/>
      <c r="B733" s="27" t="n"/>
      <c r="C733" s="28" t="n"/>
      <c r="D733" s="29" t="n"/>
      <c r="E733" s="29" t="n"/>
      <c r="F733" s="29" t="n"/>
      <c r="G733" s="3" t="n"/>
    </row>
    <row r="734">
      <c r="A734" s="41" t="n"/>
      <c r="B734" s="31" t="n"/>
      <c r="C734" s="32" t="n"/>
      <c r="D734" s="33" t="n"/>
      <c r="E734" s="33" t="n"/>
      <c r="F734" s="33" t="n"/>
      <c r="G734" s="9" t="n"/>
    </row>
    <row r="735">
      <c r="A735" s="41" t="n"/>
      <c r="B735" s="31" t="n"/>
      <c r="C735" s="32" t="n"/>
      <c r="D735" s="33" t="n"/>
      <c r="E735" s="33" t="n"/>
      <c r="F735" s="33" t="n"/>
      <c r="G735" s="9" t="n"/>
    </row>
    <row r="736">
      <c r="A736" s="41" t="n"/>
      <c r="B736" s="31" t="n"/>
      <c r="C736" s="32" t="n"/>
      <c r="D736" s="33" t="n"/>
      <c r="E736" s="33" t="n"/>
      <c r="F736" s="33" t="n"/>
      <c r="G736" s="9" t="n"/>
    </row>
    <row r="737">
      <c r="A737" s="40" t="n"/>
      <c r="B737" s="27" t="n"/>
      <c r="C737" s="28" t="n"/>
      <c r="D737" s="29" t="n"/>
      <c r="E737" s="29" t="n"/>
      <c r="F737" s="29" t="n"/>
      <c r="G737" s="3" t="n"/>
    </row>
    <row r="738">
      <c r="A738" s="41" t="n"/>
      <c r="B738" s="31" t="n"/>
      <c r="C738" s="32" t="n"/>
      <c r="D738" s="33" t="n"/>
      <c r="E738" s="33" t="n"/>
      <c r="F738" s="33" t="n"/>
      <c r="G738" s="9" t="n"/>
    </row>
    <row r="739">
      <c r="A739" s="41" t="n"/>
      <c r="B739" s="31" t="n"/>
      <c r="C739" s="32" t="n"/>
      <c r="D739" s="33" t="n"/>
      <c r="E739" s="33" t="n"/>
      <c r="F739" s="33" t="n"/>
      <c r="G739" s="9" t="n"/>
    </row>
    <row r="740">
      <c r="A740" s="42" t="n"/>
      <c r="B740" s="15" t="n"/>
      <c r="C740" s="13" t="n"/>
      <c r="D740" s="11" t="n"/>
      <c r="E740" s="11" t="n"/>
      <c r="F740" s="11" t="n"/>
      <c r="G740" s="2" t="n"/>
    </row>
    <row r="741">
      <c r="A741" s="42" t="n"/>
      <c r="B741" s="15" t="n"/>
      <c r="C741" s="13" t="n"/>
      <c r="D741" s="11" t="n"/>
      <c r="E741" s="11" t="n"/>
      <c r="F741" s="11" t="n"/>
      <c r="G741" s="2" t="n"/>
    </row>
    <row r="742">
      <c r="A742" s="42" t="n"/>
      <c r="B742" s="15" t="n"/>
      <c r="C742" s="13" t="n"/>
      <c r="D742" s="11" t="n"/>
      <c r="E742" s="11" t="n"/>
      <c r="F742" s="11" t="n"/>
      <c r="G742" s="2" t="n"/>
    </row>
    <row r="743">
      <c r="A743" s="41" t="n"/>
      <c r="B743" s="31" t="n"/>
      <c r="C743" s="32" t="n"/>
      <c r="D743" s="33" t="n"/>
      <c r="E743" s="33" t="n"/>
      <c r="F743" s="33" t="n"/>
      <c r="G743" s="9" t="n"/>
    </row>
    <row r="744">
      <c r="A744" s="42" t="n"/>
      <c r="B744" s="15" t="n"/>
      <c r="C744" s="13" t="n"/>
      <c r="D744" s="11" t="n"/>
      <c r="E744" s="11" t="n"/>
      <c r="F744" s="11" t="n"/>
      <c r="G744" s="2" t="n"/>
    </row>
    <row r="745">
      <c r="A745" s="42" t="n"/>
      <c r="B745" s="15" t="n"/>
      <c r="C745" s="13" t="n"/>
      <c r="D745" s="11" t="n"/>
      <c r="E745" s="11" t="n"/>
      <c r="F745" s="11" t="n"/>
      <c r="G745" s="2" t="n"/>
    </row>
    <row r="746">
      <c r="A746" s="42" t="n"/>
      <c r="B746" s="15" t="n"/>
      <c r="C746" s="13" t="n"/>
      <c r="D746" s="11" t="n"/>
      <c r="E746" s="11" t="n"/>
      <c r="F746" s="11" t="n"/>
      <c r="G746" s="2" t="n"/>
    </row>
    <row r="747">
      <c r="A747" s="41" t="n"/>
      <c r="B747" s="31" t="n"/>
      <c r="C747" s="32" t="n"/>
      <c r="D747" s="33" t="n"/>
      <c r="E747" s="33" t="n"/>
      <c r="F747" s="33" t="n"/>
      <c r="G747" s="9" t="n"/>
    </row>
    <row r="748">
      <c r="A748" s="42" t="n"/>
      <c r="B748" s="15" t="n"/>
      <c r="C748" s="13" t="n"/>
      <c r="D748" s="11" t="n"/>
      <c r="E748" s="11" t="n"/>
      <c r="F748" s="11" t="n"/>
      <c r="G748" s="2" t="n"/>
    </row>
    <row r="749">
      <c r="A749" s="42" t="n"/>
      <c r="B749" s="15" t="n"/>
      <c r="C749" s="13" t="n"/>
      <c r="D749" s="11" t="n"/>
      <c r="E749" s="11" t="n"/>
      <c r="F749" s="11" t="n"/>
      <c r="G749" s="2" t="n"/>
    </row>
    <row r="750">
      <c r="A750" s="42" t="n"/>
      <c r="B750" s="15" t="n"/>
      <c r="C750" s="13" t="n"/>
      <c r="D750" s="11" t="n"/>
      <c r="E750" s="11" t="n"/>
      <c r="F750" s="11" t="n"/>
      <c r="G750" s="2" t="n"/>
    </row>
    <row r="751">
      <c r="A751" s="41" t="n"/>
      <c r="B751" s="31" t="n"/>
      <c r="C751" s="32" t="n"/>
      <c r="D751" s="33" t="n"/>
      <c r="E751" s="33" t="n"/>
      <c r="F751" s="33" t="n"/>
      <c r="G751" s="9" t="n"/>
    </row>
    <row r="752">
      <c r="A752" s="42" t="n"/>
      <c r="B752" s="15" t="n"/>
      <c r="C752" s="13" t="n"/>
      <c r="D752" s="11" t="n"/>
      <c r="E752" s="11" t="n"/>
      <c r="F752" s="11" t="n"/>
      <c r="G752" s="2" t="n"/>
    </row>
    <row r="753">
      <c r="A753" s="42" t="n"/>
      <c r="B753" s="15" t="n"/>
      <c r="C753" s="13" t="n"/>
      <c r="D753" s="11" t="n"/>
      <c r="E753" s="11" t="n"/>
      <c r="F753" s="11" t="n"/>
      <c r="G753" s="2" t="n"/>
    </row>
    <row r="754">
      <c r="A754" s="42" t="n"/>
      <c r="B754" s="15" t="n"/>
      <c r="C754" s="13" t="n"/>
      <c r="D754" s="11" t="n"/>
      <c r="E754" s="11" t="n"/>
      <c r="F754" s="11" t="n"/>
      <c r="G754" s="2" t="n"/>
    </row>
    <row r="755">
      <c r="A755" s="42" t="n"/>
      <c r="B755" s="15" t="n"/>
      <c r="C755" s="13" t="n"/>
      <c r="D755" s="11" t="n"/>
      <c r="E755" s="11" t="n"/>
      <c r="F755" s="11" t="n"/>
      <c r="G755" s="2" t="n"/>
    </row>
    <row r="756">
      <c r="A756" s="41" t="n"/>
      <c r="B756" s="31" t="n"/>
      <c r="C756" s="32" t="n"/>
      <c r="D756" s="33" t="n"/>
      <c r="E756" s="33" t="n"/>
      <c r="F756" s="33" t="n"/>
      <c r="G756" s="9" t="n"/>
    </row>
    <row r="757">
      <c r="A757" s="40" t="n"/>
      <c r="B757" s="27" t="n"/>
      <c r="C757" s="28" t="n"/>
      <c r="D757" s="29" t="n"/>
      <c r="E757" s="29" t="n"/>
      <c r="F757" s="29" t="n"/>
      <c r="G757" s="3" t="n"/>
    </row>
    <row r="758">
      <c r="A758" s="41" t="n"/>
      <c r="B758" s="31" t="n"/>
      <c r="C758" s="32" t="n"/>
      <c r="D758" s="33" t="n"/>
      <c r="E758" s="33" t="n"/>
      <c r="F758" s="33" t="n"/>
      <c r="G758" s="9" t="n"/>
    </row>
    <row r="759">
      <c r="A759" s="41" t="n"/>
      <c r="B759" s="31" t="n"/>
      <c r="C759" s="32" t="n"/>
      <c r="D759" s="33" t="n"/>
      <c r="E759" s="33" t="n"/>
      <c r="F759" s="33" t="n"/>
      <c r="G759" s="9" t="n"/>
    </row>
    <row r="760">
      <c r="A760" s="41" t="n"/>
      <c r="B760" s="31" t="n"/>
      <c r="C760" s="32" t="n"/>
      <c r="D760" s="33" t="n"/>
      <c r="E760" s="33" t="n"/>
      <c r="F760" s="33" t="n"/>
      <c r="G760" s="9" t="n"/>
    </row>
    <row r="761">
      <c r="A761" s="40" t="n"/>
      <c r="B761" s="27" t="n"/>
      <c r="C761" s="28" t="n"/>
      <c r="D761" s="29" t="n"/>
      <c r="E761" s="29" t="n"/>
      <c r="F761" s="29" t="n"/>
      <c r="G761" s="3" t="n"/>
    </row>
    <row r="763">
      <c r="A763" s="39" t="n"/>
      <c r="B763" s="7" t="n"/>
      <c r="C763" s="20" t="n"/>
      <c r="D763" s="19" t="n"/>
      <c r="E763" s="19" t="n"/>
      <c r="F763" s="19" t="n"/>
      <c r="G763" s="46" t="inlineStr">
        <is>
          <t>Short Attributions (Import/Export)</t>
        </is>
      </c>
      <c r="H763" s="4" t="n"/>
      <c r="I763" s="5" t="n"/>
      <c r="J763" s="5" t="n"/>
      <c r="K763" s="5" t="n"/>
      <c r="L763" s="5" t="n"/>
      <c r="M763" s="5" t="n"/>
    </row>
    <row r="764">
      <c r="A764" s="40" t="inlineStr">
        <is>
          <t>Level 1</t>
        </is>
      </c>
      <c r="B764" s="31" t="inlineStr">
        <is>
          <t>Level 2</t>
        </is>
      </c>
      <c r="C764" s="13" t="inlineStr">
        <is>
          <t>Level 3</t>
        </is>
      </c>
      <c r="D764" s="36" t="inlineStr">
        <is>
          <t>Level 4</t>
        </is>
      </c>
      <c r="E764" s="36" t="n"/>
      <c r="F764" s="36" t="n"/>
      <c r="G764" s="6" t="inlineStr">
        <is>
          <t>Invested Amount</t>
        </is>
      </c>
    </row>
    <row r="765">
      <c r="A765" s="40" t="n"/>
      <c r="B765" s="27" t="n"/>
      <c r="C765" s="28" t="n"/>
      <c r="D765" s="29" t="n"/>
      <c r="E765" s="29" t="n"/>
      <c r="F765" s="29" t="n"/>
      <c r="G765" s="3" t="n"/>
    </row>
    <row r="766">
      <c r="A766" s="41" t="n"/>
      <c r="B766" s="31" t="n"/>
      <c r="C766" s="32" t="n"/>
      <c r="D766" s="33" t="n"/>
      <c r="E766" s="33" t="n"/>
      <c r="F766" s="33" t="n"/>
      <c r="G766" s="9" t="n"/>
    </row>
    <row r="767">
      <c r="A767" s="42" t="n"/>
      <c r="B767" s="15" t="n"/>
      <c r="C767" s="13" t="n"/>
      <c r="D767" s="11" t="n"/>
      <c r="E767" s="11" t="n"/>
      <c r="F767" s="11" t="n"/>
      <c r="G767" s="2" t="n"/>
    </row>
    <row r="768">
      <c r="A768" s="42" t="n"/>
      <c r="B768" s="15" t="n"/>
      <c r="C768" s="13" t="n"/>
      <c r="D768" s="11" t="n"/>
      <c r="E768" s="11" t="n"/>
      <c r="F768" s="11" t="n"/>
      <c r="G768" s="2" t="n"/>
    </row>
    <row r="769">
      <c r="A769" s="41" t="n"/>
      <c r="B769" s="31" t="n"/>
      <c r="C769" s="32" t="n"/>
      <c r="D769" s="33" t="n"/>
      <c r="E769" s="33" t="n"/>
      <c r="F769" s="33" t="n"/>
      <c r="G769" s="9" t="n"/>
    </row>
    <row r="770">
      <c r="A770" s="42" t="n"/>
      <c r="B770" s="15" t="n"/>
      <c r="C770" s="13" t="n"/>
      <c r="D770" s="11" t="n"/>
      <c r="E770" s="11" t="n"/>
      <c r="F770" s="11" t="n"/>
      <c r="G770" s="2" t="n"/>
    </row>
    <row r="771">
      <c r="A771" s="42" t="n"/>
      <c r="B771" s="15" t="n"/>
      <c r="C771" s="13" t="n"/>
      <c r="D771" s="11" t="n"/>
      <c r="E771" s="11" t="n"/>
      <c r="F771" s="11" t="n"/>
      <c r="G771" s="2" t="n"/>
    </row>
    <row r="772">
      <c r="A772" s="42" t="n"/>
      <c r="B772" s="15" t="n"/>
      <c r="C772" s="13" t="n"/>
      <c r="D772" s="11" t="n"/>
      <c r="E772" s="11" t="n"/>
      <c r="F772" s="11" t="n"/>
      <c r="G772" s="2" t="n"/>
    </row>
    <row r="773">
      <c r="A773" s="42" t="n"/>
      <c r="B773" s="15" t="n"/>
      <c r="C773" s="13" t="n"/>
      <c r="D773" s="11" t="n"/>
      <c r="E773" s="11" t="n"/>
      <c r="F773" s="11" t="n"/>
      <c r="G773" s="2" t="n"/>
    </row>
    <row r="774">
      <c r="A774" s="42" t="n"/>
      <c r="B774" s="15" t="n"/>
      <c r="C774" s="13" t="n"/>
      <c r="D774" s="11" t="n"/>
      <c r="E774" s="11" t="n"/>
      <c r="F774" s="11" t="n"/>
      <c r="G774" s="2" t="n"/>
    </row>
    <row r="775">
      <c r="A775" s="42" t="n"/>
      <c r="B775" s="15" t="n"/>
      <c r="C775" s="13" t="n"/>
      <c r="D775" s="11" t="n"/>
      <c r="E775" s="11" t="n"/>
      <c r="F775" s="11" t="n"/>
      <c r="G775" s="2" t="n"/>
    </row>
    <row r="776">
      <c r="A776" s="42" t="n"/>
      <c r="B776" s="15" t="n"/>
      <c r="C776" s="13" t="n"/>
      <c r="D776" s="11" t="n"/>
      <c r="E776" s="11" t="n"/>
      <c r="F776" s="11" t="n"/>
      <c r="G776" s="2" t="n"/>
    </row>
    <row r="777">
      <c r="A777" s="42" t="n"/>
      <c r="B777" s="15" t="n"/>
      <c r="C777" s="13" t="n"/>
      <c r="D777" s="11" t="n"/>
      <c r="E777" s="11" t="n"/>
      <c r="F777" s="11" t="n"/>
      <c r="G777" s="2" t="n"/>
    </row>
    <row r="778">
      <c r="A778" s="42" t="n"/>
      <c r="B778" s="15" t="n"/>
      <c r="C778" s="13" t="n"/>
      <c r="D778" s="11" t="n"/>
      <c r="E778" s="11" t="n"/>
      <c r="F778" s="11" t="n"/>
      <c r="G778" s="2" t="n"/>
    </row>
    <row r="779">
      <c r="A779" s="42" t="n"/>
      <c r="B779" s="15" t="n"/>
      <c r="C779" s="13" t="n"/>
      <c r="D779" s="11" t="n"/>
      <c r="E779" s="11" t="n"/>
      <c r="F779" s="11" t="n"/>
      <c r="G779" s="2" t="n"/>
    </row>
    <row r="780">
      <c r="A780" s="42" t="n"/>
      <c r="B780" s="15" t="n"/>
      <c r="C780" s="13" t="n"/>
      <c r="D780" s="11" t="n"/>
      <c r="E780" s="11" t="n"/>
      <c r="F780" s="11" t="n"/>
      <c r="G780" s="2" t="n"/>
    </row>
    <row r="781">
      <c r="A781" s="42" t="n"/>
      <c r="B781" s="15" t="n"/>
      <c r="C781" s="13" t="n"/>
      <c r="D781" s="11" t="n"/>
      <c r="E781" s="11" t="n"/>
      <c r="F781" s="11" t="n"/>
      <c r="G781" s="2" t="n"/>
    </row>
    <row r="782">
      <c r="A782" s="42" t="n"/>
      <c r="B782" s="15" t="n"/>
      <c r="C782" s="13" t="n"/>
      <c r="D782" s="11" t="n"/>
      <c r="E782" s="11" t="n"/>
      <c r="F782" s="11" t="n"/>
      <c r="G782" s="2" t="n"/>
    </row>
    <row r="783">
      <c r="A783" s="42" t="n"/>
      <c r="B783" s="15" t="n"/>
      <c r="C783" s="13" t="n"/>
      <c r="D783" s="11" t="n"/>
      <c r="E783" s="11" t="n"/>
      <c r="F783" s="11" t="n"/>
      <c r="G783" s="2" t="n"/>
    </row>
    <row r="784">
      <c r="A784" s="42" t="n"/>
      <c r="B784" s="15" t="n"/>
      <c r="C784" s="13" t="n"/>
      <c r="D784" s="11" t="n"/>
      <c r="E784" s="11" t="n"/>
      <c r="F784" s="11" t="n"/>
      <c r="G784" s="2" t="n"/>
    </row>
    <row r="785">
      <c r="A785" s="42" t="n"/>
      <c r="B785" s="15" t="n"/>
      <c r="C785" s="13" t="n"/>
      <c r="D785" s="11" t="n"/>
      <c r="E785" s="11" t="n"/>
      <c r="F785" s="11" t="n"/>
      <c r="G785" s="2" t="n"/>
    </row>
    <row r="786">
      <c r="A786" s="42" t="n"/>
      <c r="B786" s="15" t="n"/>
      <c r="C786" s="13" t="n"/>
      <c r="D786" s="11" t="n"/>
      <c r="E786" s="11" t="n"/>
      <c r="F786" s="11" t="n"/>
      <c r="G786" s="2" t="n"/>
    </row>
    <row r="787">
      <c r="A787" s="41" t="n"/>
      <c r="B787" s="31" t="n"/>
      <c r="C787" s="32" t="n"/>
      <c r="D787" s="33" t="n"/>
      <c r="E787" s="33" t="n"/>
      <c r="F787" s="33" t="n"/>
      <c r="G787" s="9" t="n"/>
    </row>
    <row r="788">
      <c r="A788" s="42" t="n"/>
      <c r="B788" s="15" t="n"/>
      <c r="C788" s="13" t="n"/>
      <c r="D788" s="11" t="n"/>
      <c r="E788" s="11" t="n"/>
      <c r="F788" s="11" t="n"/>
      <c r="G788" s="2" t="n"/>
    </row>
    <row r="789">
      <c r="A789" s="42" t="n"/>
      <c r="B789" s="15" t="n"/>
      <c r="C789" s="13" t="n"/>
      <c r="D789" s="11" t="n"/>
      <c r="E789" s="11" t="n"/>
      <c r="F789" s="11" t="n"/>
      <c r="G789" s="2" t="n"/>
    </row>
    <row r="790">
      <c r="A790" s="43" t="n"/>
      <c r="B790" s="34" t="n"/>
      <c r="C790" s="35" t="n"/>
      <c r="D790" s="36" t="n"/>
      <c r="E790" s="36" t="n"/>
      <c r="F790" s="36" t="n"/>
      <c r="G790" s="8" t="n"/>
    </row>
    <row r="791">
      <c r="A791" s="43" t="n"/>
      <c r="B791" s="34" t="n"/>
      <c r="C791" s="35" t="n"/>
      <c r="D791" s="36" t="n"/>
      <c r="E791" s="36" t="n"/>
      <c r="F791" s="36" t="n"/>
      <c r="G791" s="8" t="n"/>
    </row>
    <row r="792">
      <c r="A792" s="43" t="n"/>
      <c r="B792" s="34" t="n"/>
      <c r="C792" s="35" t="n"/>
      <c r="D792" s="36" t="n"/>
      <c r="E792" s="36" t="n"/>
      <c r="F792" s="36" t="n"/>
      <c r="G792" s="8" t="n"/>
    </row>
    <row r="793">
      <c r="A793" s="43" t="n"/>
      <c r="B793" s="34" t="n"/>
      <c r="C793" s="35" t="n"/>
      <c r="D793" s="36" t="n"/>
      <c r="E793" s="36" t="n"/>
      <c r="F793" s="36" t="n"/>
      <c r="G793" s="8" t="n"/>
    </row>
    <row r="794">
      <c r="A794" s="43" t="n"/>
      <c r="B794" s="34" t="n"/>
      <c r="C794" s="35" t="n"/>
      <c r="D794" s="36" t="n"/>
      <c r="E794" s="36" t="n"/>
      <c r="F794" s="36" t="n"/>
      <c r="G794" s="8" t="n"/>
    </row>
    <row r="795">
      <c r="A795" s="41" t="n"/>
      <c r="B795" s="31" t="n"/>
      <c r="C795" s="32" t="n"/>
      <c r="D795" s="33" t="n"/>
      <c r="E795" s="33" t="n"/>
      <c r="F795" s="33" t="n"/>
      <c r="G795" s="9" t="n"/>
    </row>
    <row r="796">
      <c r="A796" s="42" t="n"/>
      <c r="B796" s="15" t="n"/>
      <c r="C796" s="13" t="n"/>
      <c r="D796" s="11" t="n"/>
      <c r="E796" s="11" t="n"/>
      <c r="F796" s="11" t="n"/>
      <c r="G796" s="2" t="n"/>
    </row>
    <row r="797">
      <c r="A797" s="43" t="n"/>
      <c r="B797" s="34" t="n"/>
      <c r="C797" s="35" t="n"/>
      <c r="D797" s="36" t="n"/>
      <c r="E797" s="36" t="n"/>
      <c r="F797" s="36" t="n"/>
      <c r="G797" s="8" t="n"/>
    </row>
    <row r="798">
      <c r="A798" s="43" t="n"/>
      <c r="B798" s="34" t="n"/>
      <c r="C798" s="35" t="n"/>
      <c r="D798" s="36" t="n"/>
      <c r="E798" s="36" t="n"/>
      <c r="F798" s="36" t="n"/>
      <c r="G798" s="8" t="n"/>
    </row>
    <row r="799">
      <c r="A799" s="43" t="n"/>
      <c r="B799" s="34" t="n"/>
      <c r="C799" s="35" t="n"/>
      <c r="D799" s="36" t="n"/>
      <c r="E799" s="36" t="n"/>
      <c r="F799" s="36" t="n"/>
      <c r="G799" s="8" t="n"/>
    </row>
    <row r="800">
      <c r="A800" s="43" t="n"/>
      <c r="B800" s="34" t="n"/>
      <c r="C800" s="35" t="n"/>
      <c r="D800" s="36" t="n"/>
      <c r="E800" s="36" t="n"/>
      <c r="F800" s="36" t="n"/>
      <c r="G800" s="8" t="n"/>
    </row>
    <row r="801">
      <c r="A801" s="43" t="n"/>
      <c r="B801" s="34" t="n"/>
      <c r="C801" s="35" t="n"/>
      <c r="D801" s="36" t="n"/>
      <c r="E801" s="36" t="n"/>
      <c r="F801" s="36" t="n"/>
      <c r="G801" s="8" t="n"/>
    </row>
    <row r="802">
      <c r="A802" s="43" t="n"/>
      <c r="B802" s="34" t="n"/>
      <c r="C802" s="35" t="n"/>
      <c r="D802" s="36" t="n"/>
      <c r="E802" s="36" t="n"/>
      <c r="F802" s="36" t="n"/>
      <c r="G802" s="8" t="n"/>
    </row>
    <row r="803">
      <c r="A803" s="43" t="n"/>
      <c r="B803" s="34" t="n"/>
      <c r="C803" s="35" t="n"/>
      <c r="D803" s="36" t="n"/>
      <c r="E803" s="36" t="n"/>
      <c r="F803" s="36" t="n"/>
      <c r="G803" s="8" t="n"/>
    </row>
    <row r="804">
      <c r="A804" s="43" t="n"/>
      <c r="B804" s="34" t="n"/>
      <c r="C804" s="35" t="n"/>
      <c r="D804" s="36" t="n"/>
      <c r="E804" s="36" t="n"/>
      <c r="F804" s="36" t="n"/>
      <c r="G804" s="8" t="n"/>
    </row>
    <row r="805">
      <c r="A805" s="43" t="n"/>
      <c r="B805" s="34" t="n"/>
      <c r="C805" s="35" t="n"/>
      <c r="D805" s="36" t="n"/>
      <c r="E805" s="36" t="n"/>
      <c r="F805" s="36" t="n"/>
      <c r="G805" s="8" t="n"/>
    </row>
    <row r="806">
      <c r="A806" s="43" t="n"/>
      <c r="B806" s="34" t="n"/>
      <c r="C806" s="35" t="n"/>
      <c r="D806" s="36" t="n"/>
      <c r="E806" s="36" t="n"/>
      <c r="F806" s="36" t="n"/>
      <c r="G806" s="8" t="n"/>
    </row>
    <row r="807">
      <c r="A807" s="42" t="n"/>
      <c r="B807" s="15" t="n"/>
      <c r="C807" s="13" t="n"/>
      <c r="D807" s="11" t="n"/>
      <c r="E807" s="11" t="n"/>
      <c r="F807" s="11" t="n"/>
      <c r="G807" s="2" t="n"/>
    </row>
    <row r="808">
      <c r="A808" s="43" t="n"/>
      <c r="B808" s="34" t="n"/>
      <c r="C808" s="35" t="n"/>
      <c r="D808" s="36" t="n"/>
      <c r="E808" s="36" t="n"/>
      <c r="F808" s="36" t="n"/>
      <c r="G808" s="8" t="n"/>
    </row>
    <row r="809">
      <c r="A809" s="43" t="n"/>
      <c r="B809" s="34" t="n"/>
      <c r="C809" s="35" t="n"/>
      <c r="D809" s="36" t="n"/>
      <c r="E809" s="36" t="n"/>
      <c r="F809" s="36" t="n"/>
      <c r="G809" s="8" t="n"/>
    </row>
    <row r="810">
      <c r="A810" s="43" t="n"/>
      <c r="B810" s="34" t="n"/>
      <c r="C810" s="35" t="n"/>
      <c r="D810" s="36" t="n"/>
      <c r="E810" s="36" t="n"/>
      <c r="F810" s="36" t="n"/>
      <c r="G810" s="8" t="n"/>
    </row>
    <row r="811">
      <c r="A811" s="43" t="n"/>
      <c r="B811" s="34" t="n"/>
      <c r="C811" s="35" t="n"/>
      <c r="D811" s="36" t="n"/>
      <c r="E811" s="36" t="n"/>
      <c r="F811" s="36" t="n"/>
      <c r="G811" s="8" t="n"/>
    </row>
    <row r="812">
      <c r="A812" s="43" t="n"/>
      <c r="B812" s="34" t="n"/>
      <c r="C812" s="35" t="n"/>
      <c r="D812" s="36" t="n"/>
      <c r="E812" s="36" t="n"/>
      <c r="F812" s="36" t="n"/>
      <c r="G812" s="8" t="n"/>
    </row>
    <row r="813">
      <c r="A813" s="43" t="n"/>
      <c r="B813" s="34" t="n"/>
      <c r="C813" s="35" t="n"/>
      <c r="D813" s="36" t="n"/>
      <c r="E813" s="36" t="n"/>
      <c r="F813" s="36" t="n"/>
      <c r="G813" s="8" t="n"/>
    </row>
    <row r="814">
      <c r="A814" s="43" t="n"/>
      <c r="B814" s="34" t="n"/>
      <c r="C814" s="35" t="n"/>
      <c r="D814" s="36" t="n"/>
      <c r="E814" s="36" t="n"/>
      <c r="F814" s="36" t="n"/>
      <c r="G814" s="8" t="n"/>
    </row>
    <row r="815">
      <c r="A815" s="43" t="n"/>
      <c r="B815" s="34" t="n"/>
      <c r="C815" s="35" t="n"/>
      <c r="D815" s="36" t="n"/>
      <c r="E815" s="36" t="n"/>
      <c r="F815" s="36" t="n"/>
      <c r="G815" s="8" t="n"/>
    </row>
    <row r="816">
      <c r="A816" s="42" t="n"/>
      <c r="B816" s="15" t="n"/>
      <c r="C816" s="13" t="n"/>
      <c r="D816" s="11" t="n"/>
      <c r="E816" s="11" t="n"/>
      <c r="F816" s="11" t="n"/>
      <c r="G816" s="2" t="n"/>
    </row>
    <row r="817">
      <c r="A817" s="43" t="n"/>
      <c r="B817" s="34" t="n"/>
      <c r="C817" s="35" t="n"/>
      <c r="D817" s="36" t="n"/>
      <c r="E817" s="36" t="n"/>
      <c r="F817" s="36" t="n"/>
      <c r="G817" s="8" t="n"/>
    </row>
    <row r="818">
      <c r="A818" s="43" t="n"/>
      <c r="B818" s="34" t="n"/>
      <c r="C818" s="35" t="n"/>
      <c r="D818" s="36" t="n"/>
      <c r="E818" s="36" t="n"/>
      <c r="F818" s="36" t="n"/>
      <c r="G818" s="8" t="n"/>
    </row>
    <row r="819">
      <c r="A819" s="43" t="n"/>
      <c r="B819" s="34" t="n"/>
      <c r="C819" s="35" t="n"/>
      <c r="D819" s="36" t="n"/>
      <c r="E819" s="36" t="n"/>
      <c r="F819" s="36" t="n"/>
      <c r="G819" s="8" t="n"/>
    </row>
    <row r="820">
      <c r="A820" s="43" t="n"/>
      <c r="B820" s="34" t="n"/>
      <c r="C820" s="35" t="n"/>
      <c r="D820" s="36" t="n"/>
      <c r="E820" s="36" t="n"/>
      <c r="F820" s="36" t="n"/>
      <c r="G820" s="8" t="n"/>
    </row>
    <row r="821">
      <c r="A821" s="43" t="n"/>
      <c r="B821" s="34" t="n"/>
      <c r="C821" s="35" t="n"/>
      <c r="D821" s="36" t="n"/>
      <c r="E821" s="36" t="n"/>
      <c r="F821" s="36" t="n"/>
      <c r="G821" s="8" t="n"/>
    </row>
    <row r="822">
      <c r="A822" s="42" t="n"/>
      <c r="B822" s="15" t="n"/>
      <c r="C822" s="13" t="n"/>
      <c r="D822" s="11" t="n"/>
      <c r="E822" s="11" t="n"/>
      <c r="F822" s="11" t="n"/>
      <c r="G822" s="2" t="n"/>
    </row>
    <row r="823">
      <c r="A823" s="43" t="n"/>
      <c r="B823" s="34" t="n"/>
      <c r="C823" s="35" t="n"/>
      <c r="D823" s="36" t="n"/>
      <c r="E823" s="36" t="n"/>
      <c r="F823" s="36" t="n"/>
      <c r="G823" s="8" t="n"/>
    </row>
    <row r="824">
      <c r="A824" s="43" t="n"/>
      <c r="B824" s="34" t="n"/>
      <c r="C824" s="35" t="n"/>
      <c r="D824" s="36" t="n"/>
      <c r="E824" s="36" t="n"/>
      <c r="F824" s="36" t="n"/>
      <c r="G824" s="8" t="n"/>
    </row>
    <row r="825">
      <c r="A825" s="43" t="n"/>
      <c r="B825" s="34" t="n"/>
      <c r="C825" s="35" t="n"/>
      <c r="D825" s="36" t="n"/>
      <c r="E825" s="36" t="n"/>
      <c r="F825" s="36" t="n"/>
      <c r="G825" s="8" t="n"/>
    </row>
    <row r="826">
      <c r="A826" s="43" t="n"/>
      <c r="B826" s="34" t="n"/>
      <c r="C826" s="35" t="n"/>
      <c r="D826" s="36" t="n"/>
      <c r="E826" s="36" t="n"/>
      <c r="F826" s="36" t="n"/>
      <c r="G826" s="8" t="n"/>
    </row>
    <row r="827">
      <c r="A827" s="43" t="n"/>
      <c r="B827" s="34" t="n"/>
      <c r="C827" s="35" t="n"/>
      <c r="D827" s="36" t="n"/>
      <c r="E827" s="36" t="n"/>
      <c r="F827" s="36" t="n"/>
      <c r="G827" s="8" t="n"/>
    </row>
    <row r="828">
      <c r="A828" s="43" t="n"/>
      <c r="B828" s="34" t="n"/>
      <c r="C828" s="35" t="n"/>
      <c r="D828" s="36" t="n"/>
      <c r="E828" s="36" t="n"/>
      <c r="F828" s="36" t="n"/>
      <c r="G828" s="8" t="n"/>
    </row>
    <row r="829">
      <c r="A829" s="43" t="n"/>
      <c r="B829" s="34" t="n"/>
      <c r="C829" s="35" t="n"/>
      <c r="D829" s="36" t="n"/>
      <c r="E829" s="36" t="n"/>
      <c r="F829" s="36" t="n"/>
      <c r="G829" s="8" t="n"/>
    </row>
    <row r="830">
      <c r="A830" s="41" t="n"/>
      <c r="B830" s="31" t="n"/>
      <c r="C830" s="32" t="n"/>
      <c r="D830" s="33" t="n"/>
      <c r="E830" s="33" t="n"/>
      <c r="F830" s="33" t="n"/>
      <c r="G830" s="9" t="n"/>
    </row>
    <row r="831">
      <c r="A831" s="40" t="n"/>
      <c r="B831" s="27" t="n"/>
      <c r="C831" s="28" t="n"/>
      <c r="D831" s="29" t="n"/>
      <c r="E831" s="29" t="n"/>
      <c r="F831" s="29" t="n"/>
      <c r="G831" s="3" t="n"/>
    </row>
    <row r="832">
      <c r="A832" s="41" t="n"/>
      <c r="B832" s="31" t="n"/>
      <c r="C832" s="32" t="n"/>
      <c r="D832" s="33" t="n"/>
      <c r="E832" s="33" t="n"/>
      <c r="F832" s="33" t="n"/>
      <c r="G832" s="9" t="n"/>
    </row>
    <row r="833">
      <c r="A833" s="41" t="n"/>
      <c r="B833" s="31" t="n"/>
      <c r="C833" s="32" t="n"/>
      <c r="D833" s="33" t="n"/>
      <c r="E833" s="33" t="n"/>
      <c r="F833" s="33" t="n"/>
      <c r="G833" s="9" t="n"/>
    </row>
    <row r="834">
      <c r="A834" s="41" t="n"/>
      <c r="B834" s="31" t="n"/>
      <c r="C834" s="32" t="n"/>
      <c r="D834" s="33" t="n"/>
      <c r="E834" s="33" t="n"/>
      <c r="F834" s="33" t="n"/>
      <c r="G834" s="9" t="n"/>
    </row>
    <row r="835">
      <c r="A835" s="41" t="n"/>
      <c r="B835" s="31" t="n"/>
      <c r="C835" s="32" t="n"/>
      <c r="D835" s="33" t="n"/>
      <c r="E835" s="33" t="n"/>
      <c r="F835" s="33" t="n"/>
      <c r="G835" s="9" t="n"/>
    </row>
    <row r="836">
      <c r="A836" s="41" t="n"/>
      <c r="B836" s="31" t="n"/>
      <c r="C836" s="32" t="n"/>
      <c r="D836" s="33" t="n"/>
      <c r="E836" s="33" t="n"/>
      <c r="F836" s="33" t="n"/>
      <c r="G836" s="9" t="n"/>
    </row>
    <row r="837">
      <c r="A837" s="41" t="n"/>
      <c r="B837" s="31" t="n"/>
      <c r="C837" s="32" t="n"/>
      <c r="D837" s="33" t="n"/>
      <c r="E837" s="33" t="n"/>
      <c r="F837" s="33" t="n"/>
      <c r="G837" s="9" t="n"/>
    </row>
    <row r="838">
      <c r="A838" s="41" t="n"/>
      <c r="B838" s="31" t="n"/>
      <c r="C838" s="32" t="n"/>
      <c r="D838" s="33" t="n"/>
      <c r="E838" s="33" t="n"/>
      <c r="F838" s="33" t="n"/>
      <c r="G838" s="9" t="n"/>
    </row>
    <row r="839">
      <c r="A839" s="41" t="n"/>
      <c r="B839" s="31" t="n"/>
      <c r="C839" s="32" t="n"/>
      <c r="D839" s="33" t="n"/>
      <c r="E839" s="33" t="n"/>
      <c r="F839" s="33" t="n"/>
      <c r="G839" s="9" t="n"/>
    </row>
    <row r="840">
      <c r="A840" s="41" t="n"/>
      <c r="B840" s="31" t="n"/>
      <c r="C840" s="32" t="n"/>
      <c r="D840" s="33" t="n"/>
      <c r="E840" s="33" t="n"/>
      <c r="F840" s="33" t="n"/>
      <c r="G840" s="9" t="n"/>
    </row>
    <row r="841">
      <c r="A841" s="41" t="n"/>
      <c r="B841" s="31" t="n"/>
      <c r="C841" s="32" t="n"/>
      <c r="D841" s="33" t="n"/>
      <c r="E841" s="33" t="n"/>
      <c r="F841" s="33" t="n"/>
      <c r="G841" s="9" t="n"/>
    </row>
    <row r="842">
      <c r="A842" s="41" t="n"/>
      <c r="B842" s="31" t="n"/>
      <c r="C842" s="32" t="n"/>
      <c r="D842" s="33" t="n"/>
      <c r="E842" s="33" t="n"/>
      <c r="F842" s="33" t="n"/>
      <c r="G842" s="9" t="n"/>
    </row>
    <row r="843">
      <c r="A843" s="41" t="n"/>
      <c r="B843" s="31" t="n"/>
      <c r="C843" s="32" t="n"/>
      <c r="D843" s="33" t="n"/>
      <c r="E843" s="33" t="n"/>
      <c r="F843" s="33" t="n"/>
      <c r="G843" s="9" t="n"/>
    </row>
    <row r="844">
      <c r="A844" s="40" t="n"/>
      <c r="B844" s="27" t="n"/>
      <c r="C844" s="28" t="n"/>
      <c r="D844" s="29" t="n"/>
      <c r="E844" s="29" t="n"/>
      <c r="F844" s="29" t="n"/>
      <c r="G844" s="3" t="n"/>
    </row>
    <row r="845">
      <c r="A845" s="41" t="n"/>
      <c r="B845" s="31" t="n"/>
      <c r="C845" s="32" t="n"/>
      <c r="D845" s="33" t="n"/>
      <c r="E845" s="33" t="n"/>
      <c r="F845" s="33" t="n"/>
      <c r="G845" s="9" t="n"/>
    </row>
    <row r="846">
      <c r="A846" s="41" t="n"/>
      <c r="B846" s="31" t="n"/>
      <c r="C846" s="32" t="n"/>
      <c r="D846" s="33" t="n"/>
      <c r="E846" s="33" t="n"/>
      <c r="F846" s="33" t="n"/>
      <c r="G846" s="9" t="n"/>
    </row>
    <row r="847">
      <c r="A847" s="41" t="n"/>
      <c r="B847" s="31" t="n"/>
      <c r="C847" s="32" t="n"/>
      <c r="D847" s="33" t="n"/>
      <c r="E847" s="33" t="n"/>
      <c r="F847" s="33" t="n"/>
      <c r="G847" s="9" t="n"/>
    </row>
    <row r="848">
      <c r="A848" s="41" t="n"/>
      <c r="B848" s="31" t="n"/>
      <c r="C848" s="32" t="n"/>
      <c r="D848" s="33" t="n"/>
      <c r="E848" s="33" t="n"/>
      <c r="F848" s="33" t="n"/>
      <c r="G848" s="9" t="n"/>
    </row>
    <row r="849">
      <c r="A849" s="41" t="n"/>
      <c r="B849" s="31" t="n"/>
      <c r="C849" s="32" t="n"/>
      <c r="D849" s="33" t="n"/>
      <c r="E849" s="33" t="n"/>
      <c r="F849" s="33" t="n"/>
      <c r="G849" s="9" t="n"/>
    </row>
    <row r="850">
      <c r="A850" s="41" t="n"/>
      <c r="B850" s="31" t="n"/>
      <c r="C850" s="32" t="n"/>
      <c r="D850" s="33" t="n"/>
      <c r="E850" s="33" t="n"/>
      <c r="F850" s="33" t="n"/>
      <c r="G850" s="9" t="n"/>
    </row>
    <row r="851">
      <c r="A851" s="41" t="n"/>
      <c r="B851" s="31" t="n"/>
      <c r="C851" s="32" t="n"/>
      <c r="D851" s="33" t="n"/>
      <c r="E851" s="33" t="n"/>
      <c r="F851" s="33" t="n"/>
      <c r="G851" s="9" t="n"/>
    </row>
    <row r="852">
      <c r="A852" s="41" t="n"/>
      <c r="B852" s="31" t="n"/>
      <c r="C852" s="32" t="n"/>
      <c r="D852" s="33" t="n"/>
      <c r="E852" s="33" t="n"/>
      <c r="F852" s="33" t="n"/>
      <c r="G852" s="9" t="n"/>
    </row>
    <row r="853">
      <c r="A853" s="41" t="n"/>
      <c r="B853" s="31" t="n"/>
      <c r="C853" s="32" t="n"/>
      <c r="D853" s="33" t="n"/>
      <c r="E853" s="33" t="n"/>
      <c r="F853" s="33" t="n"/>
      <c r="G853" s="9" t="n"/>
    </row>
    <row r="854">
      <c r="A854" s="41" t="n"/>
      <c r="B854" s="31" t="n"/>
      <c r="C854" s="32" t="n"/>
      <c r="D854" s="33" t="n"/>
      <c r="E854" s="33" t="n"/>
      <c r="F854" s="33" t="n"/>
      <c r="G854" s="9" t="n"/>
    </row>
    <row r="855">
      <c r="A855" s="41" t="n"/>
      <c r="B855" s="31" t="n"/>
      <c r="C855" s="32" t="n"/>
      <c r="D855" s="33" t="n"/>
      <c r="E855" s="33" t="n"/>
      <c r="F855" s="33" t="n"/>
      <c r="G855" s="9" t="n"/>
    </row>
    <row r="856">
      <c r="A856" s="41" t="n"/>
      <c r="B856" s="31" t="n"/>
      <c r="C856" s="32" t="n"/>
      <c r="D856" s="33" t="n"/>
      <c r="E856" s="33" t="n"/>
      <c r="F856" s="33" t="n"/>
      <c r="G856" s="9" t="n"/>
    </row>
    <row r="857">
      <c r="A857" s="41" t="n"/>
      <c r="B857" s="31" t="n"/>
      <c r="C857" s="32" t="n"/>
      <c r="D857" s="33" t="n"/>
      <c r="E857" s="33" t="n"/>
      <c r="F857" s="33" t="n"/>
      <c r="G857" s="9" t="n"/>
    </row>
    <row r="858">
      <c r="A858" s="41" t="n"/>
      <c r="B858" s="31" t="n"/>
      <c r="C858" s="32" t="n"/>
      <c r="D858" s="33" t="n"/>
      <c r="E858" s="33" t="n"/>
      <c r="F858" s="33" t="n"/>
      <c r="G858" s="9" t="n"/>
    </row>
    <row r="859">
      <c r="A859" s="41" t="n"/>
      <c r="B859" s="31" t="n"/>
      <c r="C859" s="32" t="n"/>
      <c r="D859" s="33" t="n"/>
      <c r="E859" s="33" t="n"/>
      <c r="F859" s="33" t="n"/>
      <c r="G859" s="9" t="n"/>
    </row>
    <row r="860">
      <c r="A860" s="41" t="n"/>
      <c r="B860" s="31" t="n"/>
      <c r="C860" s="32" t="n"/>
      <c r="D860" s="33" t="n"/>
      <c r="E860" s="33" t="n"/>
      <c r="F860" s="33" t="n"/>
      <c r="G860" s="9" t="n"/>
    </row>
    <row r="861">
      <c r="A861" s="41" t="n"/>
      <c r="B861" s="31" t="n"/>
      <c r="C861" s="32" t="n"/>
      <c r="D861" s="33" t="n"/>
      <c r="E861" s="33" t="n"/>
      <c r="F861" s="33" t="n"/>
      <c r="G861" s="9" t="n"/>
    </row>
    <row r="862">
      <c r="A862" s="41" t="n"/>
      <c r="B862" s="31" t="n"/>
      <c r="C862" s="32" t="n"/>
      <c r="D862" s="33" t="n"/>
      <c r="E862" s="33" t="n"/>
      <c r="F862" s="33" t="n"/>
      <c r="G862" s="9" t="n"/>
    </row>
    <row r="863">
      <c r="A863" s="40" t="n"/>
      <c r="B863" s="27" t="n"/>
      <c r="C863" s="28" t="n"/>
      <c r="D863" s="29" t="n"/>
      <c r="E863" s="29" t="n"/>
      <c r="F863" s="29" t="n"/>
      <c r="G863" s="3" t="n"/>
    </row>
    <row r="864">
      <c r="A864" s="41" t="n"/>
      <c r="B864" s="31" t="n"/>
      <c r="C864" s="32" t="n"/>
      <c r="D864" s="33" t="n"/>
      <c r="E864" s="33" t="n"/>
      <c r="F864" s="33" t="n"/>
      <c r="G864" s="9" t="n"/>
    </row>
    <row r="865">
      <c r="A865" s="41" t="n"/>
      <c r="B865" s="31" t="n"/>
      <c r="C865" s="32" t="n"/>
      <c r="D865" s="33" t="n"/>
      <c r="E865" s="33" t="n"/>
      <c r="F865" s="33" t="n"/>
      <c r="G865" s="9" t="n"/>
    </row>
    <row r="866">
      <c r="A866" s="41" t="n"/>
      <c r="B866" s="31" t="n"/>
      <c r="C866" s="32" t="n"/>
      <c r="D866" s="33" t="n"/>
      <c r="E866" s="33" t="n"/>
      <c r="F866" s="33" t="n"/>
      <c r="G866" s="9" t="n"/>
    </row>
    <row r="867">
      <c r="A867" s="40" t="n"/>
      <c r="B867" s="27" t="n"/>
      <c r="C867" s="28" t="n"/>
      <c r="D867" s="29" t="n"/>
      <c r="E867" s="29" t="n"/>
      <c r="F867" s="29" t="n"/>
      <c r="G867" s="3" t="n"/>
    </row>
    <row r="868">
      <c r="A868" s="41" t="n"/>
      <c r="B868" s="31" t="n"/>
      <c r="C868" s="32" t="n"/>
      <c r="D868" s="33" t="n"/>
      <c r="E868" s="33" t="n"/>
      <c r="F868" s="33" t="n"/>
      <c r="G868" s="9" t="n"/>
    </row>
    <row r="869">
      <c r="A869" s="41" t="n"/>
      <c r="B869" s="31" t="n"/>
      <c r="C869" s="32" t="n"/>
      <c r="D869" s="33" t="n"/>
      <c r="E869" s="33" t="n"/>
      <c r="F869" s="33" t="n"/>
      <c r="G869" s="9" t="n"/>
    </row>
    <row r="870">
      <c r="A870" s="42" t="n"/>
      <c r="B870" s="15" t="n"/>
      <c r="C870" s="13" t="n"/>
      <c r="D870" s="11" t="n"/>
      <c r="E870" s="11" t="n"/>
      <c r="F870" s="11" t="n"/>
      <c r="G870" s="2" t="n"/>
    </row>
    <row r="871">
      <c r="A871" s="42" t="n"/>
      <c r="B871" s="15" t="n"/>
      <c r="C871" s="13" t="n"/>
      <c r="D871" s="11" t="n"/>
      <c r="E871" s="11" t="n"/>
      <c r="F871" s="11" t="n"/>
      <c r="G871" s="2" t="n"/>
    </row>
    <row r="872">
      <c r="A872" s="42" t="n"/>
      <c r="B872" s="15" t="n"/>
      <c r="C872" s="13" t="n"/>
      <c r="D872" s="11" t="n"/>
      <c r="E872" s="11" t="n"/>
      <c r="F872" s="11" t="n"/>
      <c r="G872" s="2" t="n"/>
    </row>
    <row r="873">
      <c r="A873" s="41" t="n"/>
      <c r="B873" s="31" t="n"/>
      <c r="C873" s="32" t="n"/>
      <c r="D873" s="33" t="n"/>
      <c r="E873" s="33" t="n"/>
      <c r="F873" s="33" t="n"/>
      <c r="G873" s="9" t="n"/>
    </row>
    <row r="874">
      <c r="A874" s="42" t="n"/>
      <c r="B874" s="15" t="n"/>
      <c r="C874" s="13" t="n"/>
      <c r="D874" s="11" t="n"/>
      <c r="E874" s="11" t="n"/>
      <c r="F874" s="11" t="n"/>
      <c r="G874" s="2" t="n"/>
    </row>
    <row r="875">
      <c r="A875" s="42" t="n"/>
      <c r="B875" s="15" t="n"/>
      <c r="C875" s="13" t="n"/>
      <c r="D875" s="11" t="n"/>
      <c r="E875" s="11" t="n"/>
      <c r="F875" s="11" t="n"/>
      <c r="G875" s="2" t="n"/>
    </row>
    <row r="876">
      <c r="A876" s="42" t="n"/>
      <c r="B876" s="15" t="n"/>
      <c r="C876" s="13" t="n"/>
      <c r="D876" s="11" t="n"/>
      <c r="E876" s="11" t="n"/>
      <c r="F876" s="11" t="n"/>
      <c r="G876" s="2" t="n"/>
    </row>
    <row r="877">
      <c r="A877" s="41" t="n"/>
      <c r="B877" s="31" t="n"/>
      <c r="C877" s="32" t="n"/>
      <c r="D877" s="33" t="n"/>
      <c r="E877" s="33" t="n"/>
      <c r="F877" s="33" t="n"/>
      <c r="G877" s="9" t="n"/>
    </row>
    <row r="878">
      <c r="A878" s="42" t="n"/>
      <c r="B878" s="15" t="n"/>
      <c r="C878" s="13" t="n"/>
      <c r="D878" s="11" t="n"/>
      <c r="E878" s="11" t="n"/>
      <c r="F878" s="11" t="n"/>
      <c r="G878" s="2" t="n"/>
    </row>
    <row r="879">
      <c r="A879" s="42" t="n"/>
      <c r="B879" s="15" t="n"/>
      <c r="C879" s="13" t="n"/>
      <c r="D879" s="11" t="n"/>
      <c r="E879" s="11" t="n"/>
      <c r="F879" s="11" t="n"/>
      <c r="G879" s="2" t="n"/>
    </row>
    <row r="880">
      <c r="A880" s="42" t="n"/>
      <c r="B880" s="15" t="n"/>
      <c r="C880" s="13" t="n"/>
      <c r="D880" s="11" t="n"/>
      <c r="E880" s="11" t="n"/>
      <c r="F880" s="11" t="n"/>
      <c r="G880" s="2" t="n"/>
    </row>
    <row r="881">
      <c r="A881" s="41" t="n"/>
      <c r="B881" s="31" t="n"/>
      <c r="C881" s="32" t="n"/>
      <c r="D881" s="33" t="n"/>
      <c r="E881" s="33" t="n"/>
      <c r="F881" s="33" t="n"/>
      <c r="G881" s="9" t="n"/>
    </row>
    <row r="882">
      <c r="A882" s="42" t="n"/>
      <c r="B882" s="15" t="n"/>
      <c r="C882" s="13" t="n"/>
      <c r="D882" s="11" t="n"/>
      <c r="E882" s="11" t="n"/>
      <c r="F882" s="11" t="n"/>
      <c r="G882" s="2" t="n"/>
    </row>
    <row r="883">
      <c r="A883" s="42" t="n"/>
      <c r="B883" s="15" t="n"/>
      <c r="C883" s="13" t="n"/>
      <c r="D883" s="11" t="n"/>
      <c r="E883" s="11" t="n"/>
      <c r="F883" s="11" t="n"/>
      <c r="G883" s="2" t="n"/>
    </row>
    <row r="884">
      <c r="A884" s="42" t="n"/>
      <c r="B884" s="15" t="n"/>
      <c r="C884" s="13" t="n"/>
      <c r="D884" s="11" t="n"/>
      <c r="E884" s="11" t="n"/>
      <c r="F884" s="11" t="n"/>
      <c r="G884" s="2" t="n"/>
    </row>
    <row r="885">
      <c r="A885" s="42" t="n"/>
      <c r="B885" s="15" t="n"/>
      <c r="C885" s="13" t="n"/>
      <c r="D885" s="11" t="n"/>
      <c r="E885" s="11" t="n"/>
      <c r="F885" s="11" t="n"/>
      <c r="G885" s="2" t="n"/>
    </row>
    <row r="886">
      <c r="A886" s="41" t="n"/>
      <c r="B886" s="31" t="n"/>
      <c r="C886" s="32" t="n"/>
      <c r="D886" s="33" t="n"/>
      <c r="E886" s="33" t="n"/>
      <c r="F886" s="33" t="n"/>
      <c r="G886" s="9" t="n"/>
    </row>
    <row r="887">
      <c r="A887" s="40" t="n"/>
      <c r="B887" s="27" t="n"/>
      <c r="C887" s="28" t="n"/>
      <c r="D887" s="29" t="n"/>
      <c r="E887" s="29" t="n"/>
      <c r="F887" s="29" t="n"/>
      <c r="G887" s="3" t="n"/>
    </row>
    <row r="888">
      <c r="A888" s="41" t="n"/>
      <c r="B888" s="31" t="n"/>
      <c r="C888" s="32" t="n"/>
      <c r="D888" s="33" t="n"/>
      <c r="E888" s="33" t="n"/>
      <c r="F888" s="33" t="n"/>
      <c r="G888" s="9" t="n"/>
    </row>
    <row r="889">
      <c r="A889" s="41" t="n"/>
      <c r="B889" s="31" t="n"/>
      <c r="C889" s="32" t="n"/>
      <c r="D889" s="33" t="n"/>
      <c r="E889" s="33" t="n"/>
      <c r="F889" s="33" t="n"/>
      <c r="G889" s="9" t="n"/>
    </row>
    <row r="890">
      <c r="A890" s="41" t="n"/>
      <c r="B890" s="31" t="n"/>
      <c r="C890" s="32" t="n"/>
      <c r="D890" s="33" t="n"/>
      <c r="E890" s="33" t="n"/>
      <c r="F890" s="33" t="n"/>
      <c r="G890" s="9" t="n"/>
    </row>
    <row r="891">
      <c r="A891" s="40" t="n"/>
      <c r="B891" s="27" t="n"/>
      <c r="C891" s="28" t="n"/>
      <c r="D891" s="29" t="n"/>
      <c r="E891" s="29" t="n"/>
      <c r="F891" s="29" t="n"/>
      <c r="G891" s="3" t="n"/>
    </row>
    <row r="892">
      <c r="A892" s="41" t="n"/>
      <c r="B892" s="31" t="n"/>
      <c r="C892" s="32" t="n"/>
      <c r="D892" s="33" t="n"/>
      <c r="E892" s="33" t="n"/>
      <c r="F892" s="33" t="n"/>
      <c r="G892" s="9" t="n"/>
    </row>
    <row r="893">
      <c r="A893" s="41" t="n"/>
      <c r="B893" s="31" t="n"/>
      <c r="C893" s="32" t="n"/>
      <c r="D893" s="33" t="n"/>
      <c r="E893" s="33" t="n"/>
      <c r="F893" s="33" t="n"/>
      <c r="G893" s="9" t="n"/>
    </row>
  </sheetData>
  <conditionalFormatting sqref="A503:M565 A568:M632 A635:M762 A765:M893">
    <cfRule dxfId="3" priority="1" type="expression">
      <formula>$D503&lt;&gt;""</formula>
    </cfRule>
    <cfRule dxfId="2" priority="2" type="expression">
      <formula>$C503&lt;&gt;""</formula>
    </cfRule>
    <cfRule dxfId="1" priority="3" type="expression">
      <formula>$B503&lt;&gt;""</formula>
    </cfRule>
    <cfRule dxfId="0" priority="4" type="expression">
      <formula>$A503&lt;&gt;""</formula>
    </cfRule>
  </conditionalFormatting>
  <pageMargins bottom="0.75" footer="0.3" header="0.3" left="0.7" right="0.7" top="0.75"/>
  <pageSetup horizontalDpi="4294967293" orientation="portrait" paperSize="9" scale="1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893"/>
  <sheetViews>
    <sheetView workbookViewId="0" zoomScale="80" zoomScaleNormal="80">
      <pane activePane="bottomLeft" state="frozen" topLeftCell="A609" ySplit="500"/>
      <selection activeCell="H1" pane="bottomLeft" sqref="H1"/>
    </sheetView>
  </sheetViews>
  <sheetFormatPr baseColWidth="10" defaultColWidth="9.1640625" defaultRowHeight="20"/>
  <cols>
    <col customWidth="1" max="1" min="1" style="44" width="33.6640625"/>
    <col customWidth="1" max="2" min="2" style="16" width="18.5"/>
    <col customWidth="1" max="3" min="3" style="14" width="10"/>
    <col customWidth="1" max="6" min="4" style="12" width="23.6640625"/>
    <col customWidth="1" max="7" min="7" style="1" width="14.83203125"/>
    <col customWidth="1" max="13" min="8" style="30" width="16.5"/>
    <col customWidth="1" max="16384" min="14" style="1" width="9.1640625"/>
  </cols>
  <sheetData>
    <row customFormat="1" customHeight="1" ht="16" r="1" s="14">
      <c r="A1" s="22" t="inlineStr">
        <is>
          <t>Asset Name</t>
        </is>
      </c>
      <c r="B1" s="22" t="n"/>
      <c r="C1" s="22" t="n"/>
      <c r="D1" s="22" t="n"/>
      <c r="E1" s="22" t="n"/>
      <c r="F1" s="22" t="n"/>
      <c r="G1" s="22" t="n"/>
      <c r="H1" s="22" t="inlineStr">
        <is>
          <t>Narrow River Capital Partners, LP</t>
        </is>
      </c>
      <c r="I1" s="22" t="inlineStr">
        <is>
          <t>Narrow River Capital Partners, LP</t>
        </is>
      </c>
      <c r="J1" s="22" t="inlineStr">
        <is>
          <t>Narrow River Capital Partners, LP</t>
        </is>
      </c>
      <c r="K1" s="22" t="n"/>
      <c r="L1" s="22" t="n"/>
      <c r="M1" s="22" t="n"/>
    </row>
    <row customFormat="1" customHeight="1" ht="16" r="2" s="14">
      <c r="A2" s="22" t="inlineStr">
        <is>
          <t>Asset Type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</row>
    <row customFormat="1" customHeight="1" ht="16" r="3" s="14">
      <c r="A3" s="22" t="inlineStr">
        <is>
          <t>Strategy</t>
        </is>
      </c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</row>
    <row customFormat="1" customHeight="1" ht="16" r="4" s="14">
      <c r="A4" s="22" t="inlineStr">
        <is>
          <t>Sub-Strategy (exposure)</t>
        </is>
      </c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</row>
    <row customFormat="1" customHeight="1" ht="16" r="5" s="14">
      <c r="A5" s="22" t="inlineStr">
        <is>
          <t>Exposure Category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</row>
    <row customFormat="1" customHeight="1" ht="16" r="6" s="14">
      <c r="A6" s="22" t="inlineStr">
        <is>
          <t>Date</t>
        </is>
      </c>
      <c r="B6" s="22" t="n"/>
      <c r="C6" s="22" t="n"/>
      <c r="D6" s="22" t="n"/>
      <c r="E6" s="45" t="n">
        <v>44499</v>
      </c>
      <c r="F6" s="45" t="n">
        <v>44530</v>
      </c>
      <c r="G6" s="45" t="n">
        <v>44560</v>
      </c>
      <c r="H6" s="45" t="n">
        <v>44592</v>
      </c>
      <c r="I6" s="45" t="n">
        <v>44620</v>
      </c>
      <c r="J6" s="45" t="n">
        <v>44651</v>
      </c>
      <c r="K6" s="45" t="n">
        <v>44681</v>
      </c>
      <c r="L6" s="45" t="n">
        <v>44712</v>
      </c>
      <c r="M6" s="45" t="n">
        <v>44742</v>
      </c>
      <c r="N6" s="82" t="n">
        <v>45138</v>
      </c>
    </row>
    <row hidden="1" r="7">
      <c r="A7" s="37" t="n"/>
      <c r="B7" s="23" t="n"/>
      <c r="C7" s="24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</row>
    <row hidden="1" r="8">
      <c r="A8" s="38" t="inlineStr">
        <is>
          <t>Total Number of Holdings (L)</t>
        </is>
      </c>
      <c r="B8" s="1" t="n"/>
      <c r="H8" s="1" t="n"/>
      <c r="I8" s="1" t="n"/>
      <c r="J8" s="1" t="n"/>
      <c r="K8" s="1" t="n"/>
      <c r="L8" s="1" t="n"/>
      <c r="M8" s="1" t="n"/>
    </row>
    <row hidden="1" r="9">
      <c r="A9" s="38" t="inlineStr">
        <is>
          <t>Bond Holdings (L)</t>
        </is>
      </c>
      <c r="B9" s="1" t="n"/>
      <c r="H9" s="1" t="n"/>
      <c r="I9" s="1" t="n"/>
      <c r="J9" s="1" t="n"/>
      <c r="K9" s="1" t="n"/>
      <c r="L9" s="1" t="n"/>
      <c r="M9" s="1" t="n"/>
    </row>
    <row hidden="1" r="10">
      <c r="A10" s="38" t="inlineStr">
        <is>
          <t>Stock Holdings (L)</t>
        </is>
      </c>
      <c r="B10" s="1" t="n"/>
      <c r="H10" s="1" t="n"/>
      <c r="I10" s="1" t="n"/>
      <c r="J10" s="1" t="n"/>
      <c r="K10" s="1" t="n"/>
      <c r="L10" s="1" t="n"/>
      <c r="M10" s="1" t="n"/>
    </row>
    <row hidden="1" r="11">
      <c r="A11" s="38" t="inlineStr">
        <is>
          <t>Total Number of Holdings (S)</t>
        </is>
      </c>
      <c r="B11" s="1" t="n"/>
      <c r="H11" s="1" t="n"/>
      <c r="I11" s="1" t="n"/>
      <c r="J11" s="1" t="n"/>
      <c r="K11" s="1" t="n"/>
      <c r="L11" s="1" t="n"/>
      <c r="M11" s="1" t="n"/>
    </row>
    <row hidden="1" r="12">
      <c r="A12" s="38" t="inlineStr">
        <is>
          <t>Bond Holdings (S)</t>
        </is>
      </c>
      <c r="B12" s="1" t="n"/>
      <c r="H12" s="1" t="n"/>
      <c r="I12" s="1" t="n"/>
      <c r="J12" s="1" t="n"/>
      <c r="K12" s="1" t="n"/>
      <c r="L12" s="1" t="n"/>
      <c r="M12" s="1" t="n"/>
    </row>
    <row hidden="1" r="13">
      <c r="A13" s="38" t="inlineStr">
        <is>
          <t>Stock Holdings (S)</t>
        </is>
      </c>
      <c r="B13" s="1" t="n"/>
      <c r="H13" s="1" t="n"/>
      <c r="I13" s="1" t="n"/>
      <c r="J13" s="1" t="n"/>
      <c r="K13" s="1" t="n"/>
      <c r="L13" s="1" t="n"/>
      <c r="M13" s="1" t="n"/>
    </row>
    <row hidden="1" r="14">
      <c r="A14" s="38" t="n"/>
      <c r="B14" s="1" t="n"/>
      <c r="H14" s="1" t="n"/>
      <c r="I14" s="1" t="n"/>
      <c r="J14" s="1" t="n"/>
      <c r="K14" s="1" t="n"/>
      <c r="L14" s="1" t="n"/>
      <c r="M14" s="1" t="n"/>
    </row>
    <row hidden="1" r="15">
      <c r="A15" s="38" t="n"/>
      <c r="B15" s="1" t="n"/>
      <c r="H15" s="1" t="n"/>
      <c r="I15" s="1" t="n"/>
      <c r="J15" s="1" t="n"/>
      <c r="K15" s="1" t="n"/>
      <c r="L15" s="1" t="n"/>
      <c r="M15" s="1" t="n"/>
    </row>
    <row hidden="1" r="16">
      <c r="A16" s="38" t="n"/>
      <c r="B16" s="1" t="n"/>
      <c r="H16" s="1" t="n"/>
      <c r="I16" s="1" t="n"/>
      <c r="J16" s="1" t="n"/>
      <c r="K16" s="1" t="n"/>
      <c r="L16" s="1" t="n"/>
      <c r="M16" s="1" t="n"/>
    </row>
    <row hidden="1" r="17">
      <c r="A17" s="38" t="n"/>
      <c r="B17" s="1" t="n"/>
      <c r="H17" s="1" t="n"/>
      <c r="I17" s="1" t="n"/>
      <c r="J17" s="1" t="n"/>
      <c r="K17" s="1" t="n"/>
      <c r="L17" s="1" t="n"/>
      <c r="M17" s="1" t="n"/>
    </row>
    <row hidden="1" r="18">
      <c r="A18" s="38" t="n"/>
      <c r="B18" s="1" t="n"/>
      <c r="H18" s="1" t="n"/>
      <c r="I18" s="1" t="n"/>
      <c r="J18" s="1" t="n"/>
      <c r="K18" s="1" t="n"/>
      <c r="L18" s="1" t="n"/>
      <c r="M18" s="1" t="n"/>
    </row>
    <row hidden="1" r="19">
      <c r="A19" s="38" t="n"/>
      <c r="B19" s="1" t="n"/>
      <c r="H19" s="1" t="n"/>
      <c r="I19" s="1" t="n"/>
      <c r="J19" s="1" t="n"/>
      <c r="K19" s="1" t="n"/>
      <c r="L19" s="1" t="n"/>
      <c r="M19" s="1" t="n"/>
    </row>
    <row hidden="1" r="20">
      <c r="A20" s="38" t="n"/>
      <c r="B20" s="1" t="n"/>
      <c r="H20" s="1" t="n"/>
      <c r="I20" s="1" t="n"/>
      <c r="J20" s="1" t="n"/>
      <c r="K20" s="1" t="n"/>
      <c r="L20" s="1" t="n"/>
      <c r="M20" s="1" t="n"/>
    </row>
    <row hidden="1" r="21">
      <c r="A21" s="38" t="n"/>
      <c r="B21" s="1" t="n"/>
      <c r="H21" s="1" t="n"/>
      <c r="I21" s="1" t="n"/>
      <c r="J21" s="1" t="n"/>
      <c r="K21" s="1" t="n"/>
      <c r="L21" s="1" t="n"/>
      <c r="M21" s="1" t="n"/>
    </row>
    <row hidden="1" r="22">
      <c r="A22" s="38" t="n"/>
      <c r="B22" s="1" t="n"/>
      <c r="H22" s="1" t="n"/>
      <c r="I22" s="1" t="n"/>
      <c r="J22" s="1" t="n"/>
      <c r="K22" s="1" t="n"/>
      <c r="L22" s="1" t="n"/>
      <c r="M22" s="1" t="n"/>
    </row>
    <row hidden="1" r="23">
      <c r="A23" s="38" t="n"/>
      <c r="B23" s="1" t="n"/>
      <c r="H23" s="1" t="n"/>
      <c r="I23" s="1" t="n"/>
      <c r="J23" s="1" t="n"/>
      <c r="K23" s="1" t="n"/>
      <c r="L23" s="1" t="n"/>
      <c r="M23" s="1" t="n"/>
    </row>
    <row hidden="1" r="24">
      <c r="A24" s="38" t="n"/>
      <c r="B24" s="1" t="n"/>
      <c r="H24" s="1" t="n"/>
      <c r="I24" s="1" t="n"/>
      <c r="J24" s="1" t="n"/>
      <c r="K24" s="1" t="n"/>
      <c r="L24" s="1" t="n"/>
      <c r="M24" s="1" t="n"/>
    </row>
    <row hidden="1" r="25">
      <c r="A25" s="38" t="n"/>
      <c r="B25" s="1" t="n"/>
      <c r="H25" s="1" t="n"/>
      <c r="I25" s="1" t="n"/>
      <c r="J25" s="1" t="n"/>
      <c r="K25" s="1" t="n"/>
      <c r="L25" s="1" t="n"/>
      <c r="M25" s="1" t="n"/>
    </row>
    <row hidden="1" r="26">
      <c r="A26" s="38" t="n"/>
      <c r="B26" s="1" t="n"/>
      <c r="H26" s="1" t="n"/>
      <c r="I26" s="1" t="n"/>
      <c r="J26" s="1" t="n"/>
      <c r="K26" s="1" t="n"/>
      <c r="L26" s="1" t="n"/>
      <c r="M26" s="1" t="n"/>
    </row>
    <row hidden="1" r="27">
      <c r="A27" s="38" t="n"/>
      <c r="B27" s="1" t="n"/>
      <c r="H27" s="1" t="n"/>
      <c r="I27" s="1" t="n"/>
      <c r="J27" s="1" t="n"/>
      <c r="K27" s="1" t="n"/>
      <c r="L27" s="1" t="n"/>
      <c r="M27" s="1" t="n"/>
    </row>
    <row hidden="1" r="28">
      <c r="A28" s="38" t="n"/>
      <c r="B28" s="1" t="n"/>
      <c r="H28" s="1" t="n"/>
      <c r="I28" s="1" t="n"/>
      <c r="J28" s="1" t="n"/>
      <c r="K28" s="1" t="n"/>
      <c r="L28" s="1" t="n"/>
      <c r="M28" s="1" t="n"/>
    </row>
    <row hidden="1" r="29">
      <c r="A29" s="38" t="n"/>
      <c r="B29" s="1" t="n"/>
      <c r="H29" s="1" t="n"/>
      <c r="I29" s="1" t="n"/>
      <c r="J29" s="1" t="n"/>
      <c r="K29" s="1" t="n"/>
      <c r="L29" s="1" t="n"/>
      <c r="M29" s="1" t="n"/>
    </row>
    <row hidden="1" r="30">
      <c r="A30" s="38" t="n"/>
      <c r="B30" s="1" t="n"/>
      <c r="H30" s="1" t="n"/>
      <c r="I30" s="1" t="n"/>
      <c r="J30" s="1" t="n"/>
      <c r="K30" s="1" t="n"/>
      <c r="L30" s="1" t="n"/>
      <c r="M30" s="1" t="n"/>
    </row>
    <row hidden="1" r="31">
      <c r="A31" s="38" t="n"/>
      <c r="B31" s="1" t="n"/>
      <c r="H31" s="1" t="n"/>
      <c r="I31" s="1" t="n"/>
      <c r="J31" s="1" t="n"/>
      <c r="K31" s="1" t="n"/>
      <c r="L31" s="1" t="n"/>
      <c r="M31" s="1" t="n"/>
    </row>
    <row hidden="1" r="32">
      <c r="A32" s="38" t="n"/>
      <c r="B32" s="1" t="n"/>
      <c r="H32" s="1" t="n"/>
      <c r="I32" s="1" t="n"/>
      <c r="J32" s="1" t="n"/>
      <c r="K32" s="1" t="n"/>
      <c r="L32" s="1" t="n"/>
      <c r="M32" s="1" t="n"/>
    </row>
    <row hidden="1" r="33">
      <c r="A33" s="38" t="n"/>
      <c r="B33" s="1" t="n"/>
      <c r="H33" s="1" t="n"/>
      <c r="I33" s="1" t="n"/>
      <c r="J33" s="1" t="n"/>
      <c r="K33" s="1" t="n"/>
      <c r="L33" s="1" t="n"/>
      <c r="M33" s="1" t="n"/>
    </row>
    <row hidden="1" r="34">
      <c r="A34" s="38" t="n"/>
      <c r="B34" s="1" t="n"/>
      <c r="H34" s="1" t="n"/>
      <c r="I34" s="1" t="n"/>
      <c r="J34" s="1" t="n"/>
      <c r="K34" s="1" t="n"/>
      <c r="L34" s="1" t="n"/>
      <c r="M34" s="1" t="n"/>
    </row>
    <row hidden="1" r="35">
      <c r="A35" s="38" t="n"/>
      <c r="B35" s="1" t="n"/>
      <c r="H35" s="1" t="n"/>
      <c r="I35" s="1" t="n"/>
      <c r="J35" s="1" t="n"/>
      <c r="K35" s="1" t="n"/>
      <c r="L35" s="1" t="n"/>
      <c r="M35" s="1" t="n"/>
    </row>
    <row hidden="1" r="36">
      <c r="A36" s="38" t="n"/>
      <c r="B36" s="1" t="n"/>
      <c r="H36" s="1" t="n"/>
      <c r="I36" s="1" t="n"/>
      <c r="J36" s="1" t="n"/>
      <c r="K36" s="1" t="n"/>
      <c r="L36" s="1" t="n"/>
      <c r="M36" s="1" t="n"/>
    </row>
    <row hidden="1" r="37">
      <c r="A37" s="38" t="n"/>
      <c r="B37" s="1" t="n"/>
      <c r="H37" s="1" t="n"/>
      <c r="I37" s="1" t="n"/>
      <c r="J37" s="1" t="n"/>
      <c r="K37" s="1" t="n"/>
      <c r="L37" s="1" t="n"/>
      <c r="M37" s="1" t="n"/>
    </row>
    <row hidden="1" r="38">
      <c r="A38" s="38" t="n"/>
      <c r="B38" s="1" t="n"/>
      <c r="H38" s="1" t="n"/>
      <c r="I38" s="1" t="n"/>
      <c r="J38" s="1" t="n"/>
      <c r="K38" s="1" t="n"/>
      <c r="L38" s="1" t="n"/>
      <c r="M38" s="1" t="n"/>
    </row>
    <row hidden="1" r="39">
      <c r="A39" s="38" t="n"/>
      <c r="B39" s="1" t="n"/>
      <c r="H39" s="1" t="n"/>
      <c r="I39" s="1" t="n"/>
      <c r="J39" s="1" t="n"/>
      <c r="K39" s="1" t="n"/>
      <c r="L39" s="1" t="n"/>
      <c r="M39" s="1" t="n"/>
    </row>
    <row hidden="1" r="40">
      <c r="A40" s="38" t="n"/>
      <c r="B40" s="1" t="n"/>
      <c r="H40" s="1" t="n"/>
      <c r="I40" s="1" t="n"/>
      <c r="J40" s="1" t="n"/>
      <c r="K40" s="1" t="n"/>
      <c r="L40" s="1" t="n"/>
      <c r="M40" s="1" t="n"/>
    </row>
    <row hidden="1" r="41">
      <c r="A41" s="38" t="n"/>
      <c r="B41" s="1" t="n"/>
      <c r="H41" s="1" t="n"/>
      <c r="I41" s="1" t="n"/>
      <c r="J41" s="1" t="n"/>
      <c r="K41" s="1" t="n"/>
      <c r="L41" s="1" t="n"/>
      <c r="M41" s="1" t="n"/>
    </row>
    <row hidden="1" r="42">
      <c r="A42" s="38" t="n"/>
      <c r="B42" s="1" t="n"/>
      <c r="H42" s="1" t="n"/>
      <c r="I42" s="1" t="n"/>
      <c r="J42" s="1" t="n"/>
      <c r="K42" s="1" t="n"/>
      <c r="L42" s="1" t="n"/>
      <c r="M42" s="1" t="n"/>
    </row>
    <row hidden="1" r="43">
      <c r="A43" s="38" t="n"/>
      <c r="B43" s="1" t="n"/>
      <c r="H43" s="1" t="n"/>
      <c r="I43" s="1" t="n"/>
      <c r="J43" s="1" t="n"/>
      <c r="K43" s="1" t="n"/>
      <c r="L43" s="1" t="n"/>
      <c r="M43" s="1" t="n"/>
    </row>
    <row hidden="1" r="44">
      <c r="A44" s="38" t="n"/>
      <c r="B44" s="1" t="n"/>
      <c r="H44" s="1" t="n"/>
      <c r="I44" s="1" t="n"/>
      <c r="J44" s="1" t="n"/>
      <c r="K44" s="1" t="n"/>
      <c r="L44" s="1" t="n"/>
      <c r="M44" s="1" t="n"/>
    </row>
    <row hidden="1" r="45">
      <c r="A45" s="38" t="n"/>
      <c r="B45" s="1" t="n"/>
      <c r="H45" s="1" t="n"/>
      <c r="I45" s="1" t="n"/>
      <c r="J45" s="1" t="n"/>
      <c r="K45" s="1" t="n"/>
      <c r="L45" s="1" t="n"/>
      <c r="M45" s="1" t="n"/>
    </row>
    <row hidden="1" r="46">
      <c r="A46" s="38" t="n"/>
      <c r="B46" s="1" t="n"/>
      <c r="H46" s="1" t="n"/>
      <c r="I46" s="1" t="n"/>
      <c r="J46" s="1" t="n"/>
      <c r="K46" s="1" t="n"/>
      <c r="L46" s="1" t="n"/>
      <c r="M46" s="1" t="n"/>
    </row>
    <row hidden="1" r="47">
      <c r="A47" s="38" t="n"/>
      <c r="B47" s="1" t="n"/>
      <c r="H47" s="1" t="n"/>
      <c r="I47" s="1" t="n"/>
      <c r="J47" s="1" t="n"/>
      <c r="K47" s="1" t="n"/>
      <c r="L47" s="1" t="n"/>
      <c r="M47" s="1" t="n"/>
    </row>
    <row hidden="1" r="48">
      <c r="A48" s="38" t="n"/>
      <c r="B48" s="1" t="n"/>
      <c r="H48" s="1" t="n"/>
      <c r="I48" s="1" t="n"/>
      <c r="J48" s="1" t="n"/>
      <c r="K48" s="1" t="n"/>
      <c r="L48" s="1" t="n"/>
      <c r="M48" s="1" t="n"/>
    </row>
    <row hidden="1" r="49">
      <c r="A49" s="38" t="n"/>
      <c r="B49" s="1" t="n"/>
      <c r="H49" s="1" t="n"/>
      <c r="I49" s="1" t="n"/>
      <c r="J49" s="1" t="n"/>
      <c r="K49" s="1" t="n"/>
      <c r="L49" s="1" t="n"/>
      <c r="M49" s="1" t="n"/>
    </row>
    <row hidden="1" r="50">
      <c r="A50" s="38" t="n"/>
      <c r="B50" s="1" t="n"/>
      <c r="H50" s="1" t="n"/>
      <c r="I50" s="1" t="n"/>
      <c r="J50" s="1" t="n"/>
      <c r="K50" s="1" t="n"/>
      <c r="L50" s="1" t="n"/>
      <c r="M50" s="1" t="n"/>
    </row>
    <row hidden="1" r="51">
      <c r="A51" s="38" t="n"/>
      <c r="B51" s="1" t="n"/>
      <c r="H51" s="1" t="n"/>
      <c r="I51" s="1" t="n"/>
      <c r="J51" s="1" t="n"/>
      <c r="K51" s="1" t="n"/>
      <c r="L51" s="1" t="n"/>
      <c r="M51" s="1" t="n"/>
    </row>
    <row hidden="1" r="52">
      <c r="A52" s="38" t="n"/>
      <c r="B52" s="1" t="n"/>
      <c r="H52" s="1" t="n"/>
      <c r="I52" s="1" t="n"/>
      <c r="J52" s="1" t="n"/>
      <c r="K52" s="1" t="n"/>
      <c r="L52" s="1" t="n"/>
      <c r="M52" s="1" t="n"/>
    </row>
    <row hidden="1" r="53">
      <c r="A53" s="38" t="n"/>
      <c r="B53" s="1" t="n"/>
      <c r="H53" s="1" t="n"/>
      <c r="I53" s="1" t="n"/>
      <c r="J53" s="1" t="n"/>
      <c r="K53" s="1" t="n"/>
      <c r="L53" s="1" t="n"/>
      <c r="M53" s="1" t="n"/>
    </row>
    <row hidden="1" r="54">
      <c r="A54" s="38" t="n"/>
      <c r="B54" s="1" t="n"/>
      <c r="H54" s="1" t="n"/>
      <c r="I54" s="1" t="n"/>
      <c r="J54" s="1" t="n"/>
      <c r="K54" s="1" t="n"/>
      <c r="L54" s="1" t="n"/>
      <c r="M54" s="1" t="n"/>
    </row>
    <row hidden="1" r="55">
      <c r="A55" s="38" t="n"/>
      <c r="B55" s="1" t="n"/>
      <c r="H55" s="1" t="n"/>
      <c r="I55" s="1" t="n"/>
      <c r="J55" s="1" t="n"/>
      <c r="K55" s="1" t="n"/>
      <c r="L55" s="1" t="n"/>
      <c r="M55" s="1" t="n"/>
    </row>
    <row hidden="1" r="56">
      <c r="A56" s="38" t="n"/>
      <c r="B56" s="1" t="n"/>
      <c r="H56" s="1" t="n"/>
      <c r="I56" s="1" t="n"/>
      <c r="J56" s="1" t="n"/>
      <c r="K56" s="1" t="n"/>
      <c r="L56" s="1" t="n"/>
      <c r="M56" s="1" t="n"/>
    </row>
    <row hidden="1" r="57">
      <c r="A57" s="38" t="n"/>
      <c r="B57" s="1" t="n"/>
      <c r="H57" s="1" t="n"/>
      <c r="I57" s="1" t="n"/>
      <c r="J57" s="1" t="n"/>
      <c r="K57" s="1" t="n"/>
      <c r="L57" s="1" t="n"/>
      <c r="M57" s="1" t="n"/>
    </row>
    <row hidden="1" r="58">
      <c r="A58" s="38" t="n"/>
      <c r="B58" s="1" t="n"/>
      <c r="H58" s="1" t="n"/>
      <c r="I58" s="1" t="n"/>
      <c r="J58" s="1" t="n"/>
      <c r="K58" s="1" t="n"/>
      <c r="L58" s="1" t="n"/>
      <c r="M58" s="1" t="n"/>
    </row>
    <row hidden="1" r="59">
      <c r="A59" s="38" t="n"/>
      <c r="B59" s="1" t="n"/>
      <c r="H59" s="1" t="n"/>
      <c r="I59" s="1" t="n"/>
      <c r="J59" s="1" t="n"/>
      <c r="K59" s="1" t="n"/>
      <c r="L59" s="1" t="n"/>
      <c r="M59" s="1" t="n"/>
    </row>
    <row hidden="1" r="60">
      <c r="A60" s="38" t="n"/>
      <c r="B60" s="1" t="n"/>
      <c r="H60" s="1" t="n"/>
      <c r="I60" s="1" t="n"/>
      <c r="J60" s="1" t="n"/>
      <c r="K60" s="1" t="n"/>
      <c r="L60" s="1" t="n"/>
      <c r="M60" s="1" t="n"/>
    </row>
    <row hidden="1" r="61">
      <c r="A61" s="38" t="n"/>
      <c r="B61" s="1" t="n"/>
      <c r="H61" s="1" t="n"/>
      <c r="I61" s="1" t="n"/>
      <c r="J61" s="1" t="n"/>
      <c r="K61" s="1" t="n"/>
      <c r="L61" s="1" t="n"/>
      <c r="M61" s="1" t="n"/>
    </row>
    <row hidden="1" r="62">
      <c r="A62" s="38" t="n"/>
      <c r="B62" s="1" t="n"/>
      <c r="H62" s="1" t="n"/>
      <c r="I62" s="1" t="n"/>
      <c r="J62" s="1" t="n"/>
      <c r="K62" s="1" t="n"/>
      <c r="L62" s="1" t="n"/>
      <c r="M62" s="1" t="n"/>
    </row>
    <row hidden="1" r="63">
      <c r="A63" s="38" t="n"/>
      <c r="B63" s="1" t="n"/>
      <c r="H63" s="1" t="n"/>
      <c r="I63" s="1" t="n"/>
      <c r="J63" s="1" t="n"/>
      <c r="K63" s="1" t="n"/>
      <c r="L63" s="1" t="n"/>
      <c r="M63" s="1" t="n"/>
    </row>
    <row hidden="1" r="64">
      <c r="A64" s="38" t="n"/>
      <c r="B64" s="1" t="n"/>
      <c r="H64" s="1" t="n"/>
      <c r="I64" s="1" t="n"/>
      <c r="J64" s="1" t="n"/>
      <c r="K64" s="1" t="n"/>
      <c r="L64" s="1" t="n"/>
      <c r="M64" s="1" t="n"/>
    </row>
    <row hidden="1" r="65">
      <c r="A65" s="38" t="n"/>
      <c r="B65" s="1" t="n"/>
      <c r="H65" s="1" t="n"/>
      <c r="I65" s="1" t="n"/>
      <c r="J65" s="1" t="n"/>
      <c r="K65" s="1" t="n"/>
      <c r="L65" s="1" t="n"/>
      <c r="M65" s="1" t="n"/>
    </row>
    <row hidden="1" r="66">
      <c r="A66" s="38" t="n"/>
      <c r="B66" s="1" t="n"/>
      <c r="H66" s="1" t="n"/>
      <c r="I66" s="1" t="n"/>
      <c r="J66" s="1" t="n"/>
      <c r="K66" s="1" t="n"/>
      <c r="L66" s="1" t="n"/>
      <c r="M66" s="1" t="n"/>
    </row>
    <row hidden="1" r="67">
      <c r="A67" s="38" t="n"/>
      <c r="B67" s="1" t="n"/>
      <c r="H67" s="1" t="n"/>
      <c r="I67" s="1" t="n"/>
      <c r="J67" s="1" t="n"/>
      <c r="K67" s="1" t="n"/>
      <c r="L67" s="1" t="n"/>
      <c r="M67" s="1" t="n"/>
    </row>
    <row hidden="1" r="68">
      <c r="A68" s="38" t="n"/>
      <c r="B68" s="1" t="n"/>
      <c r="H68" s="1" t="n"/>
      <c r="I68" s="1" t="n"/>
      <c r="J68" s="1" t="n"/>
      <c r="K68" s="1" t="n"/>
      <c r="L68" s="1" t="n"/>
      <c r="M68" s="1" t="n"/>
    </row>
    <row hidden="1" r="69">
      <c r="A69" s="38" t="n"/>
      <c r="B69" s="1" t="n"/>
      <c r="H69" s="1" t="n"/>
      <c r="I69" s="1" t="n"/>
      <c r="J69" s="1" t="n"/>
      <c r="K69" s="1" t="n"/>
      <c r="L69" s="1" t="n"/>
      <c r="M69" s="1" t="n"/>
    </row>
    <row hidden="1" r="70">
      <c r="A70" s="38" t="n"/>
      <c r="B70" s="1" t="n"/>
      <c r="H70" s="1" t="n"/>
      <c r="I70" s="1" t="n"/>
      <c r="J70" s="1" t="n"/>
      <c r="K70" s="1" t="n"/>
      <c r="L70" s="1" t="n"/>
      <c r="M70" s="1" t="n"/>
    </row>
    <row hidden="1" r="71">
      <c r="A71" s="38" t="n"/>
      <c r="B71" s="1" t="n"/>
      <c r="H71" s="1" t="n"/>
      <c r="I71" s="1" t="n"/>
      <c r="J71" s="1" t="n"/>
      <c r="K71" s="1" t="n"/>
      <c r="L71" s="1" t="n"/>
      <c r="M71" s="1" t="n"/>
    </row>
    <row hidden="1" r="72">
      <c r="A72" s="38" t="n"/>
      <c r="B72" s="1" t="n"/>
      <c r="H72" s="1" t="n"/>
      <c r="I72" s="1" t="n"/>
      <c r="J72" s="1" t="n"/>
      <c r="K72" s="1" t="n"/>
      <c r="L72" s="1" t="n"/>
      <c r="M72" s="1" t="n"/>
    </row>
    <row hidden="1" r="73">
      <c r="A73" s="38" t="n"/>
      <c r="B73" s="1" t="n"/>
      <c r="H73" s="1" t="n"/>
      <c r="I73" s="1" t="n"/>
      <c r="J73" s="1" t="n"/>
      <c r="K73" s="1" t="n"/>
      <c r="L73" s="1" t="n"/>
      <c r="M73" s="1" t="n"/>
    </row>
    <row hidden="1" r="74">
      <c r="A74" s="38" t="n"/>
      <c r="B74" s="1" t="n"/>
      <c r="H74" s="1" t="n"/>
      <c r="I74" s="1" t="n"/>
      <c r="J74" s="1" t="n"/>
      <c r="K74" s="1" t="n"/>
      <c r="L74" s="1" t="n"/>
      <c r="M74" s="1" t="n"/>
    </row>
    <row hidden="1" r="75">
      <c r="A75" s="38" t="n"/>
      <c r="B75" s="1" t="n"/>
      <c r="H75" s="1" t="n"/>
      <c r="I75" s="1" t="n"/>
      <c r="J75" s="1" t="n"/>
      <c r="K75" s="1" t="n"/>
      <c r="L75" s="1" t="n"/>
      <c r="M75" s="1" t="n"/>
    </row>
    <row hidden="1" r="76">
      <c r="A76" s="38" t="n"/>
      <c r="B76" s="1" t="n"/>
      <c r="H76" s="1" t="n"/>
      <c r="I76" s="1" t="n"/>
      <c r="J76" s="1" t="n"/>
      <c r="K76" s="1" t="n"/>
      <c r="L76" s="1" t="n"/>
      <c r="M76" s="1" t="n"/>
    </row>
    <row hidden="1" r="77">
      <c r="A77" s="38" t="n"/>
      <c r="B77" s="1" t="n"/>
      <c r="H77" s="1" t="n"/>
      <c r="I77" s="1" t="n"/>
      <c r="J77" s="1" t="n"/>
      <c r="K77" s="1" t="n"/>
      <c r="L77" s="1" t="n"/>
      <c r="M77" s="1" t="n"/>
    </row>
    <row hidden="1" r="78">
      <c r="A78" s="38" t="n"/>
      <c r="B78" s="1" t="n"/>
      <c r="H78" s="1" t="n"/>
      <c r="I78" s="1" t="n"/>
      <c r="J78" s="1" t="n"/>
      <c r="K78" s="1" t="n"/>
      <c r="L78" s="1" t="n"/>
      <c r="M78" s="1" t="n"/>
    </row>
    <row hidden="1" r="79">
      <c r="A79" s="38" t="n"/>
      <c r="B79" s="1" t="n"/>
      <c r="H79" s="1" t="n"/>
      <c r="I79" s="1" t="n"/>
      <c r="J79" s="1" t="n"/>
      <c r="K79" s="1" t="n"/>
      <c r="L79" s="1" t="n"/>
      <c r="M79" s="1" t="n"/>
    </row>
    <row hidden="1" r="80">
      <c r="A80" s="38" t="n"/>
      <c r="B80" s="1" t="n"/>
      <c r="H80" s="1" t="n"/>
      <c r="I80" s="1" t="n"/>
      <c r="J80" s="1" t="n"/>
      <c r="K80" s="1" t="n"/>
      <c r="L80" s="1" t="n"/>
      <c r="M80" s="1" t="n"/>
    </row>
    <row hidden="1" r="81">
      <c r="A81" s="38" t="n"/>
      <c r="B81" s="1" t="n"/>
      <c r="H81" s="1" t="n"/>
      <c r="I81" s="1" t="n"/>
      <c r="J81" s="1" t="n"/>
      <c r="K81" s="1" t="n"/>
      <c r="L81" s="1" t="n"/>
      <c r="M81" s="1" t="n"/>
    </row>
    <row hidden="1" r="82">
      <c r="A82" s="38" t="n"/>
      <c r="B82" s="1" t="n"/>
      <c r="H82" s="1" t="n"/>
      <c r="I82" s="1" t="n"/>
      <c r="J82" s="1" t="n"/>
      <c r="K82" s="1" t="n"/>
      <c r="L82" s="1" t="n"/>
      <c r="M82" s="1" t="n"/>
    </row>
    <row hidden="1" r="83">
      <c r="A83" s="38" t="n"/>
      <c r="B83" s="1" t="n"/>
      <c r="H83" s="1" t="n"/>
      <c r="I83" s="1" t="n"/>
      <c r="J83" s="1" t="n"/>
      <c r="K83" s="1" t="n"/>
      <c r="L83" s="1" t="n"/>
      <c r="M83" s="1" t="n"/>
    </row>
    <row hidden="1" r="84">
      <c r="A84" s="38" t="n"/>
      <c r="B84" s="1" t="n"/>
      <c r="H84" s="1" t="n"/>
      <c r="I84" s="1" t="n"/>
      <c r="J84" s="1" t="n"/>
      <c r="K84" s="1" t="n"/>
      <c r="L84" s="1" t="n"/>
      <c r="M84" s="1" t="n"/>
    </row>
    <row hidden="1" r="85">
      <c r="A85" s="38" t="n"/>
      <c r="B85" s="1" t="n"/>
      <c r="H85" s="1" t="n"/>
      <c r="I85" s="1" t="n"/>
      <c r="J85" s="1" t="n"/>
      <c r="K85" s="1" t="n"/>
      <c r="L85" s="1" t="n"/>
      <c r="M85" s="1" t="n"/>
    </row>
    <row hidden="1" r="86">
      <c r="A86" s="38" t="n"/>
      <c r="B86" s="1" t="n"/>
      <c r="H86" s="1" t="n"/>
      <c r="I86" s="1" t="n"/>
      <c r="J86" s="1" t="n"/>
      <c r="K86" s="1" t="n"/>
      <c r="L86" s="1" t="n"/>
      <c r="M86" s="1" t="n"/>
    </row>
    <row hidden="1" r="87">
      <c r="A87" s="38" t="n"/>
      <c r="B87" s="1" t="n"/>
      <c r="H87" s="1" t="n"/>
      <c r="I87" s="1" t="n"/>
      <c r="J87" s="1" t="n"/>
      <c r="K87" s="1" t="n"/>
      <c r="L87" s="1" t="n"/>
      <c r="M87" s="1" t="n"/>
    </row>
    <row hidden="1" r="88">
      <c r="A88" s="38" t="n"/>
      <c r="B88" s="1" t="n"/>
      <c r="H88" s="1" t="n"/>
      <c r="I88" s="1" t="n"/>
      <c r="J88" s="1" t="n"/>
      <c r="K88" s="1" t="n"/>
      <c r="L88" s="1" t="n"/>
      <c r="M88" s="1" t="n"/>
    </row>
    <row hidden="1" r="89">
      <c r="A89" s="38" t="n"/>
      <c r="B89" s="1" t="n"/>
      <c r="H89" s="1" t="n"/>
      <c r="I89" s="1" t="n"/>
      <c r="J89" s="1" t="n"/>
      <c r="K89" s="1" t="n"/>
      <c r="L89" s="1" t="n"/>
      <c r="M89" s="1" t="n"/>
    </row>
    <row hidden="1" r="90">
      <c r="A90" s="38" t="n"/>
      <c r="B90" s="1" t="n"/>
      <c r="H90" s="1" t="n"/>
      <c r="I90" s="1" t="n"/>
      <c r="J90" s="1" t="n"/>
      <c r="K90" s="1" t="n"/>
      <c r="L90" s="1" t="n"/>
      <c r="M90" s="1" t="n"/>
    </row>
    <row hidden="1" r="91">
      <c r="A91" s="38" t="n"/>
      <c r="B91" s="1" t="n"/>
      <c r="H91" s="1" t="n"/>
      <c r="I91" s="1" t="n"/>
      <c r="J91" s="1" t="n"/>
      <c r="K91" s="1" t="n"/>
      <c r="L91" s="1" t="n"/>
      <c r="M91" s="1" t="n"/>
    </row>
    <row hidden="1" r="92">
      <c r="A92" s="38" t="n"/>
      <c r="B92" s="1" t="n"/>
      <c r="H92" s="1" t="n"/>
      <c r="I92" s="1" t="n"/>
      <c r="J92" s="1" t="n"/>
      <c r="K92" s="1" t="n"/>
      <c r="L92" s="1" t="n"/>
      <c r="M92" s="1" t="n"/>
    </row>
    <row hidden="1" r="93">
      <c r="A93" s="38" t="n"/>
      <c r="B93" s="1" t="n"/>
      <c r="H93" s="1" t="n"/>
      <c r="I93" s="1" t="n"/>
      <c r="J93" s="1" t="n"/>
      <c r="K93" s="1" t="n"/>
      <c r="L93" s="1" t="n"/>
      <c r="M93" s="1" t="n"/>
    </row>
    <row hidden="1" r="94">
      <c r="A94" s="38" t="n"/>
      <c r="B94" s="1" t="n"/>
      <c r="H94" s="1" t="n"/>
      <c r="I94" s="1" t="n"/>
      <c r="J94" s="1" t="n"/>
      <c r="K94" s="1" t="n"/>
      <c r="L94" s="1" t="n"/>
      <c r="M94" s="1" t="n"/>
    </row>
    <row hidden="1" r="95">
      <c r="A95" s="38" t="n"/>
      <c r="B95" s="1" t="n"/>
      <c r="H95" s="1" t="n"/>
      <c r="I95" s="1" t="n"/>
      <c r="J95" s="1" t="n"/>
      <c r="K95" s="1" t="n"/>
      <c r="L95" s="1" t="n"/>
      <c r="M95" s="1" t="n"/>
    </row>
    <row hidden="1" r="96">
      <c r="A96" s="38" t="n"/>
      <c r="B96" s="1" t="n"/>
      <c r="H96" s="1" t="n"/>
      <c r="I96" s="1" t="n"/>
      <c r="J96" s="1" t="n"/>
      <c r="K96" s="1" t="n"/>
      <c r="L96" s="1" t="n"/>
      <c r="M96" s="1" t="n"/>
    </row>
    <row hidden="1" r="97">
      <c r="A97" s="38" t="n"/>
      <c r="B97" s="1" t="n"/>
      <c r="H97" s="1" t="n"/>
      <c r="I97" s="1" t="n"/>
      <c r="J97" s="1" t="n"/>
      <c r="K97" s="1" t="n"/>
      <c r="L97" s="1" t="n"/>
      <c r="M97" s="1" t="n"/>
    </row>
    <row hidden="1" r="98">
      <c r="A98" s="38" t="n"/>
      <c r="B98" s="1" t="n"/>
      <c r="H98" s="1" t="n"/>
      <c r="I98" s="1" t="n"/>
      <c r="J98" s="1" t="n"/>
      <c r="K98" s="1" t="n"/>
      <c r="L98" s="1" t="n"/>
      <c r="M98" s="1" t="n"/>
    </row>
    <row hidden="1" r="99">
      <c r="A99" s="38" t="n"/>
      <c r="B99" s="1" t="n"/>
      <c r="H99" s="1" t="n"/>
      <c r="I99" s="1" t="n"/>
      <c r="J99" s="1" t="n"/>
      <c r="K99" s="1" t="n"/>
      <c r="L99" s="1" t="n"/>
      <c r="M99" s="1" t="n"/>
    </row>
    <row hidden="1" r="100">
      <c r="A100" s="38" t="n"/>
      <c r="B100" s="1" t="n"/>
      <c r="H100" s="1" t="n"/>
      <c r="I100" s="1" t="n"/>
      <c r="J100" s="1" t="n"/>
      <c r="K100" s="1" t="n"/>
      <c r="L100" s="1" t="n"/>
      <c r="M100" s="1" t="n"/>
    </row>
    <row hidden="1" r="101">
      <c r="A101" s="38" t="n"/>
      <c r="B101" s="1" t="n"/>
      <c r="H101" s="1" t="n"/>
      <c r="I101" s="1" t="n"/>
      <c r="J101" s="1" t="n"/>
      <c r="K101" s="1" t="n"/>
      <c r="L101" s="1" t="n"/>
      <c r="M101" s="1" t="n"/>
    </row>
    <row hidden="1" r="102">
      <c r="A102" s="38" t="n"/>
      <c r="B102" s="1" t="n"/>
      <c r="H102" s="1" t="n"/>
      <c r="I102" s="1" t="n"/>
      <c r="J102" s="1" t="n"/>
      <c r="K102" s="1" t="n"/>
      <c r="L102" s="1" t="n"/>
      <c r="M102" s="1" t="n"/>
    </row>
    <row hidden="1" r="103">
      <c r="A103" s="38" t="n"/>
      <c r="B103" s="1" t="n"/>
      <c r="H103" s="1" t="n"/>
      <c r="I103" s="1" t="n"/>
      <c r="J103" s="1" t="n"/>
      <c r="K103" s="1" t="n"/>
      <c r="L103" s="1" t="n"/>
      <c r="M103" s="1" t="n"/>
    </row>
    <row hidden="1" r="104">
      <c r="A104" s="38" t="n"/>
      <c r="B104" s="1" t="n"/>
      <c r="H104" s="1" t="n"/>
      <c r="I104" s="1" t="n"/>
      <c r="J104" s="1" t="n"/>
      <c r="K104" s="1" t="n"/>
      <c r="L104" s="1" t="n"/>
      <c r="M104" s="1" t="n"/>
    </row>
    <row hidden="1" r="105">
      <c r="A105" s="38" t="n"/>
      <c r="B105" s="1" t="n"/>
      <c r="H105" s="1" t="n"/>
      <c r="I105" s="1" t="n"/>
      <c r="J105" s="1" t="n"/>
      <c r="K105" s="1" t="n"/>
      <c r="L105" s="1" t="n"/>
      <c r="M105" s="1" t="n"/>
    </row>
    <row hidden="1" r="106">
      <c r="A106" s="38" t="n"/>
      <c r="B106" s="1" t="n"/>
      <c r="H106" s="1" t="n"/>
      <c r="I106" s="1" t="n"/>
      <c r="J106" s="1" t="n"/>
      <c r="K106" s="1" t="n"/>
      <c r="L106" s="1" t="n"/>
      <c r="M106" s="1" t="n"/>
    </row>
    <row hidden="1" r="107">
      <c r="A107" s="38" t="n"/>
      <c r="B107" s="1" t="n"/>
      <c r="H107" s="1" t="n"/>
      <c r="I107" s="1" t="n"/>
      <c r="J107" s="1" t="n"/>
      <c r="K107" s="1" t="n"/>
      <c r="L107" s="1" t="n"/>
      <c r="M107" s="1" t="n"/>
    </row>
    <row hidden="1" r="108">
      <c r="A108" s="38" t="n"/>
      <c r="B108" s="1" t="n"/>
      <c r="H108" s="1" t="n"/>
      <c r="I108" s="1" t="n"/>
      <c r="J108" s="1" t="n"/>
      <c r="K108" s="1" t="n"/>
      <c r="L108" s="1" t="n"/>
      <c r="M108" s="1" t="n"/>
    </row>
    <row hidden="1" r="109">
      <c r="A109" s="38" t="n"/>
      <c r="B109" s="1" t="n"/>
      <c r="H109" s="1" t="n"/>
      <c r="I109" s="1" t="n"/>
      <c r="J109" s="1" t="n"/>
      <c r="K109" s="1" t="n"/>
      <c r="L109" s="1" t="n"/>
      <c r="M109" s="1" t="n"/>
    </row>
    <row hidden="1" r="110">
      <c r="A110" s="38" t="n"/>
      <c r="B110" s="1" t="n"/>
      <c r="H110" s="1" t="n"/>
      <c r="I110" s="1" t="n"/>
      <c r="J110" s="1" t="n"/>
      <c r="K110" s="1" t="n"/>
      <c r="L110" s="1" t="n"/>
      <c r="M110" s="1" t="n"/>
    </row>
    <row hidden="1" r="111">
      <c r="A111" s="38" t="n"/>
      <c r="B111" s="1" t="n"/>
      <c r="H111" s="1" t="n"/>
      <c r="I111" s="1" t="n"/>
      <c r="J111" s="1" t="n"/>
      <c r="K111" s="1" t="n"/>
      <c r="L111" s="1" t="n"/>
      <c r="M111" s="1" t="n"/>
    </row>
    <row hidden="1" r="112">
      <c r="A112" s="38" t="n"/>
      <c r="B112" s="1" t="n"/>
      <c r="H112" s="1" t="n"/>
      <c r="I112" s="1" t="n"/>
      <c r="J112" s="1" t="n"/>
      <c r="K112" s="1" t="n"/>
      <c r="L112" s="1" t="n"/>
      <c r="M112" s="1" t="n"/>
    </row>
    <row hidden="1" r="113">
      <c r="A113" s="38" t="n"/>
      <c r="B113" s="1" t="n"/>
      <c r="H113" s="1" t="n"/>
      <c r="I113" s="1" t="n"/>
      <c r="J113" s="1" t="n"/>
      <c r="K113" s="1" t="n"/>
      <c r="L113" s="1" t="n"/>
      <c r="M113" s="1" t="n"/>
    </row>
    <row hidden="1" r="114">
      <c r="A114" s="38" t="n"/>
      <c r="B114" s="1" t="n"/>
      <c r="H114" s="1" t="n"/>
      <c r="I114" s="1" t="n"/>
      <c r="J114" s="1" t="n"/>
      <c r="K114" s="1" t="n"/>
      <c r="L114" s="1" t="n"/>
      <c r="M114" s="1" t="n"/>
    </row>
    <row hidden="1" r="115">
      <c r="A115" s="38" t="n"/>
      <c r="B115" s="1" t="n"/>
      <c r="H115" s="1" t="n"/>
      <c r="I115" s="1" t="n"/>
      <c r="J115" s="1" t="n"/>
      <c r="K115" s="1" t="n"/>
      <c r="L115" s="1" t="n"/>
      <c r="M115" s="1" t="n"/>
    </row>
    <row hidden="1" r="116">
      <c r="A116" s="38" t="n"/>
      <c r="B116" s="1" t="n"/>
      <c r="H116" s="1" t="n"/>
      <c r="I116" s="1" t="n"/>
      <c r="J116" s="1" t="n"/>
      <c r="K116" s="1" t="n"/>
      <c r="L116" s="1" t="n"/>
      <c r="M116" s="1" t="n"/>
    </row>
    <row hidden="1" r="117">
      <c r="A117" s="38" t="n"/>
      <c r="B117" s="1" t="n"/>
      <c r="H117" s="1" t="n"/>
      <c r="I117" s="1" t="n"/>
      <c r="J117" s="1" t="n"/>
      <c r="K117" s="1" t="n"/>
      <c r="L117" s="1" t="n"/>
      <c r="M117" s="1" t="n"/>
    </row>
    <row hidden="1" r="118">
      <c r="A118" s="38" t="n"/>
      <c r="B118" s="1" t="n"/>
      <c r="H118" s="1" t="n"/>
      <c r="I118" s="1" t="n"/>
      <c r="J118" s="1" t="n"/>
      <c r="K118" s="1" t="n"/>
      <c r="L118" s="1" t="n"/>
      <c r="M118" s="1" t="n"/>
    </row>
    <row hidden="1" r="119">
      <c r="A119" s="38" t="n"/>
      <c r="B119" s="1" t="n"/>
      <c r="H119" s="1" t="n"/>
      <c r="I119" s="1" t="n"/>
      <c r="J119" s="1" t="n"/>
      <c r="K119" s="1" t="n"/>
      <c r="L119" s="1" t="n"/>
      <c r="M119" s="1" t="n"/>
    </row>
    <row hidden="1" r="120">
      <c r="A120" s="38" t="n"/>
      <c r="B120" s="1" t="n"/>
      <c r="H120" s="1" t="n"/>
      <c r="I120" s="1" t="n"/>
      <c r="J120" s="1" t="n"/>
      <c r="K120" s="1" t="n"/>
      <c r="L120" s="1" t="n"/>
      <c r="M120" s="1" t="n"/>
    </row>
    <row hidden="1" r="121">
      <c r="A121" s="38" t="n"/>
      <c r="B121" s="1" t="n"/>
      <c r="H121" s="1" t="n"/>
      <c r="I121" s="1" t="n"/>
      <c r="J121" s="1" t="n"/>
      <c r="K121" s="1" t="n"/>
      <c r="L121" s="1" t="n"/>
      <c r="M121" s="1" t="n"/>
    </row>
    <row hidden="1" r="122">
      <c r="A122" s="38" t="n"/>
      <c r="B122" s="1" t="n"/>
      <c r="H122" s="1" t="n"/>
      <c r="I122" s="1" t="n"/>
      <c r="J122" s="1" t="n"/>
      <c r="K122" s="1" t="n"/>
      <c r="L122" s="1" t="n"/>
      <c r="M122" s="1" t="n"/>
    </row>
    <row hidden="1" r="123">
      <c r="A123" s="38" t="n"/>
      <c r="B123" s="1" t="n"/>
      <c r="H123" s="1" t="n"/>
      <c r="I123" s="1" t="n"/>
      <c r="J123" s="1" t="n"/>
      <c r="K123" s="1" t="n"/>
      <c r="L123" s="1" t="n"/>
      <c r="M123" s="1" t="n"/>
    </row>
    <row hidden="1" r="124">
      <c r="A124" s="38" t="n"/>
      <c r="B124" s="1" t="n"/>
      <c r="H124" s="1" t="n"/>
      <c r="I124" s="1" t="n"/>
      <c r="J124" s="1" t="n"/>
      <c r="K124" s="1" t="n"/>
      <c r="L124" s="1" t="n"/>
      <c r="M124" s="1" t="n"/>
    </row>
    <row hidden="1" r="125">
      <c r="A125" s="38" t="n"/>
      <c r="B125" s="1" t="n"/>
      <c r="H125" s="1" t="n"/>
      <c r="I125" s="1" t="n"/>
      <c r="J125" s="1" t="n"/>
      <c r="K125" s="1" t="n"/>
      <c r="L125" s="1" t="n"/>
      <c r="M125" s="1" t="n"/>
    </row>
    <row hidden="1" r="126">
      <c r="A126" s="38" t="n"/>
      <c r="B126" s="1" t="n"/>
      <c r="H126" s="1" t="n"/>
      <c r="I126" s="1" t="n"/>
      <c r="J126" s="1" t="n"/>
      <c r="K126" s="1" t="n"/>
      <c r="L126" s="1" t="n"/>
      <c r="M126" s="1" t="n"/>
    </row>
    <row hidden="1" r="127">
      <c r="A127" s="38" t="n"/>
      <c r="B127" s="1" t="n"/>
      <c r="H127" s="1" t="n"/>
      <c r="I127" s="1" t="n"/>
      <c r="J127" s="1" t="n"/>
      <c r="K127" s="1" t="n"/>
      <c r="L127" s="1" t="n"/>
      <c r="M127" s="1" t="n"/>
    </row>
    <row hidden="1" r="128">
      <c r="A128" s="38" t="n"/>
      <c r="B128" s="1" t="n"/>
      <c r="H128" s="1" t="n"/>
      <c r="I128" s="1" t="n"/>
      <c r="J128" s="1" t="n"/>
      <c r="K128" s="1" t="n"/>
      <c r="L128" s="1" t="n"/>
      <c r="M128" s="1" t="n"/>
    </row>
    <row hidden="1" r="129">
      <c r="A129" s="38" t="n"/>
      <c r="B129" s="1" t="n"/>
      <c r="H129" s="1" t="n"/>
      <c r="I129" s="1" t="n"/>
      <c r="J129" s="1" t="n"/>
      <c r="K129" s="1" t="n"/>
      <c r="L129" s="1" t="n"/>
      <c r="M129" s="1" t="n"/>
    </row>
    <row hidden="1" r="130">
      <c r="A130" s="38" t="n"/>
      <c r="B130" s="1" t="n"/>
      <c r="H130" s="1" t="n"/>
      <c r="I130" s="1" t="n"/>
      <c r="J130" s="1" t="n"/>
      <c r="K130" s="1" t="n"/>
      <c r="L130" s="1" t="n"/>
      <c r="M130" s="1" t="n"/>
    </row>
    <row hidden="1" r="131">
      <c r="A131" s="38" t="n"/>
      <c r="B131" s="1" t="n"/>
      <c r="H131" s="1" t="n"/>
      <c r="I131" s="1" t="n"/>
      <c r="J131" s="1" t="n"/>
      <c r="K131" s="1" t="n"/>
      <c r="L131" s="1" t="n"/>
      <c r="M131" s="1" t="n"/>
    </row>
    <row hidden="1" r="132">
      <c r="A132" s="38" t="n"/>
      <c r="B132" s="1" t="n"/>
      <c r="H132" s="1" t="n"/>
      <c r="I132" s="1" t="n"/>
      <c r="J132" s="1" t="n"/>
      <c r="K132" s="1" t="n"/>
      <c r="L132" s="1" t="n"/>
      <c r="M132" s="1" t="n"/>
    </row>
    <row hidden="1" r="133">
      <c r="A133" s="38" t="n"/>
      <c r="B133" s="1" t="n"/>
      <c r="H133" s="1" t="n"/>
      <c r="I133" s="1" t="n"/>
      <c r="J133" s="1" t="n"/>
      <c r="K133" s="1" t="n"/>
      <c r="L133" s="1" t="n"/>
      <c r="M133" s="1" t="n"/>
    </row>
    <row hidden="1" r="134">
      <c r="A134" s="38" t="n"/>
      <c r="B134" s="1" t="n"/>
      <c r="H134" s="1" t="n"/>
      <c r="I134" s="1" t="n"/>
      <c r="J134" s="1" t="n"/>
      <c r="K134" s="1" t="n"/>
      <c r="L134" s="1" t="n"/>
      <c r="M134" s="1" t="n"/>
    </row>
    <row hidden="1" r="135">
      <c r="A135" s="38" t="n"/>
      <c r="B135" s="1" t="n"/>
      <c r="H135" s="1" t="n"/>
      <c r="I135" s="1" t="n"/>
      <c r="J135" s="1" t="n"/>
      <c r="K135" s="1" t="n"/>
      <c r="L135" s="1" t="n"/>
      <c r="M135" s="1" t="n"/>
    </row>
    <row hidden="1" r="136">
      <c r="A136" s="38" t="n"/>
      <c r="B136" s="1" t="n"/>
      <c r="H136" s="1" t="n"/>
      <c r="I136" s="1" t="n"/>
      <c r="J136" s="1" t="n"/>
      <c r="K136" s="1" t="n"/>
      <c r="L136" s="1" t="n"/>
      <c r="M136" s="1" t="n"/>
    </row>
    <row hidden="1" r="137">
      <c r="A137" s="38" t="n"/>
      <c r="B137" s="1" t="n"/>
      <c r="H137" s="1" t="n"/>
      <c r="I137" s="1" t="n"/>
      <c r="J137" s="1" t="n"/>
      <c r="K137" s="1" t="n"/>
      <c r="L137" s="1" t="n"/>
      <c r="M137" s="1" t="n"/>
    </row>
    <row hidden="1" r="138">
      <c r="A138" s="38" t="n"/>
      <c r="B138" s="1" t="n"/>
      <c r="H138" s="1" t="n"/>
      <c r="I138" s="1" t="n"/>
      <c r="J138" s="1" t="n"/>
      <c r="K138" s="1" t="n"/>
      <c r="L138" s="1" t="n"/>
      <c r="M138" s="1" t="n"/>
    </row>
    <row hidden="1" r="139">
      <c r="A139" s="38" t="n"/>
      <c r="B139" s="1" t="n"/>
      <c r="H139" s="1" t="n"/>
      <c r="I139" s="1" t="n"/>
      <c r="J139" s="1" t="n"/>
      <c r="K139" s="1" t="n"/>
      <c r="L139" s="1" t="n"/>
      <c r="M139" s="1" t="n"/>
    </row>
    <row hidden="1" r="140">
      <c r="A140" s="38" t="n"/>
      <c r="B140" s="1" t="n"/>
      <c r="H140" s="1" t="n"/>
      <c r="I140" s="1" t="n"/>
      <c r="J140" s="1" t="n"/>
      <c r="K140" s="1" t="n"/>
      <c r="L140" s="1" t="n"/>
      <c r="M140" s="1" t="n"/>
    </row>
    <row hidden="1" r="141">
      <c r="A141" s="38" t="n"/>
      <c r="B141" s="1" t="n"/>
      <c r="H141" s="1" t="n"/>
      <c r="I141" s="1" t="n"/>
      <c r="J141" s="1" t="n"/>
      <c r="K141" s="1" t="n"/>
      <c r="L141" s="1" t="n"/>
      <c r="M141" s="1" t="n"/>
    </row>
    <row hidden="1" r="142">
      <c r="A142" s="38" t="n"/>
      <c r="B142" s="1" t="n"/>
      <c r="H142" s="1" t="n"/>
      <c r="I142" s="1" t="n"/>
      <c r="J142" s="1" t="n"/>
      <c r="K142" s="1" t="n"/>
      <c r="L142" s="1" t="n"/>
      <c r="M142" s="1" t="n"/>
    </row>
    <row hidden="1" r="143">
      <c r="A143" s="38" t="n"/>
      <c r="B143" s="1" t="n"/>
      <c r="H143" s="1" t="n"/>
      <c r="I143" s="1" t="n"/>
      <c r="J143" s="1" t="n"/>
      <c r="K143" s="1" t="n"/>
      <c r="L143" s="1" t="n"/>
      <c r="M143" s="1" t="n"/>
    </row>
    <row hidden="1" r="144">
      <c r="A144" s="38" t="n"/>
      <c r="B144" s="1" t="n"/>
      <c r="H144" s="1" t="n"/>
      <c r="I144" s="1" t="n"/>
      <c r="J144" s="1" t="n"/>
      <c r="K144" s="1" t="n"/>
      <c r="L144" s="1" t="n"/>
      <c r="M144" s="1" t="n"/>
    </row>
    <row hidden="1" r="145">
      <c r="A145" s="38" t="n"/>
      <c r="B145" s="1" t="n"/>
      <c r="H145" s="1" t="n"/>
      <c r="I145" s="1" t="n"/>
      <c r="J145" s="1" t="n"/>
      <c r="K145" s="1" t="n"/>
      <c r="L145" s="1" t="n"/>
      <c r="M145" s="1" t="n"/>
    </row>
    <row hidden="1" r="146">
      <c r="A146" s="38" t="n"/>
      <c r="B146" s="1" t="n"/>
      <c r="H146" s="1" t="n"/>
      <c r="I146" s="1" t="n"/>
      <c r="J146" s="1" t="n"/>
      <c r="K146" s="1" t="n"/>
      <c r="L146" s="1" t="n"/>
      <c r="M146" s="1" t="n"/>
    </row>
    <row hidden="1" r="147">
      <c r="A147" s="38" t="n"/>
      <c r="B147" s="1" t="n"/>
      <c r="H147" s="1" t="n"/>
      <c r="I147" s="1" t="n"/>
      <c r="J147" s="1" t="n"/>
      <c r="K147" s="1" t="n"/>
      <c r="L147" s="1" t="n"/>
      <c r="M147" s="1" t="n"/>
    </row>
    <row hidden="1" r="148">
      <c r="A148" s="38" t="n"/>
      <c r="B148" s="1" t="n"/>
      <c r="H148" s="1" t="n"/>
      <c r="I148" s="1" t="n"/>
      <c r="J148" s="1" t="n"/>
      <c r="K148" s="1" t="n"/>
      <c r="L148" s="1" t="n"/>
      <c r="M148" s="1" t="n"/>
    </row>
    <row hidden="1" r="149">
      <c r="A149" s="38" t="n"/>
      <c r="B149" s="1" t="n"/>
      <c r="H149" s="1" t="n"/>
      <c r="I149" s="1" t="n"/>
      <c r="J149" s="1" t="n"/>
      <c r="K149" s="1" t="n"/>
      <c r="L149" s="1" t="n"/>
      <c r="M149" s="1" t="n"/>
    </row>
    <row hidden="1" r="150">
      <c r="A150" s="38" t="n"/>
      <c r="B150" s="1" t="n"/>
      <c r="H150" s="1" t="n"/>
      <c r="I150" s="1" t="n"/>
      <c r="J150" s="1" t="n"/>
      <c r="K150" s="1" t="n"/>
      <c r="L150" s="1" t="n"/>
      <c r="M150" s="1" t="n"/>
    </row>
    <row hidden="1" r="151">
      <c r="A151" s="38" t="n"/>
      <c r="B151" s="1" t="n"/>
      <c r="H151" s="1" t="n"/>
      <c r="I151" s="1" t="n"/>
      <c r="J151" s="1" t="n"/>
      <c r="K151" s="1" t="n"/>
      <c r="L151" s="1" t="n"/>
      <c r="M151" s="1" t="n"/>
    </row>
    <row hidden="1" r="152">
      <c r="A152" s="38" t="n"/>
      <c r="B152" s="1" t="n"/>
      <c r="H152" s="1" t="n"/>
      <c r="I152" s="1" t="n"/>
      <c r="J152" s="1" t="n"/>
      <c r="K152" s="1" t="n"/>
      <c r="L152" s="1" t="n"/>
      <c r="M152" s="1" t="n"/>
    </row>
    <row hidden="1" r="153">
      <c r="A153" s="38" t="n"/>
      <c r="B153" s="1" t="n"/>
      <c r="H153" s="1" t="n"/>
      <c r="I153" s="1" t="n"/>
      <c r="J153" s="1" t="n"/>
      <c r="K153" s="1" t="n"/>
      <c r="L153" s="1" t="n"/>
      <c r="M153" s="1" t="n"/>
    </row>
    <row hidden="1" r="154">
      <c r="A154" s="38" t="n"/>
      <c r="B154" s="1" t="n"/>
      <c r="H154" s="1" t="n"/>
      <c r="I154" s="1" t="n"/>
      <c r="J154" s="1" t="n"/>
      <c r="K154" s="1" t="n"/>
      <c r="L154" s="1" t="n"/>
      <c r="M154" s="1" t="n"/>
    </row>
    <row hidden="1" r="155">
      <c r="A155" s="38" t="n"/>
      <c r="B155" s="1" t="n"/>
      <c r="H155" s="1" t="n"/>
      <c r="I155" s="1" t="n"/>
      <c r="J155" s="1" t="n"/>
      <c r="K155" s="1" t="n"/>
      <c r="L155" s="1" t="n"/>
      <c r="M155" s="1" t="n"/>
    </row>
    <row hidden="1" r="156">
      <c r="A156" s="38" t="n"/>
      <c r="B156" s="1" t="n"/>
      <c r="H156" s="1" t="n"/>
      <c r="I156" s="1" t="n"/>
      <c r="J156" s="1" t="n"/>
      <c r="K156" s="1" t="n"/>
      <c r="L156" s="1" t="n"/>
      <c r="M156" s="1" t="n"/>
    </row>
    <row hidden="1" r="157">
      <c r="A157" s="38" t="n"/>
      <c r="B157" s="1" t="n"/>
      <c r="H157" s="1" t="n"/>
      <c r="I157" s="1" t="n"/>
      <c r="J157" s="1" t="n"/>
      <c r="K157" s="1" t="n"/>
      <c r="L157" s="1" t="n"/>
      <c r="M157" s="1" t="n"/>
    </row>
    <row hidden="1" r="158">
      <c r="A158" s="38" t="n"/>
      <c r="B158" s="1" t="n"/>
      <c r="H158" s="1" t="n"/>
      <c r="I158" s="1" t="n"/>
      <c r="J158" s="1" t="n"/>
      <c r="K158" s="1" t="n"/>
      <c r="L158" s="1" t="n"/>
      <c r="M158" s="1" t="n"/>
    </row>
    <row hidden="1" r="159">
      <c r="A159" s="38" t="n"/>
      <c r="B159" s="1" t="n"/>
      <c r="H159" s="1" t="n"/>
      <c r="I159" s="1" t="n"/>
      <c r="J159" s="1" t="n"/>
      <c r="K159" s="1" t="n"/>
      <c r="L159" s="1" t="n"/>
      <c r="M159" s="1" t="n"/>
    </row>
    <row hidden="1" r="160">
      <c r="A160" s="38" t="n"/>
      <c r="B160" s="1" t="n"/>
      <c r="H160" s="1" t="n"/>
      <c r="I160" s="1" t="n"/>
      <c r="J160" s="1" t="n"/>
      <c r="K160" s="1" t="n"/>
      <c r="L160" s="1" t="n"/>
      <c r="M160" s="1" t="n"/>
    </row>
    <row hidden="1" r="161">
      <c r="A161" s="38" t="n"/>
      <c r="B161" s="1" t="n"/>
      <c r="H161" s="1" t="n"/>
      <c r="I161" s="1" t="n"/>
      <c r="J161" s="1" t="n"/>
      <c r="K161" s="1" t="n"/>
      <c r="L161" s="1" t="n"/>
      <c r="M161" s="1" t="n"/>
    </row>
    <row hidden="1" r="162">
      <c r="A162" s="38" t="n"/>
      <c r="B162" s="1" t="n"/>
      <c r="H162" s="1" t="n"/>
      <c r="I162" s="1" t="n"/>
      <c r="J162" s="1" t="n"/>
      <c r="K162" s="1" t="n"/>
      <c r="L162" s="1" t="n"/>
      <c r="M162" s="1" t="n"/>
    </row>
    <row hidden="1" r="163">
      <c r="A163" s="38" t="n"/>
      <c r="B163" s="1" t="n"/>
      <c r="H163" s="1" t="n"/>
      <c r="I163" s="1" t="n"/>
      <c r="J163" s="1" t="n"/>
      <c r="K163" s="1" t="n"/>
      <c r="L163" s="1" t="n"/>
      <c r="M163" s="1" t="n"/>
    </row>
    <row hidden="1" r="164">
      <c r="A164" s="38" t="n"/>
      <c r="B164" s="1" t="n"/>
      <c r="H164" s="1" t="n"/>
      <c r="I164" s="1" t="n"/>
      <c r="J164" s="1" t="n"/>
      <c r="K164" s="1" t="n"/>
      <c r="L164" s="1" t="n"/>
      <c r="M164" s="1" t="n"/>
    </row>
    <row hidden="1" r="165">
      <c r="A165" s="38" t="n"/>
      <c r="B165" s="1" t="n"/>
      <c r="H165" s="1" t="n"/>
      <c r="I165" s="1" t="n"/>
      <c r="J165" s="1" t="n"/>
      <c r="K165" s="1" t="n"/>
      <c r="L165" s="1" t="n"/>
      <c r="M165" s="1" t="n"/>
    </row>
    <row hidden="1" r="166">
      <c r="A166" s="38" t="n"/>
      <c r="B166" s="1" t="n"/>
      <c r="H166" s="1" t="n"/>
      <c r="I166" s="1" t="n"/>
      <c r="J166" s="1" t="n"/>
      <c r="K166" s="1" t="n"/>
      <c r="L166" s="1" t="n"/>
      <c r="M166" s="1" t="n"/>
    </row>
    <row hidden="1" r="167">
      <c r="A167" s="38" t="n"/>
      <c r="B167" s="1" t="n"/>
      <c r="H167" s="1" t="n"/>
      <c r="I167" s="1" t="n"/>
      <c r="J167" s="1" t="n"/>
      <c r="K167" s="1" t="n"/>
      <c r="L167" s="1" t="n"/>
      <c r="M167" s="1" t="n"/>
    </row>
    <row hidden="1" r="168">
      <c r="A168" s="38" t="n"/>
      <c r="B168" s="1" t="n"/>
      <c r="H168" s="1" t="n"/>
      <c r="I168" s="1" t="n"/>
      <c r="J168" s="1" t="n"/>
      <c r="K168" s="1" t="n"/>
      <c r="L168" s="1" t="n"/>
      <c r="M168" s="1" t="n"/>
    </row>
    <row hidden="1" r="169">
      <c r="A169" s="38" t="n"/>
      <c r="B169" s="1" t="n"/>
      <c r="H169" s="1" t="n"/>
      <c r="I169" s="1" t="n"/>
      <c r="J169" s="1" t="n"/>
      <c r="K169" s="1" t="n"/>
      <c r="L169" s="1" t="n"/>
      <c r="M169" s="1" t="n"/>
    </row>
    <row hidden="1" r="170">
      <c r="A170" s="38" t="n"/>
      <c r="B170" s="1" t="n"/>
      <c r="H170" s="1" t="n"/>
      <c r="I170" s="1" t="n"/>
      <c r="J170" s="1" t="n"/>
      <c r="K170" s="1" t="n"/>
      <c r="L170" s="1" t="n"/>
      <c r="M170" s="1" t="n"/>
    </row>
    <row hidden="1" r="171">
      <c r="A171" s="38" t="n"/>
      <c r="B171" s="1" t="n"/>
      <c r="H171" s="1" t="n"/>
      <c r="I171" s="1" t="n"/>
      <c r="J171" s="1" t="n"/>
      <c r="K171" s="1" t="n"/>
      <c r="L171" s="1" t="n"/>
      <c r="M171" s="1" t="n"/>
    </row>
    <row hidden="1" r="172">
      <c r="A172" s="38" t="n"/>
      <c r="B172" s="1" t="n"/>
      <c r="H172" s="1" t="n"/>
      <c r="I172" s="1" t="n"/>
      <c r="J172" s="1" t="n"/>
      <c r="K172" s="1" t="n"/>
      <c r="L172" s="1" t="n"/>
      <c r="M172" s="1" t="n"/>
    </row>
    <row hidden="1" r="173">
      <c r="A173" s="38" t="n"/>
      <c r="B173" s="1" t="n"/>
      <c r="H173" s="1" t="n"/>
      <c r="I173" s="1" t="n"/>
      <c r="J173" s="1" t="n"/>
      <c r="K173" s="1" t="n"/>
      <c r="L173" s="1" t="n"/>
      <c r="M173" s="1" t="n"/>
    </row>
    <row hidden="1" r="174">
      <c r="A174" s="38" t="n"/>
      <c r="B174" s="1" t="n"/>
      <c r="H174" s="1" t="n"/>
      <c r="I174" s="1" t="n"/>
      <c r="J174" s="1" t="n"/>
      <c r="K174" s="1" t="n"/>
      <c r="L174" s="1" t="n"/>
      <c r="M174" s="1" t="n"/>
    </row>
    <row hidden="1" r="175">
      <c r="A175" s="38" t="n"/>
      <c r="B175" s="1" t="n"/>
      <c r="H175" s="1" t="n"/>
      <c r="I175" s="1" t="n"/>
      <c r="J175" s="1" t="n"/>
      <c r="K175" s="1" t="n"/>
      <c r="L175" s="1" t="n"/>
      <c r="M175" s="1" t="n"/>
    </row>
    <row hidden="1" r="176">
      <c r="A176" s="38" t="n"/>
      <c r="B176" s="1" t="n"/>
      <c r="H176" s="1" t="n"/>
      <c r="I176" s="1" t="n"/>
      <c r="J176" s="1" t="n"/>
      <c r="K176" s="1" t="n"/>
      <c r="L176" s="1" t="n"/>
      <c r="M176" s="1" t="n"/>
    </row>
    <row hidden="1" r="177">
      <c r="A177" s="38" t="n"/>
      <c r="B177" s="1" t="n"/>
      <c r="H177" s="1" t="n"/>
      <c r="I177" s="1" t="n"/>
      <c r="J177" s="1" t="n"/>
      <c r="K177" s="1" t="n"/>
      <c r="L177" s="1" t="n"/>
      <c r="M177" s="1" t="n"/>
    </row>
    <row hidden="1" r="178">
      <c r="A178" s="38" t="n"/>
      <c r="B178" s="1" t="n"/>
      <c r="H178" s="1" t="n"/>
      <c r="I178" s="1" t="n"/>
      <c r="J178" s="1" t="n"/>
      <c r="K178" s="1" t="n"/>
      <c r="L178" s="1" t="n"/>
      <c r="M178" s="1" t="n"/>
    </row>
    <row hidden="1" r="179">
      <c r="A179" s="38" t="n"/>
      <c r="B179" s="1" t="n"/>
      <c r="H179" s="1" t="n"/>
      <c r="I179" s="1" t="n"/>
      <c r="J179" s="1" t="n"/>
      <c r="K179" s="1" t="n"/>
      <c r="L179" s="1" t="n"/>
      <c r="M179" s="1" t="n"/>
    </row>
    <row hidden="1" r="180">
      <c r="A180" s="38" t="n"/>
      <c r="B180" s="1" t="n"/>
      <c r="H180" s="1" t="n"/>
      <c r="I180" s="1" t="n"/>
      <c r="J180" s="1" t="n"/>
      <c r="K180" s="1" t="n"/>
      <c r="L180" s="1" t="n"/>
      <c r="M180" s="1" t="n"/>
    </row>
    <row hidden="1" r="181">
      <c r="A181" s="38" t="n"/>
      <c r="B181" s="1" t="n"/>
      <c r="H181" s="1" t="n"/>
      <c r="I181" s="1" t="n"/>
      <c r="J181" s="1" t="n"/>
      <c r="K181" s="1" t="n"/>
      <c r="L181" s="1" t="n"/>
      <c r="M181" s="1" t="n"/>
    </row>
    <row hidden="1" r="182">
      <c r="A182" s="38" t="n"/>
      <c r="B182" s="1" t="n"/>
      <c r="H182" s="1" t="n"/>
      <c r="I182" s="1" t="n"/>
      <c r="J182" s="1" t="n"/>
      <c r="K182" s="1" t="n"/>
      <c r="L182" s="1" t="n"/>
      <c r="M182" s="1" t="n"/>
    </row>
    <row hidden="1" r="183">
      <c r="A183" s="38" t="n"/>
      <c r="B183" s="1" t="n"/>
      <c r="H183" s="1" t="n"/>
      <c r="I183" s="1" t="n"/>
      <c r="J183" s="1" t="n"/>
      <c r="K183" s="1" t="n"/>
      <c r="L183" s="1" t="n"/>
      <c r="M183" s="1" t="n"/>
    </row>
    <row hidden="1" r="184">
      <c r="A184" s="38" t="n"/>
      <c r="B184" s="1" t="n"/>
      <c r="H184" s="1" t="n"/>
      <c r="I184" s="1" t="n"/>
      <c r="J184" s="1" t="n"/>
      <c r="K184" s="1" t="n"/>
      <c r="L184" s="1" t="n"/>
      <c r="M184" s="1" t="n"/>
    </row>
    <row hidden="1" r="185">
      <c r="A185" s="38" t="n"/>
      <c r="B185" s="1" t="n"/>
      <c r="H185" s="1" t="n"/>
      <c r="I185" s="1" t="n"/>
      <c r="J185" s="1" t="n"/>
      <c r="K185" s="1" t="n"/>
      <c r="L185" s="1" t="n"/>
      <c r="M185" s="1" t="n"/>
    </row>
    <row hidden="1" r="186">
      <c r="A186" s="38" t="n"/>
      <c r="B186" s="1" t="n"/>
      <c r="H186" s="1" t="n"/>
      <c r="I186" s="1" t="n"/>
      <c r="J186" s="1" t="n"/>
      <c r="K186" s="1" t="n"/>
      <c r="L186" s="1" t="n"/>
      <c r="M186" s="1" t="n"/>
    </row>
    <row hidden="1" r="187">
      <c r="A187" s="38" t="n"/>
      <c r="B187" s="1" t="n"/>
      <c r="H187" s="1" t="n"/>
      <c r="I187" s="1" t="n"/>
      <c r="J187" s="1" t="n"/>
      <c r="K187" s="1" t="n"/>
      <c r="L187" s="1" t="n"/>
      <c r="M187" s="1" t="n"/>
    </row>
    <row hidden="1" r="188">
      <c r="A188" s="38" t="n"/>
      <c r="B188" s="1" t="n"/>
      <c r="H188" s="1" t="n"/>
      <c r="I188" s="1" t="n"/>
      <c r="J188" s="1" t="n"/>
      <c r="K188" s="1" t="n"/>
      <c r="L188" s="1" t="n"/>
      <c r="M188" s="1" t="n"/>
    </row>
    <row hidden="1" r="189">
      <c r="A189" s="38" t="n"/>
      <c r="B189" s="1" t="n"/>
      <c r="H189" s="1" t="n"/>
      <c r="I189" s="1" t="n"/>
      <c r="J189" s="1" t="n"/>
      <c r="K189" s="1" t="n"/>
      <c r="L189" s="1" t="n"/>
      <c r="M189" s="1" t="n"/>
    </row>
    <row hidden="1" r="190">
      <c r="A190" s="38" t="n"/>
      <c r="B190" s="1" t="n"/>
      <c r="H190" s="1" t="n"/>
      <c r="I190" s="1" t="n"/>
      <c r="J190" s="1" t="n"/>
      <c r="K190" s="1" t="n"/>
      <c r="L190" s="1" t="n"/>
      <c r="M190" s="1" t="n"/>
    </row>
    <row hidden="1" r="191">
      <c r="A191" s="38" t="n"/>
      <c r="B191" s="1" t="n"/>
      <c r="H191" s="1" t="n"/>
      <c r="I191" s="1" t="n"/>
      <c r="J191" s="1" t="n"/>
      <c r="K191" s="1" t="n"/>
      <c r="L191" s="1" t="n"/>
      <c r="M191" s="1" t="n"/>
    </row>
    <row hidden="1" r="192">
      <c r="A192" s="38" t="n"/>
      <c r="B192" s="1" t="n"/>
      <c r="H192" s="1" t="n"/>
      <c r="I192" s="1" t="n"/>
      <c r="J192" s="1" t="n"/>
      <c r="K192" s="1" t="n"/>
      <c r="L192" s="1" t="n"/>
      <c r="M192" s="1" t="n"/>
    </row>
    <row hidden="1" r="193">
      <c r="A193" s="38" t="n"/>
      <c r="B193" s="1" t="n"/>
      <c r="H193" s="1" t="n"/>
      <c r="I193" s="1" t="n"/>
      <c r="J193" s="1" t="n"/>
      <c r="K193" s="1" t="n"/>
      <c r="L193" s="1" t="n"/>
      <c r="M193" s="1" t="n"/>
    </row>
    <row hidden="1" r="194">
      <c r="A194" s="38" t="n"/>
      <c r="B194" s="1" t="n"/>
      <c r="H194" s="1" t="n"/>
      <c r="I194" s="1" t="n"/>
      <c r="J194" s="1" t="n"/>
      <c r="K194" s="1" t="n"/>
      <c r="L194" s="1" t="n"/>
      <c r="M194" s="1" t="n"/>
    </row>
    <row hidden="1" r="195">
      <c r="A195" s="38" t="n"/>
      <c r="B195" s="1" t="n"/>
      <c r="H195" s="1" t="n"/>
      <c r="I195" s="1" t="n"/>
      <c r="J195" s="1" t="n"/>
      <c r="K195" s="1" t="n"/>
      <c r="L195" s="1" t="n"/>
      <c r="M195" s="1" t="n"/>
    </row>
    <row hidden="1" r="196">
      <c r="A196" s="38" t="n"/>
      <c r="B196" s="1" t="n"/>
      <c r="H196" s="1" t="n"/>
      <c r="I196" s="1" t="n"/>
      <c r="J196" s="1" t="n"/>
      <c r="K196" s="1" t="n"/>
      <c r="L196" s="1" t="n"/>
      <c r="M196" s="1" t="n"/>
    </row>
    <row hidden="1" r="197">
      <c r="A197" s="38" t="n"/>
      <c r="B197" s="1" t="n"/>
      <c r="H197" s="1" t="n"/>
      <c r="I197" s="1" t="n"/>
      <c r="J197" s="1" t="n"/>
      <c r="K197" s="1" t="n"/>
      <c r="L197" s="1" t="n"/>
      <c r="M197" s="1" t="n"/>
    </row>
    <row hidden="1" r="198">
      <c r="A198" s="38" t="n"/>
      <c r="B198" s="1" t="n"/>
      <c r="H198" s="1" t="n"/>
      <c r="I198" s="1" t="n"/>
      <c r="J198" s="1" t="n"/>
      <c r="K198" s="1" t="n"/>
      <c r="L198" s="1" t="n"/>
      <c r="M198" s="1" t="n"/>
    </row>
    <row hidden="1" r="199">
      <c r="A199" s="38" t="n"/>
      <c r="B199" s="1" t="n"/>
      <c r="H199" s="1" t="n"/>
      <c r="I199" s="1" t="n"/>
      <c r="J199" s="1" t="n"/>
      <c r="K199" s="1" t="n"/>
      <c r="L199" s="1" t="n"/>
      <c r="M199" s="1" t="n"/>
    </row>
    <row hidden="1" r="200">
      <c r="A200" s="38" t="n"/>
      <c r="B200" s="1" t="n"/>
      <c r="H200" s="1" t="n"/>
      <c r="I200" s="1" t="n"/>
      <c r="J200" s="1" t="n"/>
      <c r="K200" s="1" t="n"/>
      <c r="L200" s="1" t="n"/>
      <c r="M200" s="1" t="n"/>
    </row>
    <row hidden="1" r="201">
      <c r="A201" s="38" t="n"/>
      <c r="B201" s="1" t="n"/>
      <c r="H201" s="1" t="n"/>
      <c r="I201" s="1" t="n"/>
      <c r="J201" s="1" t="n"/>
      <c r="K201" s="1" t="n"/>
      <c r="L201" s="1" t="n"/>
      <c r="M201" s="1" t="n"/>
    </row>
    <row hidden="1" r="202">
      <c r="A202" s="38" t="n"/>
      <c r="B202" s="1" t="n"/>
      <c r="H202" s="1" t="n"/>
      <c r="I202" s="1" t="n"/>
      <c r="J202" s="1" t="n"/>
      <c r="K202" s="1" t="n"/>
      <c r="L202" s="1" t="n"/>
      <c r="M202" s="1" t="n"/>
    </row>
    <row hidden="1" r="203">
      <c r="A203" s="38" t="n"/>
      <c r="B203" s="1" t="n"/>
      <c r="H203" s="1" t="n"/>
      <c r="I203" s="1" t="n"/>
      <c r="J203" s="1" t="n"/>
      <c r="K203" s="1" t="n"/>
      <c r="L203" s="1" t="n"/>
      <c r="M203" s="1" t="n"/>
    </row>
    <row hidden="1" r="204">
      <c r="A204" s="38" t="n"/>
      <c r="B204" s="1" t="n"/>
      <c r="H204" s="1" t="n"/>
      <c r="I204" s="1" t="n"/>
      <c r="J204" s="1" t="n"/>
      <c r="K204" s="1" t="n"/>
      <c r="L204" s="1" t="n"/>
      <c r="M204" s="1" t="n"/>
    </row>
    <row hidden="1" r="205">
      <c r="A205" s="38" t="n"/>
      <c r="B205" s="1" t="n"/>
      <c r="H205" s="1" t="n"/>
      <c r="I205" s="1" t="n"/>
      <c r="J205" s="1" t="n"/>
      <c r="K205" s="1" t="n"/>
      <c r="L205" s="1" t="n"/>
      <c r="M205" s="1" t="n"/>
    </row>
    <row hidden="1" r="206">
      <c r="A206" s="38" t="n"/>
      <c r="B206" s="1" t="n"/>
      <c r="H206" s="1" t="n"/>
      <c r="I206" s="1" t="n"/>
      <c r="J206" s="1" t="n"/>
      <c r="K206" s="1" t="n"/>
      <c r="L206" s="1" t="n"/>
      <c r="M206" s="1" t="n"/>
    </row>
    <row hidden="1" r="207">
      <c r="A207" s="38" t="n"/>
      <c r="B207" s="1" t="n"/>
      <c r="H207" s="1" t="n"/>
      <c r="I207" s="1" t="n"/>
      <c r="J207" s="1" t="n"/>
      <c r="K207" s="1" t="n"/>
      <c r="L207" s="1" t="n"/>
      <c r="M207" s="1" t="n"/>
    </row>
    <row hidden="1" r="208">
      <c r="A208" s="38" t="n"/>
      <c r="B208" s="1" t="n"/>
      <c r="H208" s="1" t="n"/>
      <c r="I208" s="1" t="n"/>
      <c r="J208" s="1" t="n"/>
      <c r="K208" s="1" t="n"/>
      <c r="L208" s="1" t="n"/>
      <c r="M208" s="1" t="n"/>
    </row>
    <row hidden="1" r="209">
      <c r="A209" s="38" t="n"/>
      <c r="B209" s="1" t="n"/>
      <c r="H209" s="1" t="n"/>
      <c r="I209" s="1" t="n"/>
      <c r="J209" s="1" t="n"/>
      <c r="K209" s="1" t="n"/>
      <c r="L209" s="1" t="n"/>
      <c r="M209" s="1" t="n"/>
    </row>
    <row hidden="1" r="210">
      <c r="A210" s="38" t="n"/>
      <c r="B210" s="1" t="n"/>
      <c r="H210" s="1" t="n"/>
      <c r="I210" s="1" t="n"/>
      <c r="J210" s="1" t="n"/>
      <c r="K210" s="1" t="n"/>
      <c r="L210" s="1" t="n"/>
      <c r="M210" s="1" t="n"/>
    </row>
    <row hidden="1" r="211">
      <c r="A211" s="38" t="n"/>
      <c r="B211" s="1" t="n"/>
      <c r="H211" s="1" t="n"/>
      <c r="I211" s="1" t="n"/>
      <c r="J211" s="1" t="n"/>
      <c r="K211" s="1" t="n"/>
      <c r="L211" s="1" t="n"/>
      <c r="M211" s="1" t="n"/>
    </row>
    <row hidden="1" r="212">
      <c r="A212" s="38" t="n"/>
      <c r="B212" s="1" t="n"/>
      <c r="H212" s="1" t="n"/>
      <c r="I212" s="1" t="n"/>
      <c r="J212" s="1" t="n"/>
      <c r="K212" s="1" t="n"/>
      <c r="L212" s="1" t="n"/>
      <c r="M212" s="1" t="n"/>
    </row>
    <row hidden="1" r="213">
      <c r="A213" s="38" t="n"/>
      <c r="B213" s="1" t="n"/>
      <c r="H213" s="1" t="n"/>
      <c r="I213" s="1" t="n"/>
      <c r="J213" s="1" t="n"/>
      <c r="K213" s="1" t="n"/>
      <c r="L213" s="1" t="n"/>
      <c r="M213" s="1" t="n"/>
    </row>
    <row hidden="1" r="214">
      <c r="A214" s="38" t="n"/>
      <c r="B214" s="1" t="n"/>
      <c r="H214" s="1" t="n"/>
      <c r="I214" s="1" t="n"/>
      <c r="J214" s="1" t="n"/>
      <c r="K214" s="1" t="n"/>
      <c r="L214" s="1" t="n"/>
      <c r="M214" s="1" t="n"/>
    </row>
    <row hidden="1" r="215">
      <c r="A215" s="38" t="n"/>
      <c r="B215" s="1" t="n"/>
      <c r="H215" s="1" t="n"/>
      <c r="I215" s="1" t="n"/>
      <c r="J215" s="1" t="n"/>
      <c r="K215" s="1" t="n"/>
      <c r="L215" s="1" t="n"/>
      <c r="M215" s="1" t="n"/>
    </row>
    <row hidden="1" r="216">
      <c r="A216" s="38" t="n"/>
      <c r="B216" s="1" t="n"/>
      <c r="H216" s="1" t="n"/>
      <c r="I216" s="1" t="n"/>
      <c r="J216" s="1" t="n"/>
      <c r="K216" s="1" t="n"/>
      <c r="L216" s="1" t="n"/>
      <c r="M216" s="1" t="n"/>
    </row>
    <row hidden="1" r="217">
      <c r="A217" s="38" t="n"/>
      <c r="B217" s="1" t="n"/>
      <c r="H217" s="1" t="n"/>
      <c r="I217" s="1" t="n"/>
      <c r="J217" s="1" t="n"/>
      <c r="K217" s="1" t="n"/>
      <c r="L217" s="1" t="n"/>
      <c r="M217" s="1" t="n"/>
    </row>
    <row hidden="1" r="218">
      <c r="A218" s="38" t="n"/>
      <c r="B218" s="1" t="n"/>
      <c r="H218" s="1" t="n"/>
      <c r="I218" s="1" t="n"/>
      <c r="J218" s="1" t="n"/>
      <c r="K218" s="1" t="n"/>
      <c r="L218" s="1" t="n"/>
      <c r="M218" s="1" t="n"/>
    </row>
    <row hidden="1" r="219">
      <c r="A219" s="38" t="n"/>
      <c r="B219" s="1" t="n"/>
      <c r="H219" s="1" t="n"/>
      <c r="I219" s="1" t="n"/>
      <c r="J219" s="1" t="n"/>
      <c r="K219" s="1" t="n"/>
      <c r="L219" s="1" t="n"/>
      <c r="M219" s="1" t="n"/>
    </row>
    <row hidden="1" r="220">
      <c r="A220" s="38" t="n"/>
      <c r="B220" s="1" t="n"/>
      <c r="H220" s="1" t="n"/>
      <c r="I220" s="1" t="n"/>
      <c r="J220" s="1" t="n"/>
      <c r="K220" s="1" t="n"/>
      <c r="L220" s="1" t="n"/>
      <c r="M220" s="1" t="n"/>
    </row>
    <row hidden="1" r="221">
      <c r="A221" s="38" t="n"/>
      <c r="B221" s="1" t="n"/>
      <c r="H221" s="1" t="n"/>
      <c r="I221" s="1" t="n"/>
      <c r="J221" s="1" t="n"/>
      <c r="K221" s="1" t="n"/>
      <c r="L221" s="1" t="n"/>
      <c r="M221" s="1" t="n"/>
    </row>
    <row hidden="1" r="222">
      <c r="A222" s="38" t="n"/>
      <c r="B222" s="1" t="n"/>
      <c r="H222" s="1" t="n"/>
      <c r="I222" s="1" t="n"/>
      <c r="J222" s="1" t="n"/>
      <c r="K222" s="1" t="n"/>
      <c r="L222" s="1" t="n"/>
      <c r="M222" s="1" t="n"/>
    </row>
    <row hidden="1" r="223">
      <c r="A223" s="38" t="n"/>
      <c r="B223" s="1" t="n"/>
      <c r="H223" s="1" t="n"/>
      <c r="I223" s="1" t="n"/>
      <c r="J223" s="1" t="n"/>
      <c r="K223" s="1" t="n"/>
      <c r="L223" s="1" t="n"/>
      <c r="M223" s="1" t="n"/>
    </row>
    <row hidden="1" r="224">
      <c r="A224" s="38" t="n"/>
      <c r="B224" s="1" t="n"/>
      <c r="H224" s="1" t="n"/>
      <c r="I224" s="1" t="n"/>
      <c r="J224" s="1" t="n"/>
      <c r="K224" s="1" t="n"/>
      <c r="L224" s="1" t="n"/>
      <c r="M224" s="1" t="n"/>
    </row>
    <row hidden="1" r="225">
      <c r="A225" s="38" t="n"/>
      <c r="B225" s="1" t="n"/>
      <c r="H225" s="1" t="n"/>
      <c r="I225" s="1" t="n"/>
      <c r="J225" s="1" t="n"/>
      <c r="K225" s="1" t="n"/>
      <c r="L225" s="1" t="n"/>
      <c r="M225" s="1" t="n"/>
    </row>
    <row hidden="1" r="226">
      <c r="A226" s="38" t="n"/>
      <c r="B226" s="1" t="n"/>
      <c r="H226" s="1" t="n"/>
      <c r="I226" s="1" t="n"/>
      <c r="J226" s="1" t="n"/>
      <c r="K226" s="1" t="n"/>
      <c r="L226" s="1" t="n"/>
      <c r="M226" s="1" t="n"/>
    </row>
    <row hidden="1" r="227">
      <c r="A227" s="38" t="n"/>
      <c r="B227" s="1" t="n"/>
      <c r="H227" s="1" t="n"/>
      <c r="I227" s="1" t="n"/>
      <c r="J227" s="1" t="n"/>
      <c r="K227" s="1" t="n"/>
      <c r="L227" s="1" t="n"/>
      <c r="M227" s="1" t="n"/>
    </row>
    <row hidden="1" r="228">
      <c r="A228" s="38" t="n"/>
      <c r="B228" s="1" t="n"/>
      <c r="H228" s="1" t="n"/>
      <c r="I228" s="1" t="n"/>
      <c r="J228" s="1" t="n"/>
      <c r="K228" s="1" t="n"/>
      <c r="L228" s="1" t="n"/>
      <c r="M228" s="1" t="n"/>
    </row>
    <row hidden="1" r="229">
      <c r="A229" s="38" t="n"/>
      <c r="B229" s="1" t="n"/>
      <c r="H229" s="1" t="n"/>
      <c r="I229" s="1" t="n"/>
      <c r="J229" s="1" t="n"/>
      <c r="K229" s="1" t="n"/>
      <c r="L229" s="1" t="n"/>
      <c r="M229" s="1" t="n"/>
    </row>
    <row hidden="1" r="230">
      <c r="A230" s="38" t="n"/>
      <c r="B230" s="1" t="n"/>
      <c r="H230" s="1" t="n"/>
      <c r="I230" s="1" t="n"/>
      <c r="J230" s="1" t="n"/>
      <c r="K230" s="1" t="n"/>
      <c r="L230" s="1" t="n"/>
      <c r="M230" s="1" t="n"/>
    </row>
    <row hidden="1" r="231">
      <c r="A231" s="38" t="n"/>
      <c r="B231" s="1" t="n"/>
      <c r="H231" s="1" t="n"/>
      <c r="I231" s="1" t="n"/>
      <c r="J231" s="1" t="n"/>
      <c r="K231" s="1" t="n"/>
      <c r="L231" s="1" t="n"/>
      <c r="M231" s="1" t="n"/>
    </row>
    <row hidden="1" r="232">
      <c r="A232" s="38" t="n"/>
      <c r="B232" s="1" t="n"/>
      <c r="H232" s="1" t="n"/>
      <c r="I232" s="1" t="n"/>
      <c r="J232" s="1" t="n"/>
      <c r="K232" s="1" t="n"/>
      <c r="L232" s="1" t="n"/>
      <c r="M232" s="1" t="n"/>
    </row>
    <row hidden="1" r="233">
      <c r="A233" s="38" t="n"/>
      <c r="B233" s="1" t="n"/>
      <c r="H233" s="1" t="n"/>
      <c r="I233" s="1" t="n"/>
      <c r="J233" s="1" t="n"/>
      <c r="K233" s="1" t="n"/>
      <c r="L233" s="1" t="n"/>
      <c r="M233" s="1" t="n"/>
    </row>
    <row hidden="1" r="234">
      <c r="A234" s="38" t="n"/>
      <c r="B234" s="1" t="n"/>
      <c r="H234" s="1" t="n"/>
      <c r="I234" s="1" t="n"/>
      <c r="J234" s="1" t="n"/>
      <c r="K234" s="1" t="n"/>
      <c r="L234" s="1" t="n"/>
      <c r="M234" s="1" t="n"/>
    </row>
    <row hidden="1" r="235">
      <c r="A235" s="38" t="n"/>
      <c r="B235" s="1" t="n"/>
      <c r="H235" s="1" t="n"/>
      <c r="I235" s="1" t="n"/>
      <c r="J235" s="1" t="n"/>
      <c r="K235" s="1" t="n"/>
      <c r="L235" s="1" t="n"/>
      <c r="M235" s="1" t="n"/>
    </row>
    <row hidden="1" r="236">
      <c r="A236" s="38" t="n"/>
      <c r="B236" s="1" t="n"/>
      <c r="H236" s="1" t="n"/>
      <c r="I236" s="1" t="n"/>
      <c r="J236" s="1" t="n"/>
      <c r="K236" s="1" t="n"/>
      <c r="L236" s="1" t="n"/>
      <c r="M236" s="1" t="n"/>
    </row>
    <row hidden="1" r="237">
      <c r="A237" s="38" t="n"/>
      <c r="B237" s="1" t="n"/>
      <c r="H237" s="1" t="n"/>
      <c r="I237" s="1" t="n"/>
      <c r="J237" s="1" t="n"/>
      <c r="K237" s="1" t="n"/>
      <c r="L237" s="1" t="n"/>
      <c r="M237" s="1" t="n"/>
    </row>
    <row hidden="1" r="238">
      <c r="A238" s="38" t="n"/>
      <c r="B238" s="1" t="n"/>
      <c r="H238" s="1" t="n"/>
      <c r="I238" s="1" t="n"/>
      <c r="J238" s="1" t="n"/>
      <c r="K238" s="1" t="n"/>
      <c r="L238" s="1" t="n"/>
      <c r="M238" s="1" t="n"/>
    </row>
    <row hidden="1" r="239">
      <c r="A239" s="38" t="n"/>
      <c r="B239" s="1" t="n"/>
      <c r="H239" s="1" t="n"/>
      <c r="I239" s="1" t="n"/>
      <c r="J239" s="1" t="n"/>
      <c r="K239" s="1" t="n"/>
      <c r="L239" s="1" t="n"/>
      <c r="M239" s="1" t="n"/>
    </row>
    <row hidden="1" r="240">
      <c r="A240" s="38" t="n"/>
      <c r="B240" s="1" t="n"/>
      <c r="H240" s="1" t="n"/>
      <c r="I240" s="1" t="n"/>
      <c r="J240" s="1" t="n"/>
      <c r="K240" s="1" t="n"/>
      <c r="L240" s="1" t="n"/>
      <c r="M240" s="1" t="n"/>
    </row>
    <row hidden="1" r="241">
      <c r="A241" s="38" t="n"/>
      <c r="B241" s="1" t="n"/>
      <c r="H241" s="1" t="n"/>
      <c r="I241" s="1" t="n"/>
      <c r="J241" s="1" t="n"/>
      <c r="K241" s="1" t="n"/>
      <c r="L241" s="1" t="n"/>
      <c r="M241" s="1" t="n"/>
    </row>
    <row hidden="1" r="242">
      <c r="A242" s="38" t="n"/>
      <c r="B242" s="1" t="n"/>
      <c r="H242" s="1" t="n"/>
      <c r="I242" s="1" t="n"/>
      <c r="J242" s="1" t="n"/>
      <c r="K242" s="1" t="n"/>
      <c r="L242" s="1" t="n"/>
      <c r="M242" s="1" t="n"/>
    </row>
    <row hidden="1" r="243">
      <c r="A243" s="38" t="n"/>
      <c r="B243" s="1" t="n"/>
      <c r="H243" s="1" t="n"/>
      <c r="I243" s="1" t="n"/>
      <c r="J243" s="1" t="n"/>
      <c r="K243" s="1" t="n"/>
      <c r="L243" s="1" t="n"/>
      <c r="M243" s="1" t="n"/>
    </row>
    <row hidden="1" r="244">
      <c r="A244" s="38" t="n"/>
      <c r="B244" s="1" t="n"/>
      <c r="H244" s="1" t="n"/>
      <c r="I244" s="1" t="n"/>
      <c r="J244" s="1" t="n"/>
      <c r="K244" s="1" t="n"/>
      <c r="L244" s="1" t="n"/>
      <c r="M244" s="1" t="n"/>
    </row>
    <row hidden="1" r="245">
      <c r="A245" s="38" t="n"/>
      <c r="B245" s="1" t="n"/>
      <c r="H245" s="1" t="n"/>
      <c r="I245" s="1" t="n"/>
      <c r="J245" s="1" t="n"/>
      <c r="K245" s="1" t="n"/>
      <c r="L245" s="1" t="n"/>
      <c r="M245" s="1" t="n"/>
    </row>
    <row hidden="1" r="246">
      <c r="A246" s="38" t="n"/>
      <c r="B246" s="1" t="n"/>
      <c r="H246" s="1" t="n"/>
      <c r="I246" s="1" t="n"/>
      <c r="J246" s="1" t="n"/>
      <c r="K246" s="1" t="n"/>
      <c r="L246" s="1" t="n"/>
      <c r="M246" s="1" t="n"/>
    </row>
    <row hidden="1" r="247">
      <c r="A247" s="38" t="n"/>
      <c r="B247" s="1" t="n"/>
      <c r="H247" s="1" t="n"/>
      <c r="I247" s="1" t="n"/>
      <c r="J247" s="1" t="n"/>
      <c r="K247" s="1" t="n"/>
      <c r="L247" s="1" t="n"/>
      <c r="M247" s="1" t="n"/>
    </row>
    <row hidden="1" r="248">
      <c r="A248" s="38" t="n"/>
      <c r="B248" s="1" t="n"/>
      <c r="H248" s="1" t="n"/>
      <c r="I248" s="1" t="n"/>
      <c r="J248" s="1" t="n"/>
      <c r="K248" s="1" t="n"/>
      <c r="L248" s="1" t="n"/>
      <c r="M248" s="1" t="n"/>
    </row>
    <row hidden="1" r="249">
      <c r="A249" s="38" t="n"/>
      <c r="B249" s="1" t="n"/>
      <c r="H249" s="1" t="n"/>
      <c r="I249" s="1" t="n"/>
      <c r="J249" s="1" t="n"/>
      <c r="K249" s="1" t="n"/>
      <c r="L249" s="1" t="n"/>
      <c r="M249" s="1" t="n"/>
    </row>
    <row hidden="1" r="250">
      <c r="A250" s="38" t="n"/>
      <c r="B250" s="1" t="n"/>
      <c r="H250" s="1" t="n"/>
      <c r="I250" s="1" t="n"/>
      <c r="J250" s="1" t="n"/>
      <c r="K250" s="1" t="n"/>
      <c r="L250" s="1" t="n"/>
      <c r="M250" s="1" t="n"/>
    </row>
    <row hidden="1" r="251">
      <c r="A251" s="38" t="n"/>
      <c r="B251" s="1" t="n"/>
      <c r="H251" s="1" t="n"/>
      <c r="I251" s="1" t="n"/>
      <c r="J251" s="1" t="n"/>
      <c r="K251" s="1" t="n"/>
      <c r="L251" s="1" t="n"/>
      <c r="M251" s="1" t="n"/>
    </row>
    <row hidden="1" r="252">
      <c r="A252" s="38" t="n"/>
      <c r="B252" s="1" t="n"/>
      <c r="H252" s="1" t="n"/>
      <c r="I252" s="1" t="n"/>
      <c r="J252" s="1" t="n"/>
      <c r="K252" s="1" t="n"/>
      <c r="L252" s="1" t="n"/>
      <c r="M252" s="1" t="n"/>
    </row>
    <row hidden="1" r="253">
      <c r="A253" s="38" t="n"/>
      <c r="B253" s="1" t="n"/>
      <c r="H253" s="1" t="n"/>
      <c r="I253" s="1" t="n"/>
      <c r="J253" s="1" t="n"/>
      <c r="K253" s="1" t="n"/>
      <c r="L253" s="1" t="n"/>
      <c r="M253" s="1" t="n"/>
    </row>
    <row hidden="1" r="254">
      <c r="A254" s="38" t="n"/>
      <c r="B254" s="1" t="n"/>
      <c r="H254" s="1" t="n"/>
      <c r="I254" s="1" t="n"/>
      <c r="J254" s="1" t="n"/>
      <c r="K254" s="1" t="n"/>
      <c r="L254" s="1" t="n"/>
      <c r="M254" s="1" t="n"/>
    </row>
    <row hidden="1" r="255">
      <c r="A255" s="38" t="n"/>
      <c r="B255" s="1" t="n"/>
      <c r="H255" s="1" t="n"/>
      <c r="I255" s="1" t="n"/>
      <c r="J255" s="1" t="n"/>
      <c r="K255" s="1" t="n"/>
      <c r="L255" s="1" t="n"/>
      <c r="M255" s="1" t="n"/>
    </row>
    <row hidden="1" r="256">
      <c r="A256" s="38" t="n"/>
      <c r="B256" s="1" t="n"/>
      <c r="H256" s="1" t="n"/>
      <c r="I256" s="1" t="n"/>
      <c r="J256" s="1" t="n"/>
      <c r="K256" s="1" t="n"/>
      <c r="L256" s="1" t="n"/>
      <c r="M256" s="1" t="n"/>
    </row>
    <row hidden="1" r="257">
      <c r="A257" s="38" t="n"/>
      <c r="B257" s="1" t="n"/>
      <c r="H257" s="1" t="n"/>
      <c r="I257" s="1" t="n"/>
      <c r="J257" s="1" t="n"/>
      <c r="K257" s="1" t="n"/>
      <c r="L257" s="1" t="n"/>
      <c r="M257" s="1" t="n"/>
    </row>
    <row hidden="1" r="258">
      <c r="A258" s="38" t="n"/>
      <c r="B258" s="1" t="n"/>
      <c r="H258" s="1" t="n"/>
      <c r="I258" s="1" t="n"/>
      <c r="J258" s="1" t="n"/>
      <c r="K258" s="1" t="n"/>
      <c r="L258" s="1" t="n"/>
      <c r="M258" s="1" t="n"/>
    </row>
    <row hidden="1" r="259">
      <c r="A259" s="38" t="n"/>
      <c r="B259" s="1" t="n"/>
      <c r="H259" s="1" t="n"/>
      <c r="I259" s="1" t="n"/>
      <c r="J259" s="1" t="n"/>
      <c r="K259" s="1" t="n"/>
      <c r="L259" s="1" t="n"/>
      <c r="M259" s="1" t="n"/>
    </row>
    <row hidden="1" r="260">
      <c r="A260" s="38" t="n"/>
      <c r="B260" s="1" t="n"/>
      <c r="H260" s="1" t="n"/>
      <c r="I260" s="1" t="n"/>
      <c r="J260" s="1" t="n"/>
      <c r="K260" s="1" t="n"/>
      <c r="L260" s="1" t="n"/>
      <c r="M260" s="1" t="n"/>
    </row>
    <row hidden="1" r="261">
      <c r="A261" s="38" t="n"/>
      <c r="B261" s="1" t="n"/>
      <c r="H261" s="1" t="n"/>
      <c r="I261" s="1" t="n"/>
      <c r="J261" s="1" t="n"/>
      <c r="K261" s="1" t="n"/>
      <c r="L261" s="1" t="n"/>
      <c r="M261" s="1" t="n"/>
    </row>
    <row hidden="1" r="262">
      <c r="A262" s="38" t="n"/>
      <c r="B262" s="1" t="n"/>
      <c r="H262" s="1" t="n"/>
      <c r="I262" s="1" t="n"/>
      <c r="J262" s="1" t="n"/>
      <c r="K262" s="1" t="n"/>
      <c r="L262" s="1" t="n"/>
      <c r="M262" s="1" t="n"/>
    </row>
    <row hidden="1" r="263">
      <c r="A263" s="38" t="n"/>
      <c r="B263" s="1" t="n"/>
      <c r="H263" s="1" t="n"/>
      <c r="I263" s="1" t="n"/>
      <c r="J263" s="1" t="n"/>
      <c r="K263" s="1" t="n"/>
      <c r="L263" s="1" t="n"/>
      <c r="M263" s="1" t="n"/>
    </row>
    <row hidden="1" r="264">
      <c r="A264" s="38" t="n"/>
      <c r="B264" s="1" t="n"/>
      <c r="H264" s="1" t="n"/>
      <c r="I264" s="1" t="n"/>
      <c r="J264" s="1" t="n"/>
      <c r="K264" s="1" t="n"/>
      <c r="L264" s="1" t="n"/>
      <c r="M264" s="1" t="n"/>
    </row>
    <row hidden="1" r="265">
      <c r="A265" s="38" t="n"/>
      <c r="B265" s="1" t="n"/>
      <c r="H265" s="1" t="n"/>
      <c r="I265" s="1" t="n"/>
      <c r="J265" s="1" t="n"/>
      <c r="K265" s="1" t="n"/>
      <c r="L265" s="1" t="n"/>
      <c r="M265" s="1" t="n"/>
    </row>
    <row hidden="1" r="266">
      <c r="A266" s="38" t="n"/>
      <c r="B266" s="1" t="n"/>
      <c r="H266" s="1" t="n"/>
      <c r="I266" s="1" t="n"/>
      <c r="J266" s="1" t="n"/>
      <c r="K266" s="1" t="n"/>
      <c r="L266" s="1" t="n"/>
      <c r="M266" s="1" t="n"/>
    </row>
    <row hidden="1" r="267">
      <c r="A267" s="38" t="n"/>
      <c r="B267" s="1" t="n"/>
      <c r="H267" s="1" t="n"/>
      <c r="I267" s="1" t="n"/>
      <c r="J267" s="1" t="n"/>
      <c r="K267" s="1" t="n"/>
      <c r="L267" s="1" t="n"/>
      <c r="M267" s="1" t="n"/>
    </row>
    <row hidden="1" r="268">
      <c r="A268" s="38" t="n"/>
      <c r="B268" s="1" t="n"/>
      <c r="H268" s="1" t="n"/>
      <c r="I268" s="1" t="n"/>
      <c r="J268" s="1" t="n"/>
      <c r="K268" s="1" t="n"/>
      <c r="L268" s="1" t="n"/>
      <c r="M268" s="1" t="n"/>
    </row>
    <row hidden="1" r="269">
      <c r="A269" s="38" t="n"/>
      <c r="B269" s="1" t="n"/>
      <c r="H269" s="1" t="n"/>
      <c r="I269" s="1" t="n"/>
      <c r="J269" s="1" t="n"/>
      <c r="K269" s="1" t="n"/>
      <c r="L269" s="1" t="n"/>
      <c r="M269" s="1" t="n"/>
    </row>
    <row hidden="1" r="270">
      <c r="A270" s="38" t="n"/>
      <c r="B270" s="1" t="n"/>
      <c r="H270" s="1" t="n"/>
      <c r="I270" s="1" t="n"/>
      <c r="J270" s="1" t="n"/>
      <c r="K270" s="1" t="n"/>
      <c r="L270" s="1" t="n"/>
      <c r="M270" s="1" t="n"/>
    </row>
    <row hidden="1" r="271">
      <c r="A271" s="38" t="n"/>
      <c r="B271" s="1" t="n"/>
      <c r="H271" s="1" t="n"/>
      <c r="I271" s="1" t="n"/>
      <c r="J271" s="1" t="n"/>
      <c r="K271" s="1" t="n"/>
      <c r="L271" s="1" t="n"/>
      <c r="M271" s="1" t="n"/>
    </row>
    <row hidden="1" r="272">
      <c r="A272" s="38" t="n"/>
      <c r="B272" s="1" t="n"/>
      <c r="H272" s="1" t="n"/>
      <c r="I272" s="1" t="n"/>
      <c r="J272" s="1" t="n"/>
      <c r="K272" s="1" t="n"/>
      <c r="L272" s="1" t="n"/>
      <c r="M272" s="1" t="n"/>
    </row>
    <row hidden="1" r="273">
      <c r="A273" s="38" t="n"/>
      <c r="B273" s="1" t="n"/>
      <c r="H273" s="1" t="n"/>
      <c r="I273" s="1" t="n"/>
      <c r="J273" s="1" t="n"/>
      <c r="K273" s="1" t="n"/>
      <c r="L273" s="1" t="n"/>
      <c r="M273" s="1" t="n"/>
    </row>
    <row hidden="1" r="274">
      <c r="A274" s="38" t="n"/>
      <c r="B274" s="1" t="n"/>
      <c r="H274" s="1" t="n"/>
      <c r="I274" s="1" t="n"/>
      <c r="J274" s="1" t="n"/>
      <c r="K274" s="1" t="n"/>
      <c r="L274" s="1" t="n"/>
      <c r="M274" s="1" t="n"/>
    </row>
    <row hidden="1" r="275">
      <c r="A275" s="38" t="n"/>
      <c r="B275" s="1" t="n"/>
      <c r="H275" s="1" t="n"/>
      <c r="I275" s="1" t="n"/>
      <c r="J275" s="1" t="n"/>
      <c r="K275" s="1" t="n"/>
      <c r="L275" s="1" t="n"/>
      <c r="M275" s="1" t="n"/>
    </row>
    <row hidden="1" r="276">
      <c r="A276" s="38" t="n"/>
      <c r="B276" s="1" t="n"/>
      <c r="H276" s="1" t="n"/>
      <c r="I276" s="1" t="n"/>
      <c r="J276" s="1" t="n"/>
      <c r="K276" s="1" t="n"/>
      <c r="L276" s="1" t="n"/>
      <c r="M276" s="1" t="n"/>
    </row>
    <row hidden="1" r="277">
      <c r="A277" s="38" t="n"/>
      <c r="B277" s="1" t="n"/>
      <c r="H277" s="1" t="n"/>
      <c r="I277" s="1" t="n"/>
      <c r="J277" s="1" t="n"/>
      <c r="K277" s="1" t="n"/>
      <c r="L277" s="1" t="n"/>
      <c r="M277" s="1" t="n"/>
    </row>
    <row hidden="1" r="278">
      <c r="A278" s="38" t="n"/>
      <c r="B278" s="1" t="n"/>
      <c r="H278" s="1" t="n"/>
      <c r="I278" s="1" t="n"/>
      <c r="J278" s="1" t="n"/>
      <c r="K278" s="1" t="n"/>
      <c r="L278" s="1" t="n"/>
      <c r="M278" s="1" t="n"/>
    </row>
    <row hidden="1" r="279">
      <c r="A279" s="38" t="n"/>
      <c r="B279" s="1" t="n"/>
      <c r="H279" s="1" t="n"/>
      <c r="I279" s="1" t="n"/>
      <c r="J279" s="1" t="n"/>
      <c r="K279" s="1" t="n"/>
      <c r="L279" s="1" t="n"/>
      <c r="M279" s="1" t="n"/>
    </row>
    <row hidden="1" r="280">
      <c r="A280" s="38" t="n"/>
      <c r="B280" s="1" t="n"/>
      <c r="H280" s="1" t="n"/>
      <c r="I280" s="1" t="n"/>
      <c r="J280" s="1" t="n"/>
      <c r="K280" s="1" t="n"/>
      <c r="L280" s="1" t="n"/>
      <c r="M280" s="1" t="n"/>
    </row>
    <row hidden="1" r="281">
      <c r="A281" s="38" t="n"/>
      <c r="B281" s="1" t="n"/>
      <c r="H281" s="1" t="n"/>
      <c r="I281" s="1" t="n"/>
      <c r="J281" s="1" t="n"/>
      <c r="K281" s="1" t="n"/>
      <c r="L281" s="1" t="n"/>
      <c r="M281" s="1" t="n"/>
    </row>
    <row hidden="1" r="282">
      <c r="A282" s="38" t="n"/>
      <c r="B282" s="1" t="n"/>
      <c r="H282" s="1" t="n"/>
      <c r="I282" s="1" t="n"/>
      <c r="J282" s="1" t="n"/>
      <c r="K282" s="1" t="n"/>
      <c r="L282" s="1" t="n"/>
      <c r="M282" s="1" t="n"/>
    </row>
    <row hidden="1" r="283">
      <c r="A283" s="38" t="n"/>
      <c r="B283" s="1" t="n"/>
      <c r="H283" s="1" t="n"/>
      <c r="I283" s="1" t="n"/>
      <c r="J283" s="1" t="n"/>
      <c r="K283" s="1" t="n"/>
      <c r="L283" s="1" t="n"/>
      <c r="M283" s="1" t="n"/>
    </row>
    <row hidden="1" r="284">
      <c r="A284" s="38" t="n"/>
      <c r="B284" s="1" t="n"/>
      <c r="H284" s="1" t="n"/>
      <c r="I284" s="1" t="n"/>
      <c r="J284" s="1" t="n"/>
      <c r="K284" s="1" t="n"/>
      <c r="L284" s="1" t="n"/>
      <c r="M284" s="1" t="n"/>
    </row>
    <row hidden="1" r="285">
      <c r="A285" s="38" t="n"/>
      <c r="B285" s="1" t="n"/>
      <c r="H285" s="1" t="n"/>
      <c r="I285" s="1" t="n"/>
      <c r="J285" s="1" t="n"/>
      <c r="K285" s="1" t="n"/>
      <c r="L285" s="1" t="n"/>
      <c r="M285" s="1" t="n"/>
    </row>
    <row hidden="1" r="286">
      <c r="A286" s="38" t="n"/>
      <c r="B286" s="1" t="n"/>
      <c r="H286" s="1" t="n"/>
      <c r="I286" s="1" t="n"/>
      <c r="J286" s="1" t="n"/>
      <c r="K286" s="1" t="n"/>
      <c r="L286" s="1" t="n"/>
      <c r="M286" s="1" t="n"/>
    </row>
    <row hidden="1" r="287">
      <c r="A287" s="38" t="n"/>
      <c r="B287" s="1" t="n"/>
      <c r="H287" s="1" t="n"/>
      <c r="I287" s="1" t="n"/>
      <c r="J287" s="1" t="n"/>
      <c r="K287" s="1" t="n"/>
      <c r="L287" s="1" t="n"/>
      <c r="M287" s="1" t="n"/>
    </row>
    <row hidden="1" r="288">
      <c r="A288" s="38" t="n"/>
      <c r="B288" s="1" t="n"/>
      <c r="H288" s="1" t="n"/>
      <c r="I288" s="1" t="n"/>
      <c r="J288" s="1" t="n"/>
      <c r="K288" s="1" t="n"/>
      <c r="L288" s="1" t="n"/>
      <c r="M288" s="1" t="n"/>
    </row>
    <row hidden="1" r="289">
      <c r="A289" s="38" t="n"/>
      <c r="B289" s="1" t="n"/>
      <c r="H289" s="1" t="n"/>
      <c r="I289" s="1" t="n"/>
      <c r="J289" s="1" t="n"/>
      <c r="K289" s="1" t="n"/>
      <c r="L289" s="1" t="n"/>
      <c r="M289" s="1" t="n"/>
    </row>
    <row hidden="1" r="290">
      <c r="A290" s="38" t="n"/>
      <c r="B290" s="1" t="n"/>
      <c r="H290" s="1" t="n"/>
      <c r="I290" s="1" t="n"/>
      <c r="J290" s="1" t="n"/>
      <c r="K290" s="1" t="n"/>
      <c r="L290" s="1" t="n"/>
      <c r="M290" s="1" t="n"/>
    </row>
    <row hidden="1" r="291">
      <c r="A291" s="38" t="n"/>
      <c r="B291" s="1" t="n"/>
      <c r="H291" s="1" t="n"/>
      <c r="I291" s="1" t="n"/>
      <c r="J291" s="1" t="n"/>
      <c r="K291" s="1" t="n"/>
      <c r="L291" s="1" t="n"/>
      <c r="M291" s="1" t="n"/>
    </row>
    <row hidden="1" r="292">
      <c r="A292" s="38" t="n"/>
      <c r="B292" s="1" t="n"/>
      <c r="H292" s="1" t="n"/>
      <c r="I292" s="1" t="n"/>
      <c r="J292" s="1" t="n"/>
      <c r="K292" s="1" t="n"/>
      <c r="L292" s="1" t="n"/>
      <c r="M292" s="1" t="n"/>
    </row>
    <row hidden="1" r="293">
      <c r="A293" s="38" t="n"/>
      <c r="B293" s="1" t="n"/>
      <c r="H293" s="1" t="n"/>
      <c r="I293" s="1" t="n"/>
      <c r="J293" s="1" t="n"/>
      <c r="K293" s="1" t="n"/>
      <c r="L293" s="1" t="n"/>
      <c r="M293" s="1" t="n"/>
    </row>
    <row hidden="1" r="294">
      <c r="A294" s="38" t="n"/>
      <c r="B294" s="1" t="n"/>
      <c r="H294" s="1" t="n"/>
      <c r="I294" s="1" t="n"/>
      <c r="J294" s="1" t="n"/>
      <c r="K294" s="1" t="n"/>
      <c r="L294" s="1" t="n"/>
      <c r="M294" s="1" t="n"/>
    </row>
    <row hidden="1" r="295">
      <c r="A295" s="38" t="n"/>
      <c r="B295" s="1" t="n"/>
      <c r="H295" s="1" t="n"/>
      <c r="I295" s="1" t="n"/>
      <c r="J295" s="1" t="n"/>
      <c r="K295" s="1" t="n"/>
      <c r="L295" s="1" t="n"/>
      <c r="M295" s="1" t="n"/>
    </row>
    <row hidden="1" r="296">
      <c r="A296" s="38" t="n"/>
      <c r="B296" s="1" t="n"/>
      <c r="H296" s="1" t="n"/>
      <c r="I296" s="1" t="n"/>
      <c r="J296" s="1" t="n"/>
      <c r="K296" s="1" t="n"/>
      <c r="L296" s="1" t="n"/>
      <c r="M296" s="1" t="n"/>
    </row>
    <row hidden="1" r="297">
      <c r="A297" s="38" t="n"/>
      <c r="B297" s="1" t="n"/>
      <c r="H297" s="1" t="n"/>
      <c r="I297" s="1" t="n"/>
      <c r="J297" s="1" t="n"/>
      <c r="K297" s="1" t="n"/>
      <c r="L297" s="1" t="n"/>
      <c r="M297" s="1" t="n"/>
    </row>
    <row hidden="1" r="298">
      <c r="A298" s="38" t="n"/>
      <c r="B298" s="1" t="n"/>
      <c r="H298" s="1" t="n"/>
      <c r="I298" s="1" t="n"/>
      <c r="J298" s="1" t="n"/>
      <c r="K298" s="1" t="n"/>
      <c r="L298" s="1" t="n"/>
      <c r="M298" s="1" t="n"/>
    </row>
    <row hidden="1" r="299">
      <c r="A299" s="38" t="n"/>
      <c r="B299" s="1" t="n"/>
      <c r="H299" s="1" t="n"/>
      <c r="I299" s="1" t="n"/>
      <c r="J299" s="1" t="n"/>
      <c r="K299" s="1" t="n"/>
      <c r="L299" s="1" t="n"/>
      <c r="M299" s="1" t="n"/>
    </row>
    <row hidden="1" r="300">
      <c r="A300" s="38" t="n"/>
      <c r="B300" s="1" t="n"/>
      <c r="H300" s="1" t="n"/>
      <c r="I300" s="1" t="n"/>
      <c r="J300" s="1" t="n"/>
      <c r="K300" s="1" t="n"/>
      <c r="L300" s="1" t="n"/>
      <c r="M300" s="1" t="n"/>
    </row>
    <row hidden="1" r="301">
      <c r="A301" s="38" t="n"/>
      <c r="B301" s="1" t="n"/>
      <c r="H301" s="1" t="n"/>
      <c r="I301" s="1" t="n"/>
      <c r="J301" s="1" t="n"/>
      <c r="K301" s="1" t="n"/>
      <c r="L301" s="1" t="n"/>
      <c r="M301" s="1" t="n"/>
    </row>
    <row hidden="1" r="302">
      <c r="A302" s="38" t="n"/>
      <c r="B302" s="1" t="n"/>
      <c r="H302" s="1" t="n"/>
      <c r="I302" s="1" t="n"/>
      <c r="J302" s="1" t="n"/>
      <c r="K302" s="1" t="n"/>
      <c r="L302" s="1" t="n"/>
      <c r="M302" s="1" t="n"/>
    </row>
    <row hidden="1" r="303">
      <c r="A303" s="38" t="n"/>
      <c r="B303" s="1" t="n"/>
      <c r="H303" s="1" t="n"/>
      <c r="I303" s="1" t="n"/>
      <c r="J303" s="1" t="n"/>
      <c r="K303" s="1" t="n"/>
      <c r="L303" s="1" t="n"/>
      <c r="M303" s="1" t="n"/>
    </row>
    <row hidden="1" r="304">
      <c r="A304" s="38" t="n"/>
      <c r="B304" s="1" t="n"/>
      <c r="H304" s="1" t="n"/>
      <c r="I304" s="1" t="n"/>
      <c r="J304" s="1" t="n"/>
      <c r="K304" s="1" t="n"/>
      <c r="L304" s="1" t="n"/>
      <c r="M304" s="1" t="n"/>
    </row>
    <row hidden="1" r="305">
      <c r="A305" s="38" t="n"/>
      <c r="B305" s="1" t="n"/>
      <c r="H305" s="1" t="n"/>
      <c r="I305" s="1" t="n"/>
      <c r="J305" s="1" t="n"/>
      <c r="K305" s="1" t="n"/>
      <c r="L305" s="1" t="n"/>
      <c r="M305" s="1" t="n"/>
    </row>
    <row hidden="1" r="306">
      <c r="A306" s="38" t="n"/>
      <c r="B306" s="1" t="n"/>
      <c r="H306" s="1" t="n"/>
      <c r="I306" s="1" t="n"/>
      <c r="J306" s="1" t="n"/>
      <c r="K306" s="1" t="n"/>
      <c r="L306" s="1" t="n"/>
      <c r="M306" s="1" t="n"/>
    </row>
    <row hidden="1" r="307">
      <c r="A307" s="38" t="n"/>
      <c r="B307" s="1" t="n"/>
      <c r="H307" s="1" t="n"/>
      <c r="I307" s="1" t="n"/>
      <c r="J307" s="1" t="n"/>
      <c r="K307" s="1" t="n"/>
      <c r="L307" s="1" t="n"/>
      <c r="M307" s="1" t="n"/>
    </row>
    <row hidden="1" r="308">
      <c r="A308" s="38" t="n"/>
      <c r="B308" s="1" t="n"/>
      <c r="H308" s="1" t="n"/>
      <c r="I308" s="1" t="n"/>
      <c r="J308" s="1" t="n"/>
      <c r="K308" s="1" t="n"/>
      <c r="L308" s="1" t="n"/>
      <c r="M308" s="1" t="n"/>
    </row>
    <row hidden="1" r="309">
      <c r="A309" s="38" t="n"/>
      <c r="B309" s="1" t="n"/>
      <c r="H309" s="1" t="n"/>
      <c r="I309" s="1" t="n"/>
      <c r="J309" s="1" t="n"/>
      <c r="K309" s="1" t="n"/>
      <c r="L309" s="1" t="n"/>
      <c r="M309" s="1" t="n"/>
    </row>
    <row hidden="1" r="310">
      <c r="A310" s="38" t="n"/>
      <c r="B310" s="1" t="n"/>
      <c r="H310" s="1" t="n"/>
      <c r="I310" s="1" t="n"/>
      <c r="J310" s="1" t="n"/>
      <c r="K310" s="1" t="n"/>
      <c r="L310" s="1" t="n"/>
      <c r="M310" s="1" t="n"/>
    </row>
    <row hidden="1" r="311">
      <c r="A311" s="38" t="n"/>
      <c r="B311" s="1" t="n"/>
      <c r="H311" s="1" t="n"/>
      <c r="I311" s="1" t="n"/>
      <c r="J311" s="1" t="n"/>
      <c r="K311" s="1" t="n"/>
      <c r="L311" s="1" t="n"/>
      <c r="M311" s="1" t="n"/>
    </row>
    <row hidden="1" r="312">
      <c r="A312" s="38" t="n"/>
      <c r="B312" s="1" t="n"/>
      <c r="H312" s="1" t="n"/>
      <c r="I312" s="1" t="n"/>
      <c r="J312" s="1" t="n"/>
      <c r="K312" s="1" t="n"/>
      <c r="L312" s="1" t="n"/>
      <c r="M312" s="1" t="n"/>
    </row>
    <row hidden="1" r="313">
      <c r="A313" s="38" t="n"/>
      <c r="B313" s="1" t="n"/>
      <c r="H313" s="1" t="n"/>
      <c r="I313" s="1" t="n"/>
      <c r="J313" s="1" t="n"/>
      <c r="K313" s="1" t="n"/>
      <c r="L313" s="1" t="n"/>
      <c r="M313" s="1" t="n"/>
    </row>
    <row hidden="1" r="314">
      <c r="A314" s="38" t="n"/>
      <c r="B314" s="1" t="n"/>
      <c r="H314" s="1" t="n"/>
      <c r="I314" s="1" t="n"/>
      <c r="J314" s="1" t="n"/>
      <c r="K314" s="1" t="n"/>
      <c r="L314" s="1" t="n"/>
      <c r="M314" s="1" t="n"/>
    </row>
    <row hidden="1" r="315">
      <c r="A315" s="38" t="n"/>
      <c r="B315" s="1" t="n"/>
      <c r="H315" s="1" t="n"/>
      <c r="I315" s="1" t="n"/>
      <c r="J315" s="1" t="n"/>
      <c r="K315" s="1" t="n"/>
      <c r="L315" s="1" t="n"/>
      <c r="M315" s="1" t="n"/>
    </row>
    <row hidden="1" r="316">
      <c r="A316" s="38" t="n"/>
      <c r="B316" s="1" t="n"/>
      <c r="H316" s="1" t="n"/>
      <c r="I316" s="1" t="n"/>
      <c r="J316" s="1" t="n"/>
      <c r="K316" s="1" t="n"/>
      <c r="L316" s="1" t="n"/>
      <c r="M316" s="1" t="n"/>
    </row>
    <row hidden="1" r="317">
      <c r="A317" s="38" t="n"/>
      <c r="B317" s="1" t="n"/>
      <c r="H317" s="1" t="n"/>
      <c r="I317" s="1" t="n"/>
      <c r="J317" s="1" t="n"/>
      <c r="K317" s="1" t="n"/>
      <c r="L317" s="1" t="n"/>
      <c r="M317" s="1" t="n"/>
    </row>
    <row hidden="1" r="318">
      <c r="A318" s="38" t="n"/>
      <c r="B318" s="1" t="n"/>
      <c r="H318" s="1" t="n"/>
      <c r="I318" s="1" t="n"/>
      <c r="J318" s="1" t="n"/>
      <c r="K318" s="1" t="n"/>
      <c r="L318" s="1" t="n"/>
      <c r="M318" s="1" t="n"/>
    </row>
    <row hidden="1" r="319">
      <c r="A319" s="38" t="n"/>
      <c r="B319" s="1" t="n"/>
      <c r="H319" s="1" t="n"/>
      <c r="I319" s="1" t="n"/>
      <c r="J319" s="1" t="n"/>
      <c r="K319" s="1" t="n"/>
      <c r="L319" s="1" t="n"/>
      <c r="M319" s="1" t="n"/>
    </row>
    <row hidden="1" r="320">
      <c r="A320" s="38" t="n"/>
      <c r="B320" s="1" t="n"/>
      <c r="H320" s="1" t="n"/>
      <c r="I320" s="1" t="n"/>
      <c r="J320" s="1" t="n"/>
      <c r="K320" s="1" t="n"/>
      <c r="L320" s="1" t="n"/>
      <c r="M320" s="1" t="n"/>
    </row>
    <row hidden="1" r="321">
      <c r="A321" s="38" t="n"/>
      <c r="B321" s="1" t="n"/>
      <c r="H321" s="1" t="n"/>
      <c r="I321" s="1" t="n"/>
      <c r="J321" s="1" t="n"/>
      <c r="K321" s="1" t="n"/>
      <c r="L321" s="1" t="n"/>
      <c r="M321" s="1" t="n"/>
    </row>
    <row hidden="1" r="322">
      <c r="A322" s="38" t="n"/>
      <c r="B322" s="1" t="n"/>
      <c r="H322" s="1" t="n"/>
      <c r="I322" s="1" t="n"/>
      <c r="J322" s="1" t="n"/>
      <c r="K322" s="1" t="n"/>
      <c r="L322" s="1" t="n"/>
      <c r="M322" s="1" t="n"/>
    </row>
    <row hidden="1" r="323">
      <c r="A323" s="38" t="n"/>
      <c r="B323" s="1" t="n"/>
      <c r="H323" s="1" t="n"/>
      <c r="I323" s="1" t="n"/>
      <c r="J323" s="1" t="n"/>
      <c r="K323" s="1" t="n"/>
      <c r="L323" s="1" t="n"/>
      <c r="M323" s="1" t="n"/>
    </row>
    <row hidden="1" r="324">
      <c r="A324" s="38" t="n"/>
      <c r="B324" s="1" t="n"/>
      <c r="H324" s="1" t="n"/>
      <c r="I324" s="1" t="n"/>
      <c r="J324" s="1" t="n"/>
      <c r="K324" s="1" t="n"/>
      <c r="L324" s="1" t="n"/>
      <c r="M324" s="1" t="n"/>
    </row>
    <row hidden="1" r="325">
      <c r="A325" s="38" t="n"/>
      <c r="B325" s="1" t="n"/>
      <c r="H325" s="1" t="n"/>
      <c r="I325" s="1" t="n"/>
      <c r="J325" s="1" t="n"/>
      <c r="K325" s="1" t="n"/>
      <c r="L325" s="1" t="n"/>
      <c r="M325" s="1" t="n"/>
    </row>
    <row hidden="1" r="326">
      <c r="A326" s="38" t="n"/>
      <c r="B326" s="1" t="n"/>
      <c r="H326" s="1" t="n"/>
      <c r="I326" s="1" t="n"/>
      <c r="J326" s="1" t="n"/>
      <c r="K326" s="1" t="n"/>
      <c r="L326" s="1" t="n"/>
      <c r="M326" s="1" t="n"/>
    </row>
    <row hidden="1" r="327">
      <c r="A327" s="38" t="n"/>
      <c r="B327" s="1" t="n"/>
      <c r="H327" s="1" t="n"/>
      <c r="I327" s="1" t="n"/>
      <c r="J327" s="1" t="n"/>
      <c r="K327" s="1" t="n"/>
      <c r="L327" s="1" t="n"/>
      <c r="M327" s="1" t="n"/>
    </row>
    <row hidden="1" r="328">
      <c r="A328" s="38" t="n"/>
      <c r="B328" s="1" t="n"/>
      <c r="H328" s="1" t="n"/>
      <c r="I328" s="1" t="n"/>
      <c r="J328" s="1" t="n"/>
      <c r="K328" s="1" t="n"/>
      <c r="L328" s="1" t="n"/>
      <c r="M328" s="1" t="n"/>
    </row>
    <row hidden="1" r="329">
      <c r="A329" s="38" t="n"/>
      <c r="B329" s="1" t="n"/>
      <c r="H329" s="1" t="n"/>
      <c r="I329" s="1" t="n"/>
      <c r="J329" s="1" t="n"/>
      <c r="K329" s="1" t="n"/>
      <c r="L329" s="1" t="n"/>
      <c r="M329" s="1" t="n"/>
    </row>
    <row hidden="1" r="330">
      <c r="A330" s="38" t="n"/>
      <c r="B330" s="1" t="n"/>
      <c r="H330" s="1" t="n"/>
      <c r="I330" s="1" t="n"/>
      <c r="J330" s="1" t="n"/>
      <c r="K330" s="1" t="n"/>
      <c r="L330" s="1" t="n"/>
      <c r="M330" s="1" t="n"/>
    </row>
    <row hidden="1" r="331">
      <c r="A331" s="38" t="n"/>
      <c r="B331" s="1" t="n"/>
      <c r="H331" s="1" t="n"/>
      <c r="I331" s="1" t="n"/>
      <c r="J331" s="1" t="n"/>
      <c r="K331" s="1" t="n"/>
      <c r="L331" s="1" t="n"/>
      <c r="M331" s="1" t="n"/>
    </row>
    <row hidden="1" r="332">
      <c r="A332" s="38" t="n"/>
      <c r="B332" s="1" t="n"/>
      <c r="H332" s="1" t="n"/>
      <c r="I332" s="1" t="n"/>
      <c r="J332" s="1" t="n"/>
      <c r="K332" s="1" t="n"/>
      <c r="L332" s="1" t="n"/>
      <c r="M332" s="1" t="n"/>
    </row>
    <row hidden="1" r="333">
      <c r="A333" s="38" t="n"/>
      <c r="B333" s="1" t="n"/>
      <c r="H333" s="1" t="n"/>
      <c r="I333" s="1" t="n"/>
      <c r="J333" s="1" t="n"/>
      <c r="K333" s="1" t="n"/>
      <c r="L333" s="1" t="n"/>
      <c r="M333" s="1" t="n"/>
    </row>
    <row hidden="1" r="334">
      <c r="A334" s="38" t="n"/>
      <c r="B334" s="1" t="n"/>
      <c r="H334" s="1" t="n"/>
      <c r="I334" s="1" t="n"/>
      <c r="J334" s="1" t="n"/>
      <c r="K334" s="1" t="n"/>
      <c r="L334" s="1" t="n"/>
      <c r="M334" s="1" t="n"/>
    </row>
    <row hidden="1" r="335">
      <c r="A335" s="38" t="n"/>
      <c r="B335" s="1" t="n"/>
      <c r="H335" s="1" t="n"/>
      <c r="I335" s="1" t="n"/>
      <c r="J335" s="1" t="n"/>
      <c r="K335" s="1" t="n"/>
      <c r="L335" s="1" t="n"/>
      <c r="M335" s="1" t="n"/>
    </row>
    <row hidden="1" r="336">
      <c r="A336" s="38" t="n"/>
      <c r="B336" s="1" t="n"/>
      <c r="H336" s="1" t="n"/>
      <c r="I336" s="1" t="n"/>
      <c r="J336" s="1" t="n"/>
      <c r="K336" s="1" t="n"/>
      <c r="L336" s="1" t="n"/>
      <c r="M336" s="1" t="n"/>
    </row>
    <row hidden="1" r="337">
      <c r="A337" s="38" t="n"/>
      <c r="B337" s="1" t="n"/>
      <c r="H337" s="1" t="n"/>
      <c r="I337" s="1" t="n"/>
      <c r="J337" s="1" t="n"/>
      <c r="K337" s="1" t="n"/>
      <c r="L337" s="1" t="n"/>
      <c r="M337" s="1" t="n"/>
    </row>
    <row hidden="1" r="338">
      <c r="A338" s="38" t="n"/>
      <c r="B338" s="1" t="n"/>
      <c r="H338" s="1" t="n"/>
      <c r="I338" s="1" t="n"/>
      <c r="J338" s="1" t="n"/>
      <c r="K338" s="1" t="n"/>
      <c r="L338" s="1" t="n"/>
      <c r="M338" s="1" t="n"/>
    </row>
    <row hidden="1" r="339">
      <c r="A339" s="38" t="n"/>
      <c r="B339" s="1" t="n"/>
      <c r="H339" s="1" t="n"/>
      <c r="I339" s="1" t="n"/>
      <c r="J339" s="1" t="n"/>
      <c r="K339" s="1" t="n"/>
      <c r="L339" s="1" t="n"/>
      <c r="M339" s="1" t="n"/>
    </row>
    <row hidden="1" r="340">
      <c r="A340" s="38" t="n"/>
      <c r="B340" s="1" t="n"/>
      <c r="H340" s="1" t="n"/>
      <c r="I340" s="1" t="n"/>
      <c r="J340" s="1" t="n"/>
      <c r="K340" s="1" t="n"/>
      <c r="L340" s="1" t="n"/>
      <c r="M340" s="1" t="n"/>
    </row>
    <row hidden="1" r="341">
      <c r="A341" s="38" t="n"/>
      <c r="B341" s="1" t="n"/>
      <c r="H341" s="1" t="n"/>
      <c r="I341" s="1" t="n"/>
      <c r="J341" s="1" t="n"/>
      <c r="K341" s="1" t="n"/>
      <c r="L341" s="1" t="n"/>
      <c r="M341" s="1" t="n"/>
    </row>
    <row hidden="1" r="342">
      <c r="A342" s="38" t="n"/>
      <c r="B342" s="1" t="n"/>
      <c r="H342" s="1" t="n"/>
      <c r="I342" s="1" t="n"/>
      <c r="J342" s="1" t="n"/>
      <c r="K342" s="1" t="n"/>
      <c r="L342" s="1" t="n"/>
      <c r="M342" s="1" t="n"/>
    </row>
    <row hidden="1" r="343">
      <c r="A343" s="38" t="n"/>
      <c r="B343" s="1" t="n"/>
      <c r="H343" s="1" t="n"/>
      <c r="I343" s="1" t="n"/>
      <c r="J343" s="1" t="n"/>
      <c r="K343" s="1" t="n"/>
      <c r="L343" s="1" t="n"/>
      <c r="M343" s="1" t="n"/>
    </row>
    <row hidden="1" r="344">
      <c r="A344" s="38" t="n"/>
      <c r="B344" s="1" t="n"/>
      <c r="H344" s="1" t="n"/>
      <c r="I344" s="1" t="n"/>
      <c r="J344" s="1" t="n"/>
      <c r="K344" s="1" t="n"/>
      <c r="L344" s="1" t="n"/>
      <c r="M344" s="1" t="n"/>
    </row>
    <row hidden="1" r="345">
      <c r="A345" s="38" t="n"/>
      <c r="B345" s="1" t="n"/>
      <c r="H345" s="1" t="n"/>
      <c r="I345" s="1" t="n"/>
      <c r="J345" s="1" t="n"/>
      <c r="K345" s="1" t="n"/>
      <c r="L345" s="1" t="n"/>
      <c r="M345" s="1" t="n"/>
    </row>
    <row hidden="1" r="346">
      <c r="A346" s="38" t="n"/>
      <c r="B346" s="1" t="n"/>
      <c r="H346" s="1" t="n"/>
      <c r="I346" s="1" t="n"/>
      <c r="J346" s="1" t="n"/>
      <c r="K346" s="1" t="n"/>
      <c r="L346" s="1" t="n"/>
      <c r="M346" s="1" t="n"/>
    </row>
    <row hidden="1" r="347">
      <c r="A347" s="38" t="n"/>
      <c r="B347" s="1" t="n"/>
      <c r="H347" s="1" t="n"/>
      <c r="I347" s="1" t="n"/>
      <c r="J347" s="1" t="n"/>
      <c r="K347" s="1" t="n"/>
      <c r="L347" s="1" t="n"/>
      <c r="M347" s="1" t="n"/>
    </row>
    <row hidden="1" r="348">
      <c r="A348" s="38" t="n"/>
      <c r="B348" s="1" t="n"/>
      <c r="H348" s="1" t="n"/>
      <c r="I348" s="1" t="n"/>
      <c r="J348" s="1" t="n"/>
      <c r="K348" s="1" t="n"/>
      <c r="L348" s="1" t="n"/>
      <c r="M348" s="1" t="n"/>
    </row>
    <row hidden="1" r="349">
      <c r="A349" s="38" t="n"/>
      <c r="B349" s="1" t="n"/>
      <c r="H349" s="1" t="n"/>
      <c r="I349" s="1" t="n"/>
      <c r="J349" s="1" t="n"/>
      <c r="K349" s="1" t="n"/>
      <c r="L349" s="1" t="n"/>
      <c r="M349" s="1" t="n"/>
    </row>
    <row hidden="1" r="350">
      <c r="A350" s="38" t="n"/>
      <c r="B350" s="1" t="n"/>
      <c r="H350" s="1" t="n"/>
      <c r="I350" s="1" t="n"/>
      <c r="J350" s="1" t="n"/>
      <c r="K350" s="1" t="n"/>
      <c r="L350" s="1" t="n"/>
      <c r="M350" s="1" t="n"/>
    </row>
    <row hidden="1" r="351">
      <c r="A351" s="38" t="n"/>
      <c r="B351" s="1" t="n"/>
      <c r="H351" s="1" t="n"/>
      <c r="I351" s="1" t="n"/>
      <c r="J351" s="1" t="n"/>
      <c r="K351" s="1" t="n"/>
      <c r="L351" s="1" t="n"/>
      <c r="M351" s="1" t="n"/>
    </row>
    <row hidden="1" r="352">
      <c r="A352" s="38" t="n"/>
      <c r="B352" s="1" t="n"/>
      <c r="H352" s="1" t="n"/>
      <c r="I352" s="1" t="n"/>
      <c r="J352" s="1" t="n"/>
      <c r="K352" s="1" t="n"/>
      <c r="L352" s="1" t="n"/>
      <c r="M352" s="1" t="n"/>
    </row>
    <row hidden="1" r="353">
      <c r="A353" s="38" t="n"/>
      <c r="B353" s="1" t="n"/>
      <c r="H353" s="1" t="n"/>
      <c r="I353" s="1" t="n"/>
      <c r="J353" s="1" t="n"/>
      <c r="K353" s="1" t="n"/>
      <c r="L353" s="1" t="n"/>
      <c r="M353" s="1" t="n"/>
    </row>
    <row hidden="1" r="354">
      <c r="A354" s="38" t="n"/>
      <c r="B354" s="1" t="n"/>
      <c r="H354" s="1" t="n"/>
      <c r="I354" s="1" t="n"/>
      <c r="J354" s="1" t="n"/>
      <c r="K354" s="1" t="n"/>
      <c r="L354" s="1" t="n"/>
      <c r="M354" s="1" t="n"/>
    </row>
    <row hidden="1" r="355">
      <c r="A355" s="38" t="n"/>
      <c r="B355" s="1" t="n"/>
      <c r="H355" s="1" t="n"/>
      <c r="I355" s="1" t="n"/>
      <c r="J355" s="1" t="n"/>
      <c r="K355" s="1" t="n"/>
      <c r="L355" s="1" t="n"/>
      <c r="M355" s="1" t="n"/>
    </row>
    <row hidden="1" r="356">
      <c r="A356" s="38" t="n"/>
      <c r="B356" s="1" t="n"/>
      <c r="H356" s="1" t="n"/>
      <c r="I356" s="1" t="n"/>
      <c r="J356" s="1" t="n"/>
      <c r="K356" s="1" t="n"/>
      <c r="L356" s="1" t="n"/>
      <c r="M356" s="1" t="n"/>
    </row>
    <row hidden="1" r="357">
      <c r="A357" s="38" t="n"/>
      <c r="B357" s="1" t="n"/>
      <c r="H357" s="1" t="n"/>
      <c r="I357" s="1" t="n"/>
      <c r="J357" s="1" t="n"/>
      <c r="K357" s="1" t="n"/>
      <c r="L357" s="1" t="n"/>
      <c r="M357" s="1" t="n"/>
    </row>
    <row hidden="1" r="358">
      <c r="A358" s="38" t="n"/>
      <c r="B358" s="1" t="n"/>
      <c r="H358" s="1" t="n"/>
      <c r="I358" s="1" t="n"/>
      <c r="J358" s="1" t="n"/>
      <c r="K358" s="1" t="n"/>
      <c r="L358" s="1" t="n"/>
      <c r="M358" s="1" t="n"/>
    </row>
    <row hidden="1" r="359">
      <c r="A359" s="38" t="n"/>
      <c r="B359" s="1" t="n"/>
      <c r="H359" s="1" t="n"/>
      <c r="I359" s="1" t="n"/>
      <c r="J359" s="1" t="n"/>
      <c r="K359" s="1" t="n"/>
      <c r="L359" s="1" t="n"/>
      <c r="M359" s="1" t="n"/>
    </row>
    <row hidden="1" r="360">
      <c r="A360" s="38" t="n"/>
      <c r="B360" s="1" t="n"/>
      <c r="H360" s="1" t="n"/>
      <c r="I360" s="1" t="n"/>
      <c r="J360" s="1" t="n"/>
      <c r="K360" s="1" t="n"/>
      <c r="L360" s="1" t="n"/>
      <c r="M360" s="1" t="n"/>
    </row>
    <row hidden="1" r="361">
      <c r="A361" s="38" t="n"/>
      <c r="B361" s="1" t="n"/>
      <c r="H361" s="1" t="n"/>
      <c r="I361" s="1" t="n"/>
      <c r="J361" s="1" t="n"/>
      <c r="K361" s="1" t="n"/>
      <c r="L361" s="1" t="n"/>
      <c r="M361" s="1" t="n"/>
    </row>
    <row hidden="1" r="362">
      <c r="A362" s="38" t="n"/>
      <c r="B362" s="1" t="n"/>
      <c r="H362" s="1" t="n"/>
      <c r="I362" s="1" t="n"/>
      <c r="J362" s="1" t="n"/>
      <c r="K362" s="1" t="n"/>
      <c r="L362" s="1" t="n"/>
      <c r="M362" s="1" t="n"/>
    </row>
    <row hidden="1" r="363">
      <c r="A363" s="38" t="n"/>
      <c r="B363" s="1" t="n"/>
      <c r="H363" s="1" t="n"/>
      <c r="I363" s="1" t="n"/>
      <c r="J363" s="1" t="n"/>
      <c r="K363" s="1" t="n"/>
      <c r="L363" s="1" t="n"/>
      <c r="M363" s="1" t="n"/>
    </row>
    <row hidden="1" r="364">
      <c r="A364" s="38" t="n"/>
      <c r="B364" s="1" t="n"/>
      <c r="H364" s="1" t="n"/>
      <c r="I364" s="1" t="n"/>
      <c r="J364" s="1" t="n"/>
      <c r="K364" s="1" t="n"/>
      <c r="L364" s="1" t="n"/>
      <c r="M364" s="1" t="n"/>
    </row>
    <row hidden="1" r="365">
      <c r="A365" s="38" t="n"/>
      <c r="B365" s="1" t="n"/>
      <c r="H365" s="1" t="n"/>
      <c r="I365" s="1" t="n"/>
      <c r="J365" s="1" t="n"/>
      <c r="K365" s="1" t="n"/>
      <c r="L365" s="1" t="n"/>
      <c r="M365" s="1" t="n"/>
    </row>
    <row hidden="1" r="366">
      <c r="A366" s="38" t="n"/>
      <c r="B366" s="1" t="n"/>
      <c r="H366" s="1" t="n"/>
      <c r="I366" s="1" t="n"/>
      <c r="J366" s="1" t="n"/>
      <c r="K366" s="1" t="n"/>
      <c r="L366" s="1" t="n"/>
      <c r="M366" s="1" t="n"/>
    </row>
    <row hidden="1" r="367">
      <c r="A367" s="38" t="n"/>
      <c r="B367" s="1" t="n"/>
      <c r="H367" s="1" t="n"/>
      <c r="I367" s="1" t="n"/>
      <c r="J367" s="1" t="n"/>
      <c r="K367" s="1" t="n"/>
      <c r="L367" s="1" t="n"/>
      <c r="M367" s="1" t="n"/>
    </row>
    <row hidden="1" r="368">
      <c r="A368" s="38" t="n"/>
      <c r="B368" s="1" t="n"/>
      <c r="H368" s="1" t="n"/>
      <c r="I368" s="1" t="n"/>
      <c r="J368" s="1" t="n"/>
      <c r="K368" s="1" t="n"/>
      <c r="L368" s="1" t="n"/>
      <c r="M368" s="1" t="n"/>
    </row>
    <row hidden="1" r="369">
      <c r="A369" s="38" t="n"/>
      <c r="B369" s="1" t="n"/>
      <c r="H369" s="1" t="n"/>
      <c r="I369" s="1" t="n"/>
      <c r="J369" s="1" t="n"/>
      <c r="K369" s="1" t="n"/>
      <c r="L369" s="1" t="n"/>
      <c r="M369" s="1" t="n"/>
    </row>
    <row hidden="1" r="370">
      <c r="A370" s="38" t="n"/>
      <c r="B370" s="1" t="n"/>
      <c r="H370" s="1" t="n"/>
      <c r="I370" s="1" t="n"/>
      <c r="J370" s="1" t="n"/>
      <c r="K370" s="1" t="n"/>
      <c r="L370" s="1" t="n"/>
      <c r="M370" s="1" t="n"/>
    </row>
    <row hidden="1" r="371">
      <c r="A371" s="38" t="n"/>
      <c r="B371" s="1" t="n"/>
      <c r="H371" s="1" t="n"/>
      <c r="I371" s="1" t="n"/>
      <c r="J371" s="1" t="n"/>
      <c r="K371" s="1" t="n"/>
      <c r="L371" s="1" t="n"/>
      <c r="M371" s="1" t="n"/>
    </row>
    <row hidden="1" r="372">
      <c r="A372" s="38" t="n"/>
      <c r="B372" s="1" t="n"/>
      <c r="H372" s="1" t="n"/>
      <c r="I372" s="1" t="n"/>
      <c r="J372" s="1" t="n"/>
      <c r="K372" s="1" t="n"/>
      <c r="L372" s="1" t="n"/>
      <c r="M372" s="1" t="n"/>
    </row>
    <row hidden="1" r="373">
      <c r="A373" s="38" t="n"/>
      <c r="B373" s="1" t="n"/>
      <c r="H373" s="1" t="n"/>
      <c r="I373" s="1" t="n"/>
      <c r="J373" s="1" t="n"/>
      <c r="K373" s="1" t="n"/>
      <c r="L373" s="1" t="n"/>
      <c r="M373" s="1" t="n"/>
    </row>
    <row hidden="1" r="374">
      <c r="A374" s="38" t="n"/>
      <c r="B374" s="1" t="n"/>
      <c r="H374" s="1" t="n"/>
      <c r="I374" s="1" t="n"/>
      <c r="J374" s="1" t="n"/>
      <c r="K374" s="1" t="n"/>
      <c r="L374" s="1" t="n"/>
      <c r="M374" s="1" t="n"/>
    </row>
    <row hidden="1" r="375">
      <c r="A375" s="38" t="n"/>
      <c r="B375" s="1" t="n"/>
      <c r="H375" s="1" t="n"/>
      <c r="I375" s="1" t="n"/>
      <c r="J375" s="1" t="n"/>
      <c r="K375" s="1" t="n"/>
      <c r="L375" s="1" t="n"/>
      <c r="M375" s="1" t="n"/>
    </row>
    <row hidden="1" r="376">
      <c r="A376" s="38" t="n"/>
      <c r="B376" s="1" t="n"/>
      <c r="H376" s="1" t="n"/>
      <c r="I376" s="1" t="n"/>
      <c r="J376" s="1" t="n"/>
      <c r="K376" s="1" t="n"/>
      <c r="L376" s="1" t="n"/>
      <c r="M376" s="1" t="n"/>
    </row>
    <row hidden="1" r="377">
      <c r="A377" s="38" t="n"/>
      <c r="B377" s="1" t="n"/>
      <c r="H377" s="1" t="n"/>
      <c r="I377" s="1" t="n"/>
      <c r="J377" s="1" t="n"/>
      <c r="K377" s="1" t="n"/>
      <c r="L377" s="1" t="n"/>
      <c r="M377" s="1" t="n"/>
    </row>
    <row hidden="1" r="378">
      <c r="A378" s="38" t="n"/>
      <c r="B378" s="1" t="n"/>
      <c r="H378" s="1" t="n"/>
      <c r="I378" s="1" t="n"/>
      <c r="J378" s="1" t="n"/>
      <c r="K378" s="1" t="n"/>
      <c r="L378" s="1" t="n"/>
      <c r="M378" s="1" t="n"/>
    </row>
    <row hidden="1" r="379">
      <c r="A379" s="38" t="n"/>
      <c r="B379" s="1" t="n"/>
      <c r="H379" s="1" t="n"/>
      <c r="I379" s="1" t="n"/>
      <c r="J379" s="1" t="n"/>
      <c r="K379" s="1" t="n"/>
      <c r="L379" s="1" t="n"/>
      <c r="M379" s="1" t="n"/>
    </row>
    <row hidden="1" r="380">
      <c r="A380" s="38" t="n"/>
      <c r="B380" s="1" t="n"/>
      <c r="H380" s="1" t="n"/>
      <c r="I380" s="1" t="n"/>
      <c r="J380" s="1" t="n"/>
      <c r="K380" s="1" t="n"/>
      <c r="L380" s="1" t="n"/>
      <c r="M380" s="1" t="n"/>
    </row>
    <row hidden="1" r="381">
      <c r="A381" s="38" t="n"/>
      <c r="B381" s="1" t="n"/>
      <c r="H381" s="1" t="n"/>
      <c r="I381" s="1" t="n"/>
      <c r="J381" s="1" t="n"/>
      <c r="K381" s="1" t="n"/>
      <c r="L381" s="1" t="n"/>
      <c r="M381" s="1" t="n"/>
    </row>
    <row hidden="1" r="382">
      <c r="A382" s="38" t="n"/>
      <c r="B382" s="1" t="n"/>
      <c r="H382" s="1" t="n"/>
      <c r="I382" s="1" t="n"/>
      <c r="J382" s="1" t="n"/>
      <c r="K382" s="1" t="n"/>
      <c r="L382" s="1" t="n"/>
      <c r="M382" s="1" t="n"/>
    </row>
    <row hidden="1" r="383">
      <c r="A383" s="38" t="n"/>
      <c r="B383" s="1" t="n"/>
      <c r="H383" s="1" t="n"/>
      <c r="I383" s="1" t="n"/>
      <c r="J383" s="1" t="n"/>
      <c r="K383" s="1" t="n"/>
      <c r="L383" s="1" t="n"/>
      <c r="M383" s="1" t="n"/>
    </row>
    <row hidden="1" r="384">
      <c r="A384" s="38" t="n"/>
      <c r="B384" s="1" t="n"/>
      <c r="H384" s="1" t="n"/>
      <c r="I384" s="1" t="n"/>
      <c r="J384" s="1" t="n"/>
      <c r="K384" s="1" t="n"/>
      <c r="L384" s="1" t="n"/>
      <c r="M384" s="1" t="n"/>
    </row>
    <row hidden="1" r="385">
      <c r="A385" s="38" t="n"/>
      <c r="B385" s="1" t="n"/>
      <c r="H385" s="1" t="n"/>
      <c r="I385" s="1" t="n"/>
      <c r="J385" s="1" t="n"/>
      <c r="K385" s="1" t="n"/>
      <c r="L385" s="1" t="n"/>
      <c r="M385" s="1" t="n"/>
    </row>
    <row hidden="1" r="386">
      <c r="A386" s="38" t="n"/>
      <c r="B386" s="1" t="n"/>
      <c r="H386" s="1" t="n"/>
      <c r="I386" s="1" t="n"/>
      <c r="J386" s="1" t="n"/>
      <c r="K386" s="1" t="n"/>
      <c r="L386" s="1" t="n"/>
      <c r="M386" s="1" t="n"/>
    </row>
    <row hidden="1" r="387">
      <c r="A387" s="38" t="n"/>
      <c r="B387" s="1" t="n"/>
      <c r="H387" s="1" t="n"/>
      <c r="I387" s="1" t="n"/>
      <c r="J387" s="1" t="n"/>
      <c r="K387" s="1" t="n"/>
      <c r="L387" s="1" t="n"/>
      <c r="M387" s="1" t="n"/>
    </row>
    <row hidden="1" r="388">
      <c r="A388" s="38" t="n"/>
      <c r="B388" s="1" t="n"/>
      <c r="H388" s="1" t="n"/>
      <c r="I388" s="1" t="n"/>
      <c r="J388" s="1" t="n"/>
      <c r="K388" s="1" t="n"/>
      <c r="L388" s="1" t="n"/>
      <c r="M388" s="1" t="n"/>
    </row>
    <row hidden="1" r="389">
      <c r="A389" s="38" t="n"/>
      <c r="B389" s="1" t="n"/>
      <c r="H389" s="1" t="n"/>
      <c r="I389" s="1" t="n"/>
      <c r="J389" s="1" t="n"/>
      <c r="K389" s="1" t="n"/>
      <c r="L389" s="1" t="n"/>
      <c r="M389" s="1" t="n"/>
    </row>
    <row hidden="1" r="390">
      <c r="A390" s="38" t="n"/>
      <c r="B390" s="1" t="n"/>
      <c r="H390" s="1" t="n"/>
      <c r="I390" s="1" t="n"/>
      <c r="J390" s="1" t="n"/>
      <c r="K390" s="1" t="n"/>
      <c r="L390" s="1" t="n"/>
      <c r="M390" s="1" t="n"/>
    </row>
    <row hidden="1" r="391">
      <c r="A391" s="38" t="n"/>
      <c r="B391" s="1" t="n"/>
      <c r="H391" s="1" t="n"/>
      <c r="I391" s="1" t="n"/>
      <c r="J391" s="1" t="n"/>
      <c r="K391" s="1" t="n"/>
      <c r="L391" s="1" t="n"/>
      <c r="M391" s="1" t="n"/>
    </row>
    <row hidden="1" r="392">
      <c r="A392" s="38" t="n"/>
      <c r="B392" s="1" t="n"/>
      <c r="H392" s="1" t="n"/>
      <c r="I392" s="1" t="n"/>
      <c r="J392" s="1" t="n"/>
      <c r="K392" s="1" t="n"/>
      <c r="L392" s="1" t="n"/>
      <c r="M392" s="1" t="n"/>
    </row>
    <row hidden="1" r="393">
      <c r="A393" s="38" t="n"/>
      <c r="B393" s="1" t="n"/>
      <c r="H393" s="1" t="n"/>
      <c r="I393" s="1" t="n"/>
      <c r="J393" s="1" t="n"/>
      <c r="K393" s="1" t="n"/>
      <c r="L393" s="1" t="n"/>
      <c r="M393" s="1" t="n"/>
    </row>
    <row hidden="1" r="394">
      <c r="A394" s="38" t="n"/>
      <c r="B394" s="1" t="n"/>
      <c r="H394" s="1" t="n"/>
      <c r="I394" s="1" t="n"/>
      <c r="J394" s="1" t="n"/>
      <c r="K394" s="1" t="n"/>
      <c r="L394" s="1" t="n"/>
      <c r="M394" s="1" t="n"/>
    </row>
    <row hidden="1" r="395">
      <c r="A395" s="38" t="n"/>
      <c r="B395" s="1" t="n"/>
      <c r="H395" s="1" t="n"/>
      <c r="I395" s="1" t="n"/>
      <c r="J395" s="1" t="n"/>
      <c r="K395" s="1" t="n"/>
      <c r="L395" s="1" t="n"/>
      <c r="M395" s="1" t="n"/>
    </row>
    <row hidden="1" r="396">
      <c r="A396" s="38" t="n"/>
      <c r="B396" s="1" t="n"/>
      <c r="H396" s="1" t="n"/>
      <c r="I396" s="1" t="n"/>
      <c r="J396" s="1" t="n"/>
      <c r="K396" s="1" t="n"/>
      <c r="L396" s="1" t="n"/>
      <c r="M396" s="1" t="n"/>
    </row>
    <row hidden="1" r="397">
      <c r="A397" s="38" t="n"/>
      <c r="B397" s="1" t="n"/>
      <c r="H397" s="1" t="n"/>
      <c r="I397" s="1" t="n"/>
      <c r="J397" s="1" t="n"/>
      <c r="K397" s="1" t="n"/>
      <c r="L397" s="1" t="n"/>
      <c r="M397" s="1" t="n"/>
    </row>
    <row hidden="1" r="398">
      <c r="A398" s="38" t="n"/>
      <c r="B398" s="1" t="n"/>
      <c r="H398" s="1" t="n"/>
      <c r="I398" s="1" t="n"/>
      <c r="J398" s="1" t="n"/>
      <c r="K398" s="1" t="n"/>
      <c r="L398" s="1" t="n"/>
      <c r="M398" s="1" t="n"/>
    </row>
    <row hidden="1" r="399">
      <c r="A399" s="38" t="n"/>
      <c r="B399" s="1" t="n"/>
      <c r="H399" s="1" t="n"/>
      <c r="I399" s="1" t="n"/>
      <c r="J399" s="1" t="n"/>
      <c r="K399" s="1" t="n"/>
      <c r="L399" s="1" t="n"/>
      <c r="M399" s="1" t="n"/>
    </row>
    <row hidden="1" r="400">
      <c r="A400" s="38" t="n"/>
      <c r="B400" s="1" t="n"/>
      <c r="H400" s="1" t="n"/>
      <c r="I400" s="1" t="n"/>
      <c r="J400" s="1" t="n"/>
      <c r="K400" s="1" t="n"/>
      <c r="L400" s="1" t="n"/>
      <c r="M400" s="1" t="n"/>
    </row>
    <row hidden="1" r="401">
      <c r="A401" s="38" t="n"/>
      <c r="B401" s="1" t="n"/>
      <c r="H401" s="1" t="n"/>
      <c r="I401" s="1" t="n"/>
      <c r="J401" s="1" t="n"/>
      <c r="K401" s="1" t="n"/>
      <c r="L401" s="1" t="n"/>
      <c r="M401" s="1" t="n"/>
    </row>
    <row hidden="1" r="402">
      <c r="A402" s="38" t="n"/>
      <c r="B402" s="1" t="n"/>
      <c r="H402" s="1" t="n"/>
      <c r="I402" s="1" t="n"/>
      <c r="J402" s="1" t="n"/>
      <c r="K402" s="1" t="n"/>
      <c r="L402" s="1" t="n"/>
      <c r="M402" s="1" t="n"/>
    </row>
    <row hidden="1" r="403">
      <c r="A403" s="38" t="n"/>
      <c r="B403" s="1" t="n"/>
      <c r="H403" s="1" t="n"/>
      <c r="I403" s="1" t="n"/>
      <c r="J403" s="1" t="n"/>
      <c r="K403" s="1" t="n"/>
      <c r="L403" s="1" t="n"/>
      <c r="M403" s="1" t="n"/>
    </row>
    <row hidden="1" r="404">
      <c r="A404" s="38" t="n"/>
      <c r="B404" s="1" t="n"/>
      <c r="H404" s="1" t="n"/>
      <c r="I404" s="1" t="n"/>
      <c r="J404" s="1" t="n"/>
      <c r="K404" s="1" t="n"/>
      <c r="L404" s="1" t="n"/>
      <c r="M404" s="1" t="n"/>
    </row>
    <row hidden="1" r="405">
      <c r="A405" s="38" t="n"/>
      <c r="B405" s="1" t="n"/>
      <c r="H405" s="1" t="n"/>
      <c r="I405" s="1" t="n"/>
      <c r="J405" s="1" t="n"/>
      <c r="K405" s="1" t="n"/>
      <c r="L405" s="1" t="n"/>
      <c r="M405" s="1" t="n"/>
    </row>
    <row hidden="1" r="406">
      <c r="A406" s="38" t="n"/>
      <c r="B406" s="1" t="n"/>
      <c r="H406" s="1" t="n"/>
      <c r="I406" s="1" t="n"/>
      <c r="J406" s="1" t="n"/>
      <c r="K406" s="1" t="n"/>
      <c r="L406" s="1" t="n"/>
      <c r="M406" s="1" t="n"/>
    </row>
    <row hidden="1" r="407">
      <c r="A407" s="38" t="n"/>
      <c r="B407" s="1" t="n"/>
      <c r="H407" s="1" t="n"/>
      <c r="I407" s="1" t="n"/>
      <c r="J407" s="1" t="n"/>
      <c r="K407" s="1" t="n"/>
      <c r="L407" s="1" t="n"/>
      <c r="M407" s="1" t="n"/>
    </row>
    <row hidden="1" r="408">
      <c r="A408" s="38" t="n"/>
      <c r="B408" s="1" t="n"/>
      <c r="H408" s="1" t="n"/>
      <c r="I408" s="1" t="n"/>
      <c r="J408" s="1" t="n"/>
      <c r="K408" s="1" t="n"/>
      <c r="L408" s="1" t="n"/>
      <c r="M408" s="1" t="n"/>
    </row>
    <row hidden="1" r="409">
      <c r="A409" s="38" t="n"/>
      <c r="B409" s="1" t="n"/>
      <c r="H409" s="1" t="n"/>
      <c r="I409" s="1" t="n"/>
      <c r="J409" s="1" t="n"/>
      <c r="K409" s="1" t="n"/>
      <c r="L409" s="1" t="n"/>
      <c r="M409" s="1" t="n"/>
    </row>
    <row hidden="1" r="410">
      <c r="A410" s="38" t="n"/>
      <c r="B410" s="1" t="n"/>
      <c r="H410" s="1" t="n"/>
      <c r="I410" s="1" t="n"/>
      <c r="J410" s="1" t="n"/>
      <c r="K410" s="1" t="n"/>
      <c r="L410" s="1" t="n"/>
      <c r="M410" s="1" t="n"/>
    </row>
    <row hidden="1" r="411">
      <c r="A411" s="38" t="n"/>
      <c r="B411" s="1" t="n"/>
      <c r="H411" s="1" t="n"/>
      <c r="I411" s="1" t="n"/>
      <c r="J411" s="1" t="n"/>
      <c r="K411" s="1" t="n"/>
      <c r="L411" s="1" t="n"/>
      <c r="M411" s="1" t="n"/>
    </row>
    <row hidden="1" r="412">
      <c r="A412" s="38" t="n"/>
      <c r="B412" s="1" t="n"/>
      <c r="H412" s="1" t="n"/>
      <c r="I412" s="1" t="n"/>
      <c r="J412" s="1" t="n"/>
      <c r="K412" s="1" t="n"/>
      <c r="L412" s="1" t="n"/>
      <c r="M412" s="1" t="n"/>
    </row>
    <row hidden="1" r="413">
      <c r="A413" s="38" t="n"/>
      <c r="B413" s="1" t="n"/>
      <c r="H413" s="1" t="n"/>
      <c r="I413" s="1" t="n"/>
      <c r="J413" s="1" t="n"/>
      <c r="K413" s="1" t="n"/>
      <c r="L413" s="1" t="n"/>
      <c r="M413" s="1" t="n"/>
    </row>
    <row hidden="1" r="414">
      <c r="A414" s="38" t="n"/>
      <c r="B414" s="1" t="n"/>
      <c r="H414" s="1" t="n"/>
      <c r="I414" s="1" t="n"/>
      <c r="J414" s="1" t="n"/>
      <c r="K414" s="1" t="n"/>
      <c r="L414" s="1" t="n"/>
      <c r="M414" s="1" t="n"/>
    </row>
    <row hidden="1" r="415">
      <c r="A415" s="38" t="n"/>
      <c r="B415" s="1" t="n"/>
      <c r="H415" s="1" t="n"/>
      <c r="I415" s="1" t="n"/>
      <c r="J415" s="1" t="n"/>
      <c r="K415" s="1" t="n"/>
      <c r="L415" s="1" t="n"/>
      <c r="M415" s="1" t="n"/>
    </row>
    <row hidden="1" r="416">
      <c r="A416" s="38" t="n"/>
      <c r="B416" s="1" t="n"/>
      <c r="H416" s="1" t="n"/>
      <c r="I416" s="1" t="n"/>
      <c r="J416" s="1" t="n"/>
      <c r="K416" s="1" t="n"/>
      <c r="L416" s="1" t="n"/>
      <c r="M416" s="1" t="n"/>
    </row>
    <row hidden="1" r="417">
      <c r="A417" s="38" t="n"/>
      <c r="B417" s="1" t="n"/>
      <c r="H417" s="1" t="n"/>
      <c r="I417" s="1" t="n"/>
      <c r="J417" s="1" t="n"/>
      <c r="K417" s="1" t="n"/>
      <c r="L417" s="1" t="n"/>
      <c r="M417" s="1" t="n"/>
    </row>
    <row hidden="1" r="418">
      <c r="A418" s="38" t="n"/>
      <c r="B418" s="1" t="n"/>
      <c r="H418" s="1" t="n"/>
      <c r="I418" s="1" t="n"/>
      <c r="J418" s="1" t="n"/>
      <c r="K418" s="1" t="n"/>
      <c r="L418" s="1" t="n"/>
      <c r="M418" s="1" t="n"/>
    </row>
    <row hidden="1" r="419">
      <c r="A419" s="38" t="n"/>
      <c r="B419" s="1" t="n"/>
      <c r="H419" s="1" t="n"/>
      <c r="I419" s="1" t="n"/>
      <c r="J419" s="1" t="n"/>
      <c r="K419" s="1" t="n"/>
      <c r="L419" s="1" t="n"/>
      <c r="M419" s="1" t="n"/>
    </row>
    <row hidden="1" r="420">
      <c r="A420" s="38" t="n"/>
      <c r="B420" s="1" t="n"/>
      <c r="H420" s="1" t="n"/>
      <c r="I420" s="1" t="n"/>
      <c r="J420" s="1" t="n"/>
      <c r="K420" s="1" t="n"/>
      <c r="L420" s="1" t="n"/>
      <c r="M420" s="1" t="n"/>
    </row>
    <row hidden="1" r="421">
      <c r="A421" s="38" t="n"/>
      <c r="B421" s="1" t="n"/>
      <c r="H421" s="1" t="n"/>
      <c r="I421" s="1" t="n"/>
      <c r="J421" s="1" t="n"/>
      <c r="K421" s="1" t="n"/>
      <c r="L421" s="1" t="n"/>
      <c r="M421" s="1" t="n"/>
    </row>
    <row hidden="1" r="422">
      <c r="A422" s="38" t="n"/>
      <c r="B422" s="1" t="n"/>
      <c r="H422" s="1" t="n"/>
      <c r="I422" s="1" t="n"/>
      <c r="J422" s="1" t="n"/>
      <c r="K422" s="1" t="n"/>
      <c r="L422" s="1" t="n"/>
      <c r="M422" s="1" t="n"/>
    </row>
    <row hidden="1" r="423">
      <c r="A423" s="38" t="n"/>
      <c r="B423" s="1" t="n"/>
      <c r="H423" s="1" t="n"/>
      <c r="I423" s="1" t="n"/>
      <c r="J423" s="1" t="n"/>
      <c r="K423" s="1" t="n"/>
      <c r="L423" s="1" t="n"/>
      <c r="M423" s="1" t="n"/>
    </row>
    <row hidden="1" r="424">
      <c r="A424" s="38" t="n"/>
      <c r="B424" s="1" t="n"/>
      <c r="H424" s="1" t="n"/>
      <c r="I424" s="1" t="n"/>
      <c r="J424" s="1" t="n"/>
      <c r="K424" s="1" t="n"/>
      <c r="L424" s="1" t="n"/>
      <c r="M424" s="1" t="n"/>
    </row>
    <row hidden="1" r="425">
      <c r="A425" s="38" t="n"/>
      <c r="B425" s="1" t="n"/>
      <c r="H425" s="1" t="n"/>
      <c r="I425" s="1" t="n"/>
      <c r="J425" s="1" t="n"/>
      <c r="K425" s="1" t="n"/>
      <c r="L425" s="1" t="n"/>
      <c r="M425" s="1" t="n"/>
    </row>
    <row hidden="1" r="426">
      <c r="A426" s="38" t="n"/>
      <c r="B426" s="1" t="n"/>
      <c r="H426" s="1" t="n"/>
      <c r="I426" s="1" t="n"/>
      <c r="J426" s="1" t="n"/>
      <c r="K426" s="1" t="n"/>
      <c r="L426" s="1" t="n"/>
      <c r="M426" s="1" t="n"/>
    </row>
    <row hidden="1" r="427">
      <c r="A427" s="38" t="n"/>
      <c r="B427" s="1" t="n"/>
      <c r="H427" s="1" t="n"/>
      <c r="I427" s="1" t="n"/>
      <c r="J427" s="1" t="n"/>
      <c r="K427" s="1" t="n"/>
      <c r="L427" s="1" t="n"/>
      <c r="M427" s="1" t="n"/>
    </row>
    <row hidden="1" r="428">
      <c r="A428" s="38" t="n"/>
      <c r="B428" s="1" t="n"/>
      <c r="H428" s="1" t="n"/>
      <c r="I428" s="1" t="n"/>
      <c r="J428" s="1" t="n"/>
      <c r="K428" s="1" t="n"/>
      <c r="L428" s="1" t="n"/>
      <c r="M428" s="1" t="n"/>
    </row>
    <row hidden="1" r="429">
      <c r="A429" s="38" t="n"/>
      <c r="B429" s="1" t="n"/>
      <c r="H429" s="1" t="n"/>
      <c r="I429" s="1" t="n"/>
      <c r="J429" s="1" t="n"/>
      <c r="K429" s="1" t="n"/>
      <c r="L429" s="1" t="n"/>
      <c r="M429" s="1" t="n"/>
    </row>
    <row hidden="1" r="430">
      <c r="A430" s="38" t="n"/>
      <c r="B430" s="1" t="n"/>
      <c r="H430" s="1" t="n"/>
      <c r="I430" s="1" t="n"/>
      <c r="J430" s="1" t="n"/>
      <c r="K430" s="1" t="n"/>
      <c r="L430" s="1" t="n"/>
      <c r="M430" s="1" t="n"/>
    </row>
    <row hidden="1" r="431">
      <c r="A431" s="38" t="n"/>
      <c r="B431" s="1" t="n"/>
      <c r="H431" s="1" t="n"/>
      <c r="I431" s="1" t="n"/>
      <c r="J431" s="1" t="n"/>
      <c r="K431" s="1" t="n"/>
      <c r="L431" s="1" t="n"/>
      <c r="M431" s="1" t="n"/>
    </row>
    <row hidden="1" r="432">
      <c r="A432" s="38" t="n"/>
      <c r="B432" s="1" t="n"/>
      <c r="H432" s="1" t="n"/>
      <c r="I432" s="1" t="n"/>
      <c r="J432" s="1" t="n"/>
      <c r="K432" s="1" t="n"/>
      <c r="L432" s="1" t="n"/>
      <c r="M432" s="1" t="n"/>
    </row>
    <row hidden="1" r="433">
      <c r="A433" s="38" t="n"/>
      <c r="B433" s="1" t="n"/>
      <c r="H433" s="1" t="n"/>
      <c r="I433" s="1" t="n"/>
      <c r="J433" s="1" t="n"/>
      <c r="K433" s="1" t="n"/>
      <c r="L433" s="1" t="n"/>
      <c r="M433" s="1" t="n"/>
    </row>
    <row hidden="1" r="434">
      <c r="A434" s="38" t="n"/>
      <c r="B434" s="1" t="n"/>
      <c r="H434" s="1" t="n"/>
      <c r="I434" s="1" t="n"/>
      <c r="J434" s="1" t="n"/>
      <c r="K434" s="1" t="n"/>
      <c r="L434" s="1" t="n"/>
      <c r="M434" s="1" t="n"/>
    </row>
    <row hidden="1" r="435">
      <c r="A435" s="38" t="n"/>
      <c r="B435" s="1" t="n"/>
      <c r="H435" s="1" t="n"/>
      <c r="I435" s="1" t="n"/>
      <c r="J435" s="1" t="n"/>
      <c r="K435" s="1" t="n"/>
      <c r="L435" s="1" t="n"/>
      <c r="M435" s="1" t="n"/>
    </row>
    <row hidden="1" r="436">
      <c r="A436" s="38" t="n"/>
      <c r="B436" s="1" t="n"/>
      <c r="H436" s="1" t="n"/>
      <c r="I436" s="1" t="n"/>
      <c r="J436" s="1" t="n"/>
      <c r="K436" s="1" t="n"/>
      <c r="L436" s="1" t="n"/>
      <c r="M436" s="1" t="n"/>
    </row>
    <row hidden="1" r="437">
      <c r="A437" s="38" t="n"/>
      <c r="B437" s="1" t="n"/>
      <c r="H437" s="1" t="n"/>
      <c r="I437" s="1" t="n"/>
      <c r="J437" s="1" t="n"/>
      <c r="K437" s="1" t="n"/>
      <c r="L437" s="1" t="n"/>
      <c r="M437" s="1" t="n"/>
    </row>
    <row hidden="1" r="438">
      <c r="A438" s="38" t="n"/>
      <c r="B438" s="1" t="n"/>
      <c r="H438" s="1" t="n"/>
      <c r="I438" s="1" t="n"/>
      <c r="J438" s="1" t="n"/>
      <c r="K438" s="1" t="n"/>
      <c r="L438" s="1" t="n"/>
      <c r="M438" s="1" t="n"/>
    </row>
    <row hidden="1" r="439">
      <c r="A439" s="38" t="n"/>
      <c r="B439" s="1" t="n"/>
      <c r="H439" s="1" t="n"/>
      <c r="I439" s="1" t="n"/>
      <c r="J439" s="1" t="n"/>
      <c r="K439" s="1" t="n"/>
      <c r="L439" s="1" t="n"/>
      <c r="M439" s="1" t="n"/>
    </row>
    <row hidden="1" r="440">
      <c r="A440" s="38" t="n"/>
      <c r="B440" s="1" t="n"/>
      <c r="H440" s="1" t="n"/>
      <c r="I440" s="1" t="n"/>
      <c r="J440" s="1" t="n"/>
      <c r="K440" s="1" t="n"/>
      <c r="L440" s="1" t="n"/>
      <c r="M440" s="1" t="n"/>
    </row>
    <row hidden="1" r="441">
      <c r="A441" s="38" t="n"/>
      <c r="B441" s="1" t="n"/>
      <c r="H441" s="1" t="n"/>
      <c r="I441" s="1" t="n"/>
      <c r="J441" s="1" t="n"/>
      <c r="K441" s="1" t="n"/>
      <c r="L441" s="1" t="n"/>
      <c r="M441" s="1" t="n"/>
    </row>
    <row hidden="1" r="442">
      <c r="A442" s="38" t="n"/>
      <c r="B442" s="1" t="n"/>
      <c r="H442" s="1" t="n"/>
      <c r="I442" s="1" t="n"/>
      <c r="J442" s="1" t="n"/>
      <c r="K442" s="1" t="n"/>
      <c r="L442" s="1" t="n"/>
      <c r="M442" s="1" t="n"/>
    </row>
    <row hidden="1" r="443">
      <c r="A443" s="38" t="n"/>
      <c r="B443" s="1" t="n"/>
      <c r="H443" s="1" t="n"/>
      <c r="I443" s="1" t="n"/>
      <c r="J443" s="1" t="n"/>
      <c r="K443" s="1" t="n"/>
      <c r="L443" s="1" t="n"/>
      <c r="M443" s="1" t="n"/>
    </row>
    <row hidden="1" r="444">
      <c r="A444" s="38" t="n"/>
      <c r="B444" s="1" t="n"/>
      <c r="H444" s="1" t="n"/>
      <c r="I444" s="1" t="n"/>
      <c r="J444" s="1" t="n"/>
      <c r="K444" s="1" t="n"/>
      <c r="L444" s="1" t="n"/>
      <c r="M444" s="1" t="n"/>
    </row>
    <row hidden="1" r="445">
      <c r="A445" s="38" t="n"/>
      <c r="B445" s="1" t="n"/>
      <c r="H445" s="1" t="n"/>
      <c r="I445" s="1" t="n"/>
      <c r="J445" s="1" t="n"/>
      <c r="K445" s="1" t="n"/>
      <c r="L445" s="1" t="n"/>
      <c r="M445" s="1" t="n"/>
    </row>
    <row hidden="1" r="446">
      <c r="A446" s="38" t="n"/>
      <c r="B446" s="1" t="n"/>
      <c r="H446" s="1" t="n"/>
      <c r="I446" s="1" t="n"/>
      <c r="J446" s="1" t="n"/>
      <c r="K446" s="1" t="n"/>
      <c r="L446" s="1" t="n"/>
      <c r="M446" s="1" t="n"/>
    </row>
    <row hidden="1" r="447">
      <c r="A447" s="38" t="n"/>
      <c r="B447" s="1" t="n"/>
      <c r="H447" s="1" t="n"/>
      <c r="I447" s="1" t="n"/>
      <c r="J447" s="1" t="n"/>
      <c r="K447" s="1" t="n"/>
      <c r="L447" s="1" t="n"/>
      <c r="M447" s="1" t="n"/>
    </row>
    <row hidden="1" r="448">
      <c r="A448" s="38" t="n"/>
      <c r="B448" s="1" t="n"/>
      <c r="H448" s="1" t="n"/>
      <c r="I448" s="1" t="n"/>
      <c r="J448" s="1" t="n"/>
      <c r="K448" s="1" t="n"/>
      <c r="L448" s="1" t="n"/>
      <c r="M448" s="1" t="n"/>
    </row>
    <row hidden="1" r="449">
      <c r="A449" s="38" t="n"/>
      <c r="B449" s="1" t="n"/>
      <c r="H449" s="1" t="n"/>
      <c r="I449" s="1" t="n"/>
      <c r="J449" s="1" t="n"/>
      <c r="K449" s="1" t="n"/>
      <c r="L449" s="1" t="n"/>
      <c r="M449" s="1" t="n"/>
    </row>
    <row hidden="1" r="450">
      <c r="A450" s="38" t="n"/>
      <c r="B450" s="1" t="n"/>
      <c r="H450" s="1" t="n"/>
      <c r="I450" s="1" t="n"/>
      <c r="J450" s="1" t="n"/>
      <c r="K450" s="1" t="n"/>
      <c r="L450" s="1" t="n"/>
      <c r="M450" s="1" t="n"/>
    </row>
    <row hidden="1" r="451">
      <c r="A451" s="38" t="n"/>
      <c r="B451" s="1" t="n"/>
      <c r="H451" s="1" t="n"/>
      <c r="I451" s="1" t="n"/>
      <c r="J451" s="1" t="n"/>
      <c r="K451" s="1" t="n"/>
      <c r="L451" s="1" t="n"/>
      <c r="M451" s="1" t="n"/>
    </row>
    <row hidden="1" r="452">
      <c r="A452" s="38" t="n"/>
      <c r="B452" s="1" t="n"/>
      <c r="H452" s="1" t="n"/>
      <c r="I452" s="1" t="n"/>
      <c r="J452" s="1" t="n"/>
      <c r="K452" s="1" t="n"/>
      <c r="L452" s="1" t="n"/>
      <c r="M452" s="1" t="n"/>
    </row>
    <row hidden="1" r="453">
      <c r="A453" s="38" t="n"/>
      <c r="B453" s="1" t="n"/>
      <c r="H453" s="1" t="n"/>
      <c r="I453" s="1" t="n"/>
      <c r="J453" s="1" t="n"/>
      <c r="K453" s="1" t="n"/>
      <c r="L453" s="1" t="n"/>
      <c r="M453" s="1" t="n"/>
    </row>
    <row hidden="1" r="454">
      <c r="A454" s="38" t="n"/>
      <c r="B454" s="1" t="n"/>
      <c r="H454" s="1" t="n"/>
      <c r="I454" s="1" t="n"/>
      <c r="J454" s="1" t="n"/>
      <c r="K454" s="1" t="n"/>
      <c r="L454" s="1" t="n"/>
      <c r="M454" s="1" t="n"/>
    </row>
    <row hidden="1" r="455">
      <c r="A455" s="38" t="n"/>
      <c r="B455" s="1" t="n"/>
      <c r="H455" s="1" t="n"/>
      <c r="I455" s="1" t="n"/>
      <c r="J455" s="1" t="n"/>
      <c r="K455" s="1" t="n"/>
      <c r="L455" s="1" t="n"/>
      <c r="M455" s="1" t="n"/>
    </row>
    <row hidden="1" r="456">
      <c r="A456" s="38" t="n"/>
      <c r="B456" s="1" t="n"/>
      <c r="H456" s="1" t="n"/>
      <c r="I456" s="1" t="n"/>
      <c r="J456" s="1" t="n"/>
      <c r="K456" s="1" t="n"/>
      <c r="L456" s="1" t="n"/>
      <c r="M456" s="1" t="n"/>
    </row>
    <row hidden="1" r="457">
      <c r="A457" s="38" t="n"/>
      <c r="B457" s="1" t="n"/>
      <c r="H457" s="1" t="n"/>
      <c r="I457" s="1" t="n"/>
      <c r="J457" s="1" t="n"/>
      <c r="K457" s="1" t="n"/>
      <c r="L457" s="1" t="n"/>
      <c r="M457" s="1" t="n"/>
    </row>
    <row hidden="1" r="458">
      <c r="A458" s="38" t="n"/>
      <c r="B458" s="1" t="n"/>
      <c r="H458" s="1" t="n"/>
      <c r="I458" s="1" t="n"/>
      <c r="J458" s="1" t="n"/>
      <c r="K458" s="1" t="n"/>
      <c r="L458" s="1" t="n"/>
      <c r="M458" s="1" t="n"/>
    </row>
    <row hidden="1" r="459">
      <c r="A459" s="38" t="n"/>
      <c r="B459" s="1" t="n"/>
      <c r="H459" s="1" t="n"/>
      <c r="I459" s="1" t="n"/>
      <c r="J459" s="1" t="n"/>
      <c r="K459" s="1" t="n"/>
      <c r="L459" s="1" t="n"/>
      <c r="M459" s="1" t="n"/>
    </row>
    <row hidden="1" r="460">
      <c r="A460" s="38" t="n"/>
      <c r="B460" s="1" t="n"/>
      <c r="H460" s="1" t="n"/>
      <c r="I460" s="1" t="n"/>
      <c r="J460" s="1" t="n"/>
      <c r="K460" s="1" t="n"/>
      <c r="L460" s="1" t="n"/>
      <c r="M460" s="1" t="n"/>
    </row>
    <row hidden="1" r="461">
      <c r="A461" s="38" t="n"/>
      <c r="B461" s="1" t="n"/>
      <c r="H461" s="1" t="n"/>
      <c r="I461" s="1" t="n"/>
      <c r="J461" s="1" t="n"/>
      <c r="K461" s="1" t="n"/>
      <c r="L461" s="1" t="n"/>
      <c r="M461" s="1" t="n"/>
    </row>
    <row hidden="1" r="462">
      <c r="A462" s="38" t="n"/>
      <c r="B462" s="1" t="n"/>
      <c r="H462" s="1" t="n"/>
      <c r="I462" s="1" t="n"/>
      <c r="J462" s="1" t="n"/>
      <c r="K462" s="1" t="n"/>
      <c r="L462" s="1" t="n"/>
      <c r="M462" s="1" t="n"/>
    </row>
    <row hidden="1" r="463">
      <c r="A463" s="38" t="n"/>
      <c r="B463" s="1" t="n"/>
      <c r="H463" s="1" t="n"/>
      <c r="I463" s="1" t="n"/>
      <c r="J463" s="1" t="n"/>
      <c r="K463" s="1" t="n"/>
      <c r="L463" s="1" t="n"/>
      <c r="M463" s="1" t="n"/>
    </row>
    <row hidden="1" r="464">
      <c r="A464" s="38" t="n"/>
      <c r="B464" s="1" t="n"/>
      <c r="H464" s="1" t="n"/>
      <c r="I464" s="1" t="n"/>
      <c r="J464" s="1" t="n"/>
      <c r="K464" s="1" t="n"/>
      <c r="L464" s="1" t="n"/>
      <c r="M464" s="1" t="n"/>
    </row>
    <row hidden="1" r="465">
      <c r="A465" s="38" t="n"/>
      <c r="B465" s="1" t="n"/>
      <c r="H465" s="1" t="n"/>
      <c r="I465" s="1" t="n"/>
      <c r="J465" s="1" t="n"/>
      <c r="K465" s="1" t="n"/>
      <c r="L465" s="1" t="n"/>
      <c r="M465" s="1" t="n"/>
    </row>
    <row hidden="1" r="466">
      <c r="A466" s="38" t="n"/>
      <c r="B466" s="1" t="n"/>
      <c r="H466" s="1" t="n"/>
      <c r="I466" s="1" t="n"/>
      <c r="J466" s="1" t="n"/>
      <c r="K466" s="1" t="n"/>
      <c r="L466" s="1" t="n"/>
      <c r="M466" s="1" t="n"/>
    </row>
    <row hidden="1" r="467">
      <c r="A467" s="38" t="n"/>
      <c r="B467" s="1" t="n"/>
      <c r="H467" s="1" t="n"/>
      <c r="I467" s="1" t="n"/>
      <c r="J467" s="1" t="n"/>
      <c r="K467" s="1" t="n"/>
      <c r="L467" s="1" t="n"/>
      <c r="M467" s="1" t="n"/>
    </row>
    <row hidden="1" r="468">
      <c r="A468" s="38" t="n"/>
      <c r="B468" s="1" t="n"/>
      <c r="H468" s="1" t="n"/>
      <c r="I468" s="1" t="n"/>
      <c r="J468" s="1" t="n"/>
      <c r="K468" s="1" t="n"/>
      <c r="L468" s="1" t="n"/>
      <c r="M468" s="1" t="n"/>
    </row>
    <row hidden="1" r="469">
      <c r="A469" s="38" t="n"/>
      <c r="B469" s="1" t="n"/>
      <c r="H469" s="1" t="n"/>
      <c r="I469" s="1" t="n"/>
      <c r="J469" s="1" t="n"/>
      <c r="K469" s="1" t="n"/>
      <c r="L469" s="1" t="n"/>
      <c r="M469" s="1" t="n"/>
    </row>
    <row hidden="1" r="470">
      <c r="A470" s="38" t="n"/>
      <c r="B470" s="1" t="n"/>
      <c r="H470" s="1" t="n"/>
      <c r="I470" s="1" t="n"/>
      <c r="J470" s="1" t="n"/>
      <c r="K470" s="1" t="n"/>
      <c r="L470" s="1" t="n"/>
      <c r="M470" s="1" t="n"/>
    </row>
    <row hidden="1" r="471">
      <c r="A471" s="38" t="n"/>
      <c r="B471" s="1" t="n"/>
      <c r="H471" s="1" t="n"/>
      <c r="I471" s="1" t="n"/>
      <c r="J471" s="1" t="n"/>
      <c r="K471" s="1" t="n"/>
      <c r="L471" s="1" t="n"/>
      <c r="M471" s="1" t="n"/>
    </row>
    <row hidden="1" r="472">
      <c r="A472" s="38" t="n"/>
      <c r="B472" s="1" t="n"/>
      <c r="H472" s="1" t="n"/>
      <c r="I472" s="1" t="n"/>
      <c r="J472" s="1" t="n"/>
      <c r="K472" s="1" t="n"/>
      <c r="L472" s="1" t="n"/>
      <c r="M472" s="1" t="n"/>
    </row>
    <row hidden="1" r="473">
      <c r="A473" s="38" t="n"/>
      <c r="B473" s="1" t="n"/>
      <c r="H473" s="1" t="n"/>
      <c r="I473" s="1" t="n"/>
      <c r="J473" s="1" t="n"/>
      <c r="K473" s="1" t="n"/>
      <c r="L473" s="1" t="n"/>
      <c r="M473" s="1" t="n"/>
    </row>
    <row hidden="1" r="474">
      <c r="A474" s="38" t="n"/>
      <c r="B474" s="1" t="n"/>
      <c r="H474" s="1" t="n"/>
      <c r="I474" s="1" t="n"/>
      <c r="J474" s="1" t="n"/>
      <c r="K474" s="1" t="n"/>
      <c r="L474" s="1" t="n"/>
      <c r="M474" s="1" t="n"/>
    </row>
    <row hidden="1" r="475">
      <c r="A475" s="38" t="n"/>
      <c r="B475" s="1" t="n"/>
      <c r="H475" s="1" t="n"/>
      <c r="I475" s="1" t="n"/>
      <c r="J475" s="1" t="n"/>
      <c r="K475" s="1" t="n"/>
      <c r="L475" s="1" t="n"/>
      <c r="M475" s="1" t="n"/>
    </row>
    <row hidden="1" r="476">
      <c r="A476" s="38" t="n"/>
      <c r="B476" s="1" t="n"/>
      <c r="H476" s="1" t="n"/>
      <c r="I476" s="1" t="n"/>
      <c r="J476" s="1" t="n"/>
      <c r="K476" s="1" t="n"/>
      <c r="L476" s="1" t="n"/>
      <c r="M476" s="1" t="n"/>
    </row>
    <row hidden="1" r="477">
      <c r="A477" s="38" t="n"/>
      <c r="B477" s="1" t="n"/>
      <c r="H477" s="1" t="n"/>
      <c r="I477" s="1" t="n"/>
      <c r="J477" s="1" t="n"/>
      <c r="K477" s="1" t="n"/>
      <c r="L477" s="1" t="n"/>
      <c r="M477" s="1" t="n"/>
    </row>
    <row hidden="1" r="478">
      <c r="A478" s="38" t="n"/>
      <c r="B478" s="1" t="n"/>
      <c r="H478" s="1" t="n"/>
      <c r="I478" s="1" t="n"/>
      <c r="J478" s="1" t="n"/>
      <c r="K478" s="1" t="n"/>
      <c r="L478" s="1" t="n"/>
      <c r="M478" s="1" t="n"/>
    </row>
    <row hidden="1" r="479">
      <c r="A479" s="38" t="n"/>
      <c r="B479" s="1" t="n"/>
      <c r="H479" s="1" t="n"/>
      <c r="I479" s="1" t="n"/>
      <c r="J479" s="1" t="n"/>
      <c r="K479" s="1" t="n"/>
      <c r="L479" s="1" t="n"/>
      <c r="M479" s="1" t="n"/>
    </row>
    <row hidden="1" r="480">
      <c r="A480" s="38" t="n"/>
      <c r="B480" s="1" t="n"/>
      <c r="H480" s="1" t="n"/>
      <c r="I480" s="1" t="n"/>
      <c r="J480" s="1" t="n"/>
      <c r="K480" s="1" t="n"/>
      <c r="L480" s="1" t="n"/>
      <c r="M480" s="1" t="n"/>
    </row>
    <row hidden="1" r="481">
      <c r="A481" s="38" t="n"/>
      <c r="B481" s="1" t="n"/>
      <c r="H481" s="1" t="n"/>
      <c r="I481" s="1" t="n"/>
      <c r="J481" s="1" t="n"/>
      <c r="K481" s="1" t="n"/>
      <c r="L481" s="1" t="n"/>
      <c r="M481" s="1" t="n"/>
    </row>
    <row hidden="1" r="482">
      <c r="A482" s="38" t="n"/>
      <c r="B482" s="1" t="n"/>
      <c r="H482" s="1" t="n"/>
      <c r="I482" s="1" t="n"/>
      <c r="J482" s="1" t="n"/>
      <c r="K482" s="1" t="n"/>
      <c r="L482" s="1" t="n"/>
      <c r="M482" s="1" t="n"/>
    </row>
    <row hidden="1" r="483">
      <c r="A483" s="38" t="n"/>
      <c r="B483" s="1" t="n"/>
      <c r="H483" s="1" t="n"/>
      <c r="I483" s="1" t="n"/>
      <c r="J483" s="1" t="n"/>
      <c r="K483" s="1" t="n"/>
      <c r="L483" s="1" t="n"/>
      <c r="M483" s="1" t="n"/>
    </row>
    <row hidden="1" r="484">
      <c r="A484" s="38" t="n"/>
      <c r="B484" s="1" t="n"/>
      <c r="H484" s="1" t="n"/>
      <c r="I484" s="1" t="n"/>
      <c r="J484" s="1" t="n"/>
      <c r="K484" s="1" t="n"/>
      <c r="L484" s="1" t="n"/>
      <c r="M484" s="1" t="n"/>
    </row>
    <row hidden="1" r="485">
      <c r="A485" s="38" t="n"/>
      <c r="B485" s="1" t="n"/>
      <c r="H485" s="1" t="n"/>
      <c r="I485" s="1" t="n"/>
      <c r="J485" s="1" t="n"/>
      <c r="K485" s="1" t="n"/>
      <c r="L485" s="1" t="n"/>
      <c r="M485" s="1" t="n"/>
    </row>
    <row hidden="1" r="486">
      <c r="A486" s="38" t="n"/>
      <c r="B486" s="1" t="n"/>
      <c r="H486" s="1" t="n"/>
      <c r="I486" s="1" t="n"/>
      <c r="J486" s="1" t="n"/>
      <c r="K486" s="1" t="n"/>
      <c r="L486" s="1" t="n"/>
      <c r="M486" s="1" t="n"/>
    </row>
    <row hidden="1" r="487">
      <c r="A487" s="38" t="n"/>
      <c r="B487" s="1" t="n"/>
      <c r="H487" s="1" t="n"/>
      <c r="I487" s="1" t="n"/>
      <c r="J487" s="1" t="n"/>
      <c r="K487" s="1" t="n"/>
      <c r="L487" s="1" t="n"/>
      <c r="M487" s="1" t="n"/>
    </row>
    <row hidden="1" r="488">
      <c r="A488" s="38" t="n"/>
      <c r="B488" s="1" t="n"/>
      <c r="H488" s="1" t="n"/>
      <c r="I488" s="1" t="n"/>
      <c r="J488" s="1" t="n"/>
      <c r="K488" s="1" t="n"/>
      <c r="L488" s="1" t="n"/>
      <c r="M488" s="1" t="n"/>
    </row>
    <row hidden="1" r="489">
      <c r="A489" s="38" t="n"/>
      <c r="B489" s="1" t="n"/>
      <c r="H489" s="1" t="n"/>
      <c r="I489" s="1" t="n"/>
      <c r="J489" s="1" t="n"/>
      <c r="K489" s="1" t="n"/>
      <c r="L489" s="1" t="n"/>
      <c r="M489" s="1" t="n"/>
    </row>
    <row hidden="1" r="490">
      <c r="A490" s="38" t="n"/>
      <c r="B490" s="1" t="n"/>
      <c r="H490" s="1" t="n"/>
      <c r="I490" s="1" t="n"/>
      <c r="J490" s="1" t="n"/>
      <c r="K490" s="1" t="n"/>
      <c r="L490" s="1" t="n"/>
      <c r="M490" s="1" t="n"/>
    </row>
    <row hidden="1" r="491">
      <c r="A491" s="38" t="n"/>
      <c r="B491" s="1" t="n"/>
      <c r="H491" s="1" t="n"/>
      <c r="I491" s="1" t="n"/>
      <c r="J491" s="1" t="n"/>
      <c r="K491" s="1" t="n"/>
      <c r="L491" s="1" t="n"/>
      <c r="M491" s="1" t="n"/>
    </row>
    <row hidden="1" r="492">
      <c r="A492" s="38" t="n"/>
      <c r="B492" s="1" t="n"/>
      <c r="H492" s="1" t="n"/>
      <c r="I492" s="1" t="n"/>
      <c r="J492" s="1" t="n"/>
      <c r="K492" s="1" t="n"/>
      <c r="L492" s="1" t="n"/>
      <c r="M492" s="1" t="n"/>
    </row>
    <row hidden="1" r="493">
      <c r="A493" s="38" t="n"/>
      <c r="B493" s="1" t="n"/>
      <c r="H493" s="1" t="n"/>
      <c r="I493" s="1" t="n"/>
      <c r="J493" s="1" t="n"/>
      <c r="K493" s="1" t="n"/>
      <c r="L493" s="1" t="n"/>
      <c r="M493" s="1" t="n"/>
    </row>
    <row hidden="1" r="494">
      <c r="A494" s="38" t="n"/>
      <c r="B494" s="1" t="n"/>
      <c r="H494" s="1" t="n"/>
      <c r="I494" s="1" t="n"/>
      <c r="J494" s="1" t="n"/>
      <c r="K494" s="1" t="n"/>
      <c r="L494" s="1" t="n"/>
      <c r="M494" s="1" t="n"/>
    </row>
    <row hidden="1" r="495">
      <c r="A495" s="38" t="n"/>
      <c r="B495" s="1" t="n"/>
      <c r="H495" s="1" t="n"/>
      <c r="I495" s="1" t="n"/>
      <c r="J495" s="1" t="n"/>
      <c r="K495" s="1" t="n"/>
      <c r="L495" s="1" t="n"/>
      <c r="M495" s="1" t="n"/>
    </row>
    <row hidden="1" r="496">
      <c r="A496" s="38" t="n"/>
      <c r="B496" s="1" t="n"/>
      <c r="H496" s="1" t="n"/>
      <c r="I496" s="1" t="n"/>
      <c r="J496" s="1" t="n"/>
      <c r="K496" s="1" t="n"/>
      <c r="L496" s="1" t="n"/>
      <c r="M496" s="1" t="n"/>
    </row>
    <row hidden="1" r="497">
      <c r="A497" s="38" t="n"/>
      <c r="B497" s="1" t="n"/>
      <c r="H497" s="1" t="n"/>
      <c r="I497" s="1" t="n"/>
      <c r="J497" s="1" t="n"/>
      <c r="K497" s="1" t="n"/>
      <c r="L497" s="1" t="n"/>
      <c r="M497" s="1" t="n"/>
    </row>
    <row hidden="1" r="498">
      <c r="A498" s="38" t="n"/>
      <c r="B498" s="1" t="n"/>
      <c r="H498" s="1" t="n"/>
      <c r="I498" s="1" t="n"/>
      <c r="J498" s="1" t="n"/>
      <c r="K498" s="1" t="n"/>
      <c r="L498" s="1" t="n"/>
      <c r="M498" s="1" t="n"/>
    </row>
    <row hidden="1" r="499">
      <c r="A499" s="38" t="n"/>
      <c r="B499" s="1" t="n"/>
      <c r="H499" s="1" t="n"/>
      <c r="I499" s="1" t="n"/>
      <c r="J499" s="1" t="n"/>
      <c r="K499" s="1" t="n"/>
      <c r="L499" s="1" t="n"/>
      <c r="M499" s="1" t="n"/>
    </row>
    <row hidden="1" r="500">
      <c r="A500" s="38" t="n"/>
      <c r="B500" s="1" t="n"/>
      <c r="H500" s="1" t="n"/>
      <c r="I500" s="1" t="n"/>
      <c r="J500" s="1" t="n"/>
      <c r="K500" s="1" t="n"/>
      <c r="L500" s="1" t="n"/>
      <c r="M500" s="1" t="n"/>
    </row>
    <row r="501">
      <c r="A501" s="39" t="inlineStr">
        <is>
          <t>Time Series</t>
        </is>
      </c>
      <c r="B501" s="7" t="n"/>
      <c r="C501" s="20" t="n"/>
      <c r="D501" s="19" t="n"/>
      <c r="E501" s="19" t="n"/>
      <c r="F501" s="19" t="n"/>
      <c r="G501" s="46" t="inlineStr">
        <is>
          <t>Long Weights (Import/Export)</t>
        </is>
      </c>
      <c r="H501" s="4" t="n"/>
      <c r="I501" s="5" t="n"/>
      <c r="J501" s="5" t="n"/>
      <c r="K501" s="5" t="n"/>
      <c r="L501" s="5" t="n"/>
      <c r="M501" s="5" t="n"/>
    </row>
    <row r="502">
      <c r="A502" s="25" t="inlineStr">
        <is>
          <t>Level 1</t>
        </is>
      </c>
      <c r="B502" s="21" t="inlineStr">
        <is>
          <t>Level 2</t>
        </is>
      </c>
      <c r="C502" s="18" t="inlineStr">
        <is>
          <t>Level 3</t>
        </is>
      </c>
      <c r="D502" s="17" t="inlineStr">
        <is>
          <t>Level 4</t>
        </is>
      </c>
      <c r="E502" s="17" t="n"/>
      <c r="F502" s="17" t="n"/>
      <c r="G502" s="10" t="inlineStr">
        <is>
          <t>Invested Amount</t>
        </is>
      </c>
      <c r="H502" s="26" t="n"/>
      <c r="I502" s="26" t="n"/>
      <c r="J502" s="26" t="n"/>
      <c r="K502" s="26" t="n"/>
      <c r="L502" s="26" t="n"/>
      <c r="M502" s="26" t="n"/>
    </row>
    <row r="503">
      <c r="A503" s="40" t="inlineStr">
        <is>
          <t>Strategy Exposure</t>
        </is>
      </c>
      <c r="B503" s="27" t="n"/>
      <c r="C503" s="28" t="n"/>
      <c r="D503" s="29" t="n"/>
      <c r="E503" s="29" t="n"/>
      <c r="F503" s="29" t="n"/>
      <c r="G503" s="3" t="n"/>
    </row>
    <row r="504">
      <c r="A504" s="41" t="n"/>
      <c r="B504" s="31" t="inlineStr">
        <is>
          <t>Equity Investments</t>
        </is>
      </c>
      <c r="C504" s="32" t="n"/>
      <c r="D504" s="33" t="n"/>
      <c r="E504" s="33" t="n"/>
      <c r="F504" s="33" t="n"/>
      <c r="G504" s="9" t="n"/>
    </row>
    <row r="505">
      <c r="A505" s="42" t="n"/>
      <c r="B505" s="15" t="n"/>
      <c r="C505" s="13" t="inlineStr">
        <is>
          <t>Long/Short Equity</t>
        </is>
      </c>
      <c r="D505" s="11" t="n"/>
      <c r="E505" s="73" t="n">
        <v>0.8393</v>
      </c>
      <c r="F505" s="76" t="n">
        <v>0.8098</v>
      </c>
      <c r="G505" s="76" t="n">
        <v>0.8284</v>
      </c>
      <c r="H505" s="73" t="n">
        <v>0.8617</v>
      </c>
      <c r="I505" s="61" t="n">
        <v>0.8043</v>
      </c>
      <c r="J505" s="78" t="n">
        <v>0.8203</v>
      </c>
      <c r="K505" s="61" t="n">
        <v>0.7967</v>
      </c>
      <c r="L505" s="63" t="n">
        <v>0.8216</v>
      </c>
      <c r="M505" s="61" t="n">
        <v>0.7876</v>
      </c>
      <c r="N505" t="inlineStr">
        <is>
          <t>81.17%</t>
        </is>
      </c>
    </row>
    <row r="506">
      <c r="A506" s="42" t="n"/>
      <c r="B506" s="15" t="n"/>
      <c r="C506" s="13" t="inlineStr">
        <is>
          <t>Event Driven/Spec. Sit.</t>
        </is>
      </c>
      <c r="D506" s="11" t="n"/>
      <c r="E506" s="11" t="n"/>
      <c r="F506" s="11" t="n"/>
      <c r="G506" s="2" t="n"/>
    </row>
    <row r="507">
      <c r="A507" s="41" t="n"/>
      <c r="B507" s="31" t="n"/>
      <c r="C507" s="32" t="inlineStr">
        <is>
          <t>Stat. Arbitrage/Quant.</t>
        </is>
      </c>
      <c r="D507" s="33" t="n"/>
      <c r="E507" s="33" t="n"/>
      <c r="F507" s="33" t="n"/>
      <c r="G507" s="9" t="n"/>
    </row>
    <row r="508">
      <c r="A508" s="42" t="n"/>
      <c r="B508" s="15" t="n"/>
      <c r="C508" s="13" t="inlineStr">
        <is>
          <t>Deep Value</t>
        </is>
      </c>
      <c r="D508" s="11" t="n"/>
      <c r="E508" s="11" t="n"/>
      <c r="F508" s="11" t="n"/>
      <c r="G508" s="2" t="n"/>
    </row>
    <row r="509">
      <c r="A509" s="42" t="n"/>
      <c r="B509" s="15" t="n"/>
      <c r="C509" s="13" t="inlineStr">
        <is>
          <t>Derivatives</t>
        </is>
      </c>
      <c r="D509" s="11" t="n"/>
      <c r="E509" s="11" t="n"/>
      <c r="F509" s="11" t="n"/>
      <c r="G509" s="2" t="n"/>
    </row>
    <row r="510">
      <c r="A510" s="42" t="n"/>
      <c r="B510" s="15" t="n"/>
      <c r="C510" s="13" t="inlineStr">
        <is>
          <t>Index Hedging</t>
        </is>
      </c>
      <c r="D510" s="11" t="n"/>
      <c r="E510" s="11" t="n"/>
      <c r="F510" s="11" t="n"/>
      <c r="G510" s="2" t="n"/>
    </row>
    <row r="511">
      <c r="A511" s="42" t="n"/>
      <c r="B511" s="15" t="inlineStr">
        <is>
          <t>Credit Investments</t>
        </is>
      </c>
      <c r="C511" s="13" t="n"/>
      <c r="D511" s="11" t="n"/>
      <c r="E511" s="11" t="n"/>
      <c r="F511" s="11" t="n"/>
      <c r="G511" s="2" t="n"/>
    </row>
    <row r="512">
      <c r="A512" s="42" t="n"/>
      <c r="B512" s="15" t="n"/>
      <c r="C512" s="13" t="inlineStr">
        <is>
          <t>Credit</t>
        </is>
      </c>
      <c r="D512" s="11" t="n"/>
      <c r="E512" s="11" t="n"/>
      <c r="F512" s="11" t="n"/>
      <c r="G512" s="2" t="n"/>
    </row>
    <row r="513">
      <c r="A513" s="43" t="n"/>
      <c r="B513" s="34" t="n"/>
      <c r="C513" s="35" t="n"/>
      <c r="D513" s="36" t="inlineStr">
        <is>
          <t>Bank Debt/Sr. Secured</t>
        </is>
      </c>
      <c r="E513" s="36" t="n"/>
      <c r="F513" s="36" t="n"/>
      <c r="G513" s="8" t="n"/>
    </row>
    <row r="514">
      <c r="A514" s="43" t="n"/>
      <c r="B514" s="34" t="n"/>
      <c r="C514" s="35" t="n"/>
      <c r="D514" s="36" t="inlineStr">
        <is>
          <t>Subordinated</t>
        </is>
      </c>
      <c r="E514" s="36" t="n"/>
      <c r="F514" s="36" t="n"/>
      <c r="G514" s="8" t="n"/>
    </row>
    <row r="515">
      <c r="A515" s="43" t="n"/>
      <c r="B515" s="34" t="n"/>
      <c r="C515" s="35" t="n"/>
      <c r="D515" s="36" t="inlineStr">
        <is>
          <t>High Yield/Preferred</t>
        </is>
      </c>
      <c r="E515" s="36" t="n"/>
      <c r="F515" s="36" t="n"/>
      <c r="G515" s="8" t="n"/>
    </row>
    <row r="516">
      <c r="A516" s="43" t="n"/>
      <c r="B516" s="34" t="n"/>
      <c r="C516" s="35" t="n"/>
      <c r="D516" s="36" t="inlineStr">
        <is>
          <t>Stressed/Distressed</t>
        </is>
      </c>
      <c r="E516" s="36" t="n"/>
      <c r="F516" s="36" t="n"/>
      <c r="G516" s="8" t="n"/>
    </row>
    <row r="517">
      <c r="A517" s="43" t="n"/>
      <c r="B517" s="34" t="n"/>
      <c r="C517" s="35" t="n"/>
      <c r="D517" s="36" t="inlineStr">
        <is>
          <t>Post-bank/Credit Equity</t>
        </is>
      </c>
      <c r="E517" s="36" t="n"/>
      <c r="F517" s="36" t="n"/>
      <c r="G517" s="8" t="n"/>
    </row>
    <row r="518">
      <c r="A518" s="41" t="n"/>
      <c r="B518" s="31" t="n"/>
      <c r="C518" s="32" t="n"/>
      <c r="D518" s="33" t="inlineStr">
        <is>
          <t>Trade Claims/Litigation</t>
        </is>
      </c>
      <c r="E518" s="33" t="n"/>
      <c r="F518" s="33" t="n"/>
      <c r="G518" s="9" t="n"/>
    </row>
    <row r="519">
      <c r="A519" s="42" t="n"/>
      <c r="B519" s="15" t="n"/>
      <c r="C519" s="13" t="n"/>
      <c r="D519" s="11" t="inlineStr">
        <is>
          <t>Lease &amp; Asset Backed</t>
        </is>
      </c>
      <c r="E519" s="11" t="n"/>
      <c r="F519" s="11" t="n"/>
      <c r="G519" s="2" t="n"/>
    </row>
    <row r="520">
      <c r="A520" s="43" t="n"/>
      <c r="B520" s="34" t="n"/>
      <c r="C520" s="35" t="n"/>
      <c r="D520" s="36" t="inlineStr">
        <is>
          <t>Direct Lending</t>
        </is>
      </c>
      <c r="E520" s="36" t="n"/>
      <c r="F520" s="36" t="n"/>
      <c r="G520" s="8" t="n"/>
    </row>
    <row r="521">
      <c r="A521" s="43" t="n"/>
      <c r="B521" s="34" t="n"/>
      <c r="C521" s="35" t="n"/>
      <c r="D521" s="36" t="inlineStr">
        <is>
          <t>Small Balance Loans</t>
        </is>
      </c>
      <c r="E521" s="36" t="n"/>
      <c r="F521" s="36" t="n"/>
      <c r="G521" s="8" t="n"/>
    </row>
    <row r="522">
      <c r="A522" s="43" t="n"/>
      <c r="B522" s="34" t="n"/>
      <c r="C522" s="35" t="n"/>
      <c r="D522" s="36" t="inlineStr">
        <is>
          <t>Real Estate/Mortgage</t>
        </is>
      </c>
      <c r="E522" s="36" t="n"/>
      <c r="F522" s="36" t="n"/>
      <c r="G522" s="8" t="n"/>
    </row>
    <row r="523">
      <c r="A523" s="43" t="n"/>
      <c r="B523" s="34" t="n"/>
      <c r="C523" s="35" t="n"/>
      <c r="D523" s="36" t="inlineStr">
        <is>
          <t>Emerging Markets</t>
        </is>
      </c>
      <c r="E523" s="36" t="n"/>
      <c r="F523" s="36" t="n"/>
      <c r="G523" s="8" t="n"/>
    </row>
    <row r="524">
      <c r="A524" s="43" t="n"/>
      <c r="B524" s="34" t="n"/>
      <c r="C524" s="35" t="n"/>
      <c r="D524" s="36" t="inlineStr">
        <is>
          <t>CDS (mortgage)</t>
        </is>
      </c>
      <c r="E524" s="36" t="n"/>
      <c r="F524" s="36" t="n"/>
      <c r="G524" s="8" t="n"/>
    </row>
    <row r="525">
      <c r="A525" s="43" t="n"/>
      <c r="B525" s="34" t="n"/>
      <c r="C525" s="35" t="n"/>
      <c r="D525" s="36" t="inlineStr">
        <is>
          <t>CDS (invest. grade)</t>
        </is>
      </c>
      <c r="E525" s="36" t="n"/>
      <c r="F525" s="36" t="n"/>
      <c r="G525" s="8" t="n"/>
    </row>
    <row r="526">
      <c r="A526" s="43" t="n"/>
      <c r="B526" s="34" t="n"/>
      <c r="C526" s="35" t="n"/>
      <c r="D526" s="36" t="inlineStr">
        <is>
          <t>CDS (high yield)</t>
        </is>
      </c>
      <c r="E526" s="36" t="n"/>
      <c r="F526" s="36" t="n"/>
      <c r="G526" s="8" t="n"/>
    </row>
    <row r="527">
      <c r="A527" s="43" t="n"/>
      <c r="B527" s="35" t="inlineStr">
        <is>
          <t>Merger Arbitrage</t>
        </is>
      </c>
      <c r="C527" s="35" t="n"/>
      <c r="D527" s="36" t="n"/>
      <c r="E527" s="36" t="n"/>
      <c r="F527" s="36" t="n"/>
      <c r="G527" s="8" t="n"/>
    </row>
    <row r="528">
      <c r="A528" s="43" t="n"/>
      <c r="B528" s="35" t="inlineStr">
        <is>
          <t>Convertible Arbitrage</t>
        </is>
      </c>
      <c r="C528" s="35" t="n"/>
      <c r="D528" s="36" t="n"/>
      <c r="E528" s="36" t="n"/>
      <c r="F528" s="36" t="n"/>
      <c r="G528" s="8" t="n"/>
    </row>
    <row r="529">
      <c r="A529" s="43" t="n"/>
      <c r="B529" s="35" t="inlineStr">
        <is>
          <t>Digital And Currency</t>
        </is>
      </c>
      <c r="C529" s="35" t="n"/>
      <c r="D529" s="36" t="n"/>
      <c r="E529" s="36" t="n"/>
      <c r="F529" s="36" t="n"/>
      <c r="G529" s="8" t="n"/>
    </row>
    <row r="530">
      <c r="A530" s="43" t="n"/>
      <c r="B530" s="35" t="inlineStr">
        <is>
          <t>Cap. Struct. Arbitrage</t>
        </is>
      </c>
      <c r="C530" s="35" t="n"/>
      <c r="D530" s="36" t="n"/>
      <c r="E530" s="36" t="n"/>
      <c r="F530" s="36" t="n"/>
      <c r="G530" s="8" t="n"/>
    </row>
    <row r="531">
      <c r="A531" s="43" t="n"/>
      <c r="B531" s="34" t="n"/>
      <c r="C531" s="36" t="inlineStr">
        <is>
          <t>Equity</t>
        </is>
      </c>
      <c r="D531" s="36" t="n"/>
      <c r="E531" s="36" t="n"/>
      <c r="F531" s="36" t="n"/>
      <c r="G531" s="8" t="n"/>
    </row>
    <row r="532">
      <c r="A532" s="43" t="n"/>
      <c r="B532" s="34" t="n"/>
      <c r="C532" s="36" t="inlineStr">
        <is>
          <t>Debt</t>
        </is>
      </c>
      <c r="D532" s="36" t="n"/>
      <c r="E532" s="36" t="n"/>
      <c r="F532" s="36" t="n"/>
      <c r="G532" s="8" t="n"/>
    </row>
    <row r="533">
      <c r="A533" s="43" t="n"/>
      <c r="B533" s="35" t="inlineStr">
        <is>
          <t>Privates</t>
        </is>
      </c>
      <c r="C533" s="35" t="n"/>
      <c r="D533" s="36" t="n"/>
      <c r="E533" s="36" t="n"/>
      <c r="F533" s="36" t="n"/>
      <c r="G533" s="8" t="n"/>
      <c r="H533" s="47" t="n"/>
      <c r="I533" s="47" t="n"/>
      <c r="J533" s="47" t="n"/>
    </row>
    <row r="534">
      <c r="A534" s="43" t="n"/>
      <c r="B534" s="35" t="inlineStr">
        <is>
          <t>Unadjusted Portfolio</t>
        </is>
      </c>
      <c r="C534" s="35" t="n"/>
      <c r="D534" s="36" t="n"/>
      <c r="E534" s="73" t="n">
        <v>0.8393</v>
      </c>
      <c r="F534" s="76" t="n">
        <v>0.8098</v>
      </c>
      <c r="G534" s="69" t="n">
        <v>0.83</v>
      </c>
      <c r="H534" s="73" t="n">
        <v>0.8617</v>
      </c>
      <c r="I534" s="30" t="n">
        <v>0.8</v>
      </c>
      <c r="J534" s="30" t="n">
        <v>0.82</v>
      </c>
      <c r="K534" s="61" t="n">
        <v>0.7967</v>
      </c>
      <c r="L534" s="63" t="n">
        <v>0.8216</v>
      </c>
      <c r="M534" s="61" t="n">
        <v>0.7876</v>
      </c>
      <c r="N534" t="inlineStr">
        <is>
          <t>81.17%</t>
        </is>
      </c>
    </row>
    <row r="535">
      <c r="A535" s="42" t="n"/>
      <c r="B535" s="13" t="inlineStr">
        <is>
          <t>Sovereign</t>
        </is>
      </c>
      <c r="C535" s="13" t="n"/>
      <c r="D535" s="11" t="n"/>
      <c r="E535" s="11" t="n"/>
      <c r="F535" s="11" t="n"/>
      <c r="G535" s="2" t="n"/>
    </row>
    <row r="536">
      <c r="A536" s="43" t="inlineStr">
        <is>
          <t>Geographic Exposure</t>
        </is>
      </c>
      <c r="B536" s="34" t="n"/>
      <c r="C536" s="35" t="n"/>
      <c r="D536" s="36" t="n"/>
      <c r="E536" s="36" t="n"/>
      <c r="F536" s="36" t="n"/>
      <c r="G536" s="8" t="n"/>
    </row>
    <row r="537">
      <c r="A537" s="43" t="n"/>
      <c r="B537" s="34" t="inlineStr">
        <is>
          <t>North America</t>
        </is>
      </c>
      <c r="C537" s="35" t="n"/>
      <c r="D537" s="36" t="n"/>
      <c r="E537" s="73" t="n">
        <v>0.7035</v>
      </c>
      <c r="F537" s="76" t="n">
        <v>0.6713</v>
      </c>
      <c r="G537" s="76" t="n">
        <v>0.7272</v>
      </c>
      <c r="H537" s="73" t="n">
        <v>0.7635</v>
      </c>
      <c r="I537" s="61" t="n">
        <v>0.7009</v>
      </c>
      <c r="J537" s="78" t="n">
        <v>0.7063</v>
      </c>
      <c r="K537" s="61" t="n">
        <v>0.6876</v>
      </c>
      <c r="L537" s="63" t="n">
        <v>0.7144</v>
      </c>
      <c r="M537" s="61" t="n">
        <v>0.6782</v>
      </c>
      <c r="N537" t="inlineStr">
        <is>
          <t>67.76%</t>
        </is>
      </c>
    </row>
    <row r="538">
      <c r="A538" s="43" t="n"/>
      <c r="B538" s="34" t="inlineStr">
        <is>
          <t>Europe/UK</t>
        </is>
      </c>
      <c r="C538" s="35" t="n"/>
      <c r="D538" s="36" t="n"/>
      <c r="E538" s="73" t="n">
        <v>0.0804</v>
      </c>
      <c r="F538" s="76" t="n">
        <v>0.07679999999999999</v>
      </c>
      <c r="G538" s="76" t="n">
        <v>0.0515</v>
      </c>
      <c r="H538" s="73" t="n">
        <v>0.0516</v>
      </c>
      <c r="I538" s="61" t="n">
        <v>0.0504</v>
      </c>
      <c r="J538" s="78" t="n">
        <v>0.0515</v>
      </c>
      <c r="K538" s="61" t="n">
        <v>0.0452</v>
      </c>
      <c r="L538" s="63" t="n">
        <v>0.0454</v>
      </c>
      <c r="M538" s="61" t="n">
        <v>0.0437</v>
      </c>
      <c r="N538" t="inlineStr">
        <is>
          <t>4.38%</t>
        </is>
      </c>
    </row>
    <row r="539">
      <c r="A539" s="43" t="n"/>
      <c r="B539" s="34" t="inlineStr">
        <is>
          <t>Asia</t>
        </is>
      </c>
      <c r="C539" s="35" t="n"/>
      <c r="D539" s="36" t="n"/>
      <c r="E539" s="61" t="n"/>
      <c r="F539" s="61" t="n"/>
      <c r="G539" s="61" t="n"/>
      <c r="H539" s="61" t="n"/>
      <c r="I539" s="61" t="n"/>
      <c r="J539" s="61" t="n"/>
      <c r="K539" s="61" t="n"/>
      <c r="L539" s="61" t="n"/>
      <c r="M539" s="61" t="n"/>
      <c r="N539" t="inlineStr">
        <is>
          <t>3.00%</t>
        </is>
      </c>
    </row>
    <row r="540">
      <c r="A540" s="43" t="n"/>
      <c r="B540" s="34" t="inlineStr">
        <is>
          <t>Emer. Mkts.</t>
        </is>
      </c>
      <c r="C540" s="35" t="n"/>
      <c r="D540" s="36" t="n"/>
      <c r="E540" s="73" t="n">
        <v>0.0554</v>
      </c>
      <c r="F540" s="61" t="n">
        <v>0.0617</v>
      </c>
      <c r="G540" s="76" t="n">
        <v>0.0497</v>
      </c>
      <c r="H540" s="73" t="n">
        <v>0.0466</v>
      </c>
      <c r="I540" s="61" t="n">
        <v>0.053</v>
      </c>
      <c r="J540" s="78" t="n">
        <v>0.0625</v>
      </c>
      <c r="K540" s="61" t="n">
        <v>0.0639</v>
      </c>
      <c r="L540" s="63" t="n">
        <v>0.0618</v>
      </c>
      <c r="M540" s="61" t="n">
        <v>0.06569999999999999</v>
      </c>
      <c r="N540" t="inlineStr">
        <is>
          <t>6.03%</t>
        </is>
      </c>
    </row>
    <row r="541">
      <c r="A541" s="43" t="inlineStr">
        <is>
          <t>Industry Sector Exposure</t>
        </is>
      </c>
      <c r="B541" s="34" t="n"/>
      <c r="C541" s="35" t="n"/>
      <c r="D541" s="36" t="n"/>
      <c r="E541" s="36" t="n"/>
      <c r="F541" s="36" t="n"/>
      <c r="G541" s="8" t="n"/>
    </row>
    <row r="542">
      <c r="A542" s="43" t="n"/>
      <c r="B542" s="34" t="inlineStr">
        <is>
          <t>Energy</t>
        </is>
      </c>
      <c r="C542" s="35" t="n"/>
      <c r="D542" s="36" t="n"/>
      <c r="E542" s="73" t="n">
        <v>0.0335</v>
      </c>
      <c r="F542" s="76" t="n">
        <v>0.029</v>
      </c>
      <c r="G542" s="76" t="n">
        <v>0.028</v>
      </c>
      <c r="H542" s="73" t="n">
        <v>0.0314</v>
      </c>
      <c r="I542" s="61" t="n">
        <v>0.0307</v>
      </c>
      <c r="J542" s="78" t="n">
        <v>0.0357</v>
      </c>
      <c r="K542" s="61" t="n">
        <v>0.0303</v>
      </c>
      <c r="L542" s="63" t="n">
        <v>0.0367</v>
      </c>
      <c r="M542" s="61" t="n">
        <v>0.0354</v>
      </c>
      <c r="N542" t="inlineStr">
        <is>
          <t>3.38%</t>
        </is>
      </c>
    </row>
    <row r="543">
      <c r="A543" s="43" t="n"/>
      <c r="B543" s="34" t="inlineStr">
        <is>
          <t>Materials</t>
        </is>
      </c>
      <c r="C543" s="35" t="n"/>
      <c r="D543" s="36" t="n"/>
      <c r="E543" s="73" t="n">
        <v>0.0571</v>
      </c>
      <c r="F543" s="76" t="n">
        <v>0.0576</v>
      </c>
      <c r="G543" s="76" t="n">
        <v>0.0557</v>
      </c>
      <c r="H543" s="73" t="n">
        <v>0.0512</v>
      </c>
      <c r="I543" s="61" t="n">
        <v>0.0547</v>
      </c>
      <c r="J543" s="78" t="n">
        <v>0.0559</v>
      </c>
      <c r="K543" s="61" t="n">
        <v>0.0538</v>
      </c>
      <c r="L543" s="63" t="n">
        <v>0.06370000000000001</v>
      </c>
      <c r="M543" s="61" t="n">
        <v>0.0631</v>
      </c>
      <c r="N543" t="inlineStr">
        <is>
          <t>6.18%</t>
        </is>
      </c>
    </row>
    <row r="544">
      <c r="A544" s="42" t="n"/>
      <c r="B544" s="15" t="inlineStr">
        <is>
          <t>Industrials</t>
        </is>
      </c>
      <c r="C544" s="13" t="n"/>
      <c r="D544" s="11" t="n"/>
      <c r="E544" s="73" t="n">
        <v>0.0332</v>
      </c>
      <c r="F544" s="76" t="n">
        <v>0.0322</v>
      </c>
      <c r="G544" s="76" t="n">
        <v>0.07539999999999999</v>
      </c>
      <c r="H544" s="73" t="n">
        <v>0.1121</v>
      </c>
      <c r="I544" s="61" t="n">
        <v>0.1108</v>
      </c>
      <c r="J544" s="78" t="n">
        <v>0.1206</v>
      </c>
      <c r="K544" s="61" t="n">
        <v>0.1229</v>
      </c>
      <c r="L544" s="63" t="n">
        <v>0.1383</v>
      </c>
      <c r="M544" s="61" t="n">
        <v>0.1172</v>
      </c>
      <c r="N544" t="inlineStr">
        <is>
          <t>10.56%</t>
        </is>
      </c>
    </row>
    <row r="545">
      <c r="A545" s="43" t="n"/>
      <c r="B545" s="34" t="inlineStr">
        <is>
          <t>Cons. Disc.</t>
        </is>
      </c>
      <c r="C545" s="35" t="n"/>
      <c r="D545" s="36" t="n"/>
      <c r="E545" s="73" t="n">
        <v>0.2032</v>
      </c>
      <c r="F545" s="76" t="n">
        <v>0.1892</v>
      </c>
      <c r="G545" s="76" t="n">
        <v>0.1448</v>
      </c>
      <c r="H545" s="73" t="n">
        <v>0.1369</v>
      </c>
      <c r="I545" s="61" t="n">
        <v>0.08989999999999999</v>
      </c>
      <c r="J545" s="78" t="n">
        <v>0.0813</v>
      </c>
      <c r="K545" s="61" t="n">
        <v>0.08400000000000001</v>
      </c>
      <c r="L545" s="63" t="n">
        <v>0.1068</v>
      </c>
      <c r="M545" s="61" t="n">
        <v>0.0958</v>
      </c>
      <c r="N545" t="inlineStr">
        <is>
          <t>9.71%</t>
        </is>
      </c>
    </row>
    <row r="546">
      <c r="A546" s="43" t="n"/>
      <c r="B546" s="34" t="inlineStr">
        <is>
          <t>Cons. Staples</t>
        </is>
      </c>
      <c r="C546" s="35" t="n"/>
      <c r="D546" s="36" t="n"/>
      <c r="E546" s="73" t="n">
        <v>0.1534</v>
      </c>
      <c r="F546" s="76" t="n">
        <v>0.1648</v>
      </c>
      <c r="G546" s="76" t="n">
        <v>0.1509</v>
      </c>
      <c r="H546" s="73" t="n">
        <v>0.1536</v>
      </c>
      <c r="I546" s="61" t="n">
        <v>0.1285</v>
      </c>
      <c r="J546" s="78" t="n">
        <v>0.1388</v>
      </c>
      <c r="K546" s="61" t="n">
        <v>0.1343</v>
      </c>
      <c r="L546" s="63" t="n">
        <v>0.1302</v>
      </c>
      <c r="M546" s="61" t="n">
        <v>0.1312</v>
      </c>
      <c r="N546" t="inlineStr">
        <is>
          <t>12.63%</t>
        </is>
      </c>
    </row>
    <row r="547">
      <c r="A547" s="43" t="n"/>
      <c r="B547" s="34" t="inlineStr">
        <is>
          <t>Health Care</t>
        </is>
      </c>
      <c r="C547" s="35" t="n"/>
      <c r="D547" s="36" t="n"/>
      <c r="E547" s="73" t="n">
        <v>0</v>
      </c>
      <c r="F547" s="76" t="n">
        <v>0</v>
      </c>
      <c r="G547" s="76" t="n">
        <v>0</v>
      </c>
      <c r="H547" s="73" t="n">
        <v>0</v>
      </c>
      <c r="I547" s="61" t="n">
        <v>0</v>
      </c>
      <c r="J547" s="78" t="n">
        <v>0</v>
      </c>
      <c r="K547" s="61" t="n">
        <v>0</v>
      </c>
      <c r="L547" s="58" t="n">
        <v>0</v>
      </c>
      <c r="M547" s="77" t="n">
        <v>0</v>
      </c>
      <c r="N547" t="inlineStr">
        <is>
          <t>0.00%</t>
        </is>
      </c>
    </row>
    <row r="548">
      <c r="A548" s="43" t="n"/>
      <c r="B548" s="34" t="inlineStr">
        <is>
          <t>Financials</t>
        </is>
      </c>
      <c r="C548" s="35" t="n"/>
      <c r="D548" s="36" t="n"/>
      <c r="E548" s="73" t="n">
        <v>0.09320000000000001</v>
      </c>
      <c r="F548" s="76" t="n">
        <v>0.06320000000000001</v>
      </c>
      <c r="G548" s="76" t="n">
        <v>0.0679</v>
      </c>
      <c r="H548" s="73" t="n">
        <v>0.0735</v>
      </c>
      <c r="I548" s="61" t="n">
        <v>0.0726</v>
      </c>
      <c r="J548" s="78" t="n">
        <v>0.0828</v>
      </c>
      <c r="K548" s="61" t="n">
        <v>0.0808</v>
      </c>
      <c r="L548" s="63" t="n">
        <v>0.09719999999999999</v>
      </c>
      <c r="M548" s="61" t="n">
        <v>0.0983</v>
      </c>
      <c r="N548" t="inlineStr">
        <is>
          <t>9.02%</t>
        </is>
      </c>
    </row>
    <row r="549">
      <c r="A549" s="43" t="n"/>
      <c r="B549" s="34" t="inlineStr">
        <is>
          <t>Real Estate</t>
        </is>
      </c>
      <c r="C549" s="35" t="n"/>
      <c r="D549" s="36" t="n"/>
      <c r="E549" s="61" t="n"/>
      <c r="F549" s="61" t="n"/>
      <c r="G549" s="61" t="n"/>
      <c r="H549" s="61" t="n"/>
      <c r="I549" s="61" t="n"/>
      <c r="J549" s="61" t="n"/>
      <c r="K549" s="61" t="n"/>
      <c r="L549" s="61" t="n"/>
      <c r="M549" s="61" t="n"/>
    </row>
    <row r="550">
      <c r="A550" s="42" t="n"/>
      <c r="B550" s="15" t="inlineStr">
        <is>
          <t>Info. Tech.</t>
        </is>
      </c>
      <c r="C550" s="13" t="n"/>
      <c r="D550" s="11" t="n"/>
      <c r="E550" s="73" t="n">
        <v>0.1927</v>
      </c>
      <c r="F550" s="76" t="n">
        <v>0.1993</v>
      </c>
      <c r="G550" s="76" t="n">
        <v>0.2166</v>
      </c>
      <c r="H550" s="73" t="n">
        <v>0.1893</v>
      </c>
      <c r="I550" s="61" t="n">
        <v>0.1973</v>
      </c>
      <c r="J550" s="78" t="n">
        <v>0.1992</v>
      </c>
      <c r="K550" s="61" t="n">
        <v>0.1977</v>
      </c>
      <c r="L550" s="63" t="n">
        <v>0.1665</v>
      </c>
      <c r="M550" s="61" t="n">
        <v>0.1578</v>
      </c>
      <c r="N550" t="inlineStr">
        <is>
          <t>19.70%</t>
        </is>
      </c>
    </row>
    <row r="551">
      <c r="A551" s="43" t="n"/>
      <c r="B551" s="34" t="inlineStr">
        <is>
          <t>Commun. Services</t>
        </is>
      </c>
      <c r="C551" s="35" t="n"/>
      <c r="D551" s="36" t="n"/>
      <c r="E551" s="73" t="n">
        <v>0.07199999999999999</v>
      </c>
      <c r="F551" s="76" t="n">
        <v>0.0745</v>
      </c>
      <c r="G551" s="76" t="n">
        <v>0.0891</v>
      </c>
      <c r="H551" s="73" t="n">
        <v>0.1137</v>
      </c>
      <c r="I551" s="61" t="n">
        <v>0.1198</v>
      </c>
      <c r="J551" s="78" t="n">
        <v>0.106</v>
      </c>
      <c r="K551" s="61" t="n">
        <v>0.0929</v>
      </c>
      <c r="L551" s="63" t="n">
        <v>0.0822</v>
      </c>
      <c r="M551" s="61" t="n">
        <v>0.0888</v>
      </c>
    </row>
    <row r="552">
      <c r="A552" s="43" t="n"/>
      <c r="B552" s="34" t="inlineStr">
        <is>
          <t>Utilities</t>
        </is>
      </c>
      <c r="C552" s="35" t="n"/>
      <c r="D552" s="36" t="n"/>
      <c r="E552" s="36" t="n"/>
      <c r="F552" s="61" t="n"/>
      <c r="G552" s="61" t="n"/>
      <c r="H552" s="61" t="n"/>
      <c r="I552" s="61" t="n"/>
      <c r="J552" s="61" t="n"/>
      <c r="K552" s="61" t="n"/>
      <c r="L552" s="61" t="n"/>
      <c r="M552" s="61" t="n"/>
    </row>
    <row r="553">
      <c r="A553" s="43" t="n"/>
      <c r="B553" s="34" t="inlineStr">
        <is>
          <t>Index</t>
        </is>
      </c>
      <c r="C553" s="35" t="n"/>
      <c r="D553" s="36" t="n"/>
      <c r="E553" s="36" t="n"/>
      <c r="F553" s="61" t="n"/>
      <c r="G553" s="61" t="n"/>
      <c r="H553" s="61" t="n"/>
      <c r="I553" s="61" t="n"/>
      <c r="J553" s="61" t="n"/>
      <c r="K553" s="61" t="n"/>
      <c r="L553" s="61" t="n"/>
      <c r="M553" s="61" t="n"/>
    </row>
    <row r="554">
      <c r="A554" s="43" t="n"/>
      <c r="B554" s="34" t="inlineStr">
        <is>
          <t>Other</t>
        </is>
      </c>
      <c r="C554" s="35" t="n"/>
      <c r="D554" s="36" t="n"/>
      <c r="E554" s="36" t="n"/>
      <c r="F554" s="61" t="n"/>
      <c r="G554" s="61" t="n"/>
      <c r="H554" s="61" t="n"/>
      <c r="I554" s="61" t="n"/>
      <c r="J554" s="61" t="n"/>
      <c r="K554" s="61" t="n"/>
      <c r="L554" s="61" t="n"/>
      <c r="M554" s="61" t="n"/>
    </row>
    <row r="555">
      <c r="A555" s="43" t="inlineStr">
        <is>
          <t>Market Exposure</t>
        </is>
      </c>
      <c r="B555" s="34" t="n"/>
      <c r="C555" s="35" t="n"/>
      <c r="D555" s="36" t="n"/>
      <c r="E555" s="36" t="n"/>
      <c r="F555" s="36" t="n"/>
      <c r="G555" s="8" t="n"/>
    </row>
    <row r="556">
      <c r="A556" s="43" t="n"/>
      <c r="B556" s="34" t="inlineStr">
        <is>
          <t>Large Cap</t>
        </is>
      </c>
      <c r="C556" s="35" t="n"/>
      <c r="D556" s="36" t="n"/>
      <c r="E556" s="73">
        <f>0.01595+E557</f>
        <v/>
      </c>
      <c r="F556" s="76" t="n">
        <v>0.4089</v>
      </c>
      <c r="G556" s="76">
        <f>0.1235+G557</f>
        <v/>
      </c>
      <c r="H556" s="73">
        <f>0.055+H557</f>
        <v/>
      </c>
      <c r="I556" s="61">
        <f>0.0501+I557</f>
        <v/>
      </c>
      <c r="J556" s="78">
        <f>0.0468+J557</f>
        <v/>
      </c>
      <c r="K556" s="61">
        <f>0.049+K557</f>
        <v/>
      </c>
      <c r="L556" s="63">
        <f>0.0464+L557</f>
        <v/>
      </c>
      <c r="M556" s="61">
        <f>0.0463+M557</f>
        <v/>
      </c>
      <c r="N556" t="inlineStr">
        <is>
          <t>31.64%</t>
        </is>
      </c>
    </row>
    <row r="557">
      <c r="A557" s="43" t="n"/>
      <c r="B557" s="34" t="inlineStr">
        <is>
          <t>Mid Cap</t>
        </is>
      </c>
      <c r="C557" s="35" t="n"/>
      <c r="D557" s="36" t="n"/>
      <c r="E557" s="73">
        <f>0.5797/2</f>
        <v/>
      </c>
      <c r="F557" s="76" t="n">
        <v>0.2568</v>
      </c>
      <c r="G557" s="76">
        <f>0.5945/2</f>
        <v/>
      </c>
      <c r="H557" s="73">
        <f>0.6383/2</f>
        <v/>
      </c>
      <c r="I557" s="61">
        <f>0.6472/2</f>
        <v/>
      </c>
      <c r="J557" s="78">
        <f>0.722/2</f>
        <v/>
      </c>
      <c r="K557" s="61">
        <f>0.5932/2</f>
        <v/>
      </c>
      <c r="L557" s="63">
        <f>0.5976/2</f>
        <v/>
      </c>
      <c r="M557" s="61">
        <f>0.5641/2</f>
        <v/>
      </c>
      <c r="N557" t="inlineStr">
        <is>
          <t>26.76%</t>
        </is>
      </c>
    </row>
    <row r="558">
      <c r="A558" s="41" t="n"/>
      <c r="B558" s="31" t="inlineStr">
        <is>
          <t>Small Cap</t>
        </is>
      </c>
      <c r="C558" s="32" t="n"/>
      <c r="D558" s="33" t="n"/>
      <c r="E558" s="73" t="n">
        <v>0.101</v>
      </c>
      <c r="F558" s="76" t="n">
        <v>0.1441</v>
      </c>
      <c r="G558" s="76" t="n">
        <v>0.1104</v>
      </c>
      <c r="H558" s="73" t="n">
        <v>0.1684</v>
      </c>
      <c r="I558" s="61" t="n">
        <v>0.107</v>
      </c>
      <c r="J558" s="78" t="n">
        <v>0.0515</v>
      </c>
      <c r="K558" s="61" t="n">
        <v>0.1545</v>
      </c>
      <c r="L558" s="63" t="n">
        <v>0.1776</v>
      </c>
      <c r="M558" s="61" t="n">
        <v>0.1772</v>
      </c>
      <c r="N558" t="inlineStr">
        <is>
          <t>22.77%</t>
        </is>
      </c>
    </row>
    <row r="559">
      <c r="A559" s="40" t="n"/>
      <c r="B559" s="27" t="inlineStr">
        <is>
          <t>Private</t>
        </is>
      </c>
      <c r="C559" s="28" t="n"/>
      <c r="D559" s="29" t="n"/>
      <c r="E559" s="29" t="n"/>
      <c r="F559" s="29" t="n"/>
      <c r="G559" s="3" t="n"/>
    </row>
    <row r="560">
      <c r="A560" s="41" t="inlineStr">
        <is>
          <t>Sovereign Exposure</t>
        </is>
      </c>
      <c r="B560" s="31" t="n"/>
      <c r="C560" s="32" t="n"/>
      <c r="D560" s="33" t="n"/>
      <c r="E560" s="33" t="n"/>
      <c r="F560" s="33" t="n"/>
      <c r="G560" s="9" t="n"/>
    </row>
    <row r="561">
      <c r="A561" s="41" t="n"/>
      <c r="B561" s="31" t="inlineStr">
        <is>
          <t>North America</t>
        </is>
      </c>
      <c r="C561" s="32" t="n"/>
      <c r="D561" s="33" t="n"/>
      <c r="E561" s="33" t="n"/>
      <c r="F561" s="33" t="n"/>
      <c r="G561" s="9" t="n"/>
    </row>
    <row r="562">
      <c r="A562" s="41" t="n"/>
      <c r="B562" s="31" t="inlineStr">
        <is>
          <t>Europe</t>
        </is>
      </c>
      <c r="C562" s="32" t="n"/>
      <c r="D562" s="33" t="n"/>
      <c r="E562" s="33" t="n"/>
      <c r="F562" s="33" t="n"/>
      <c r="G562" s="9" t="n"/>
    </row>
    <row r="563">
      <c r="A563" s="41" t="n"/>
      <c r="B563" s="31" t="inlineStr">
        <is>
          <t>Asia</t>
        </is>
      </c>
      <c r="C563" s="32" t="n"/>
      <c r="D563" s="33" t="n"/>
      <c r="E563" s="33" t="n"/>
      <c r="F563" s="33" t="n"/>
      <c r="G563" s="9" t="n"/>
    </row>
    <row r="564">
      <c r="A564" s="41" t="n"/>
      <c r="B564" s="31" t="inlineStr">
        <is>
          <t>Other/Unknown</t>
        </is>
      </c>
      <c r="C564" s="32" t="n"/>
      <c r="D564" s="33" t="n"/>
      <c r="E564" s="33" t="n"/>
      <c r="F564" s="33" t="n"/>
      <c r="G564" s="9" t="n"/>
    </row>
    <row r="566">
      <c r="A566" s="39" t="inlineStr">
        <is>
          <t>Time Series</t>
        </is>
      </c>
      <c r="B566" s="7" t="n"/>
      <c r="C566" s="20" t="n"/>
      <c r="D566" s="19" t="n"/>
      <c r="E566" s="19" t="n"/>
      <c r="F566" s="19" t="n"/>
      <c r="G566" s="46" t="inlineStr">
        <is>
          <t>Short Weights (Import/Export)</t>
        </is>
      </c>
      <c r="H566" s="4" t="n"/>
      <c r="I566" s="5" t="n"/>
      <c r="J566" s="5" t="n"/>
      <c r="K566" s="5" t="n"/>
      <c r="L566" s="5" t="n"/>
      <c r="M566" s="5" t="n"/>
    </row>
    <row r="567">
      <c r="A567" s="25" t="inlineStr">
        <is>
          <t>Level 1</t>
        </is>
      </c>
      <c r="B567" s="21" t="inlineStr">
        <is>
          <t>Level 2</t>
        </is>
      </c>
      <c r="C567" s="18" t="inlineStr">
        <is>
          <t>Level 3</t>
        </is>
      </c>
      <c r="D567" s="17" t="inlineStr">
        <is>
          <t>Level 4</t>
        </is>
      </c>
      <c r="E567" s="17" t="n"/>
      <c r="F567" s="17" t="n"/>
      <c r="G567" s="10" t="n"/>
      <c r="H567" s="26" t="n"/>
      <c r="I567" s="26" t="n"/>
      <c r="J567" s="26" t="n"/>
      <c r="K567" s="26" t="n"/>
      <c r="L567" s="26" t="n"/>
      <c r="M567" s="26" t="n"/>
    </row>
    <row r="568">
      <c r="A568" s="40" t="inlineStr">
        <is>
          <t>Strategy Exposure</t>
        </is>
      </c>
      <c r="B568" s="27" t="n"/>
      <c r="C568" s="28" t="n"/>
      <c r="D568" s="29" t="n"/>
      <c r="E568" s="29" t="n"/>
      <c r="F568" s="29" t="n"/>
      <c r="G568" s="3" t="n"/>
    </row>
    <row r="569">
      <c r="A569" s="41" t="n"/>
      <c r="B569" s="31" t="inlineStr">
        <is>
          <t>Equity Investments</t>
        </is>
      </c>
      <c r="C569" s="32" t="n"/>
      <c r="D569" s="33" t="n"/>
      <c r="E569" s="33" t="n"/>
      <c r="F569" s="33" t="n"/>
      <c r="G569" s="9" t="n"/>
    </row>
    <row r="570">
      <c r="A570" s="42" t="n"/>
      <c r="B570" s="15" t="n"/>
      <c r="C570" s="13" t="inlineStr">
        <is>
          <t>Long/Short Equity</t>
        </is>
      </c>
      <c r="D570" s="11" t="n"/>
      <c r="E570" s="73" t="n">
        <v>0.4405</v>
      </c>
      <c r="F570" s="76" t="n">
        <v>0.4155</v>
      </c>
      <c r="G570" s="76" t="n">
        <v>0.4193</v>
      </c>
      <c r="H570" s="73" t="n">
        <v>0.4088</v>
      </c>
      <c r="I570" s="61" t="n">
        <v>0.3976</v>
      </c>
      <c r="J570" s="30" t="n">
        <v>0.4025</v>
      </c>
      <c r="K570" s="61" t="n">
        <v>0.4061</v>
      </c>
      <c r="L570" s="63" t="n">
        <v>0.4194</v>
      </c>
      <c r="M570" s="61" t="n">
        <v>0.4005</v>
      </c>
      <c r="N570" t="inlineStr">
        <is>
          <t>41.97%</t>
        </is>
      </c>
    </row>
    <row r="571">
      <c r="A571" s="42" t="n"/>
      <c r="B571" s="15" t="n"/>
      <c r="C571" s="13" t="inlineStr">
        <is>
          <t>Event Driven/Spec. Sit.</t>
        </is>
      </c>
      <c r="D571" s="11" t="n"/>
      <c r="E571" s="11" t="n"/>
      <c r="F571" s="11" t="n"/>
      <c r="G571" s="2" t="n"/>
    </row>
    <row r="572">
      <c r="A572" s="41" t="n"/>
      <c r="B572" s="31" t="n"/>
      <c r="C572" s="32" t="inlineStr">
        <is>
          <t>Stat. Arbitrage/Quant.</t>
        </is>
      </c>
      <c r="D572" s="33" t="n"/>
      <c r="E572" s="33" t="n"/>
      <c r="F572" s="33" t="n"/>
      <c r="G572" s="9" t="n"/>
    </row>
    <row r="573">
      <c r="A573" s="42" t="n"/>
      <c r="B573" s="15" t="n"/>
      <c r="C573" s="13" t="inlineStr">
        <is>
          <t>Deep Value</t>
        </is>
      </c>
      <c r="D573" s="11" t="n"/>
      <c r="E573" s="11" t="n"/>
      <c r="F573" s="11" t="n"/>
      <c r="G573" s="2" t="n"/>
    </row>
    <row r="574">
      <c r="A574" s="42" t="n"/>
      <c r="B574" s="15" t="n"/>
      <c r="C574" s="13" t="inlineStr">
        <is>
          <t>Derivatives</t>
        </is>
      </c>
      <c r="D574" s="11" t="n"/>
      <c r="E574" s="11" t="n"/>
      <c r="F574" s="11" t="n"/>
      <c r="G574" s="2" t="n"/>
    </row>
    <row r="575">
      <c r="A575" s="42" t="n"/>
      <c r="B575" s="15" t="n"/>
      <c r="C575" s="13" t="inlineStr">
        <is>
          <t>Index Hedging</t>
        </is>
      </c>
      <c r="D575" s="11" t="n"/>
      <c r="E575" s="11" t="n"/>
      <c r="F575" s="11" t="n"/>
      <c r="G575" s="2" t="n"/>
    </row>
    <row r="576">
      <c r="A576" s="42" t="n"/>
      <c r="B576" s="15" t="inlineStr">
        <is>
          <t>Credit Investments</t>
        </is>
      </c>
      <c r="C576" s="13" t="n"/>
      <c r="D576" s="11" t="n"/>
      <c r="E576" s="11" t="n"/>
      <c r="F576" s="11" t="n"/>
      <c r="G576" s="2" t="n"/>
    </row>
    <row r="577">
      <c r="A577" s="42" t="n"/>
      <c r="B577" s="15" t="n"/>
      <c r="C577" s="13" t="inlineStr">
        <is>
          <t>Credit</t>
        </is>
      </c>
      <c r="D577" s="11" t="n"/>
      <c r="E577" s="11" t="n"/>
      <c r="F577" s="11" t="n"/>
      <c r="G577" s="2" t="n"/>
    </row>
    <row r="578">
      <c r="A578" s="42" t="n"/>
      <c r="B578" s="15" t="n"/>
      <c r="C578" s="13" t="n"/>
      <c r="D578" s="11" t="inlineStr">
        <is>
          <t>Bank Debt/Sr. Secured</t>
        </is>
      </c>
      <c r="E578" s="11" t="n"/>
      <c r="F578" s="11" t="n"/>
      <c r="G578" s="2" t="n"/>
    </row>
    <row r="579">
      <c r="A579" s="42" t="n"/>
      <c r="B579" s="15" t="n"/>
      <c r="C579" s="13" t="n"/>
      <c r="D579" s="11" t="inlineStr">
        <is>
          <t>Subordinated</t>
        </is>
      </c>
      <c r="E579" s="11" t="n"/>
      <c r="F579" s="11" t="n"/>
      <c r="G579" s="2" t="n"/>
    </row>
    <row r="580">
      <c r="A580" s="42" t="n"/>
      <c r="B580" s="15" t="n"/>
      <c r="C580" s="13" t="n"/>
      <c r="D580" s="11" t="inlineStr">
        <is>
          <t>High Yield/Preferred</t>
        </is>
      </c>
      <c r="E580" s="11" t="n"/>
      <c r="F580" s="11" t="n"/>
      <c r="G580" s="2" t="n"/>
    </row>
    <row r="581">
      <c r="A581" s="42" t="n"/>
      <c r="B581" s="15" t="n"/>
      <c r="C581" s="13" t="n"/>
      <c r="D581" s="11" t="inlineStr">
        <is>
          <t>Stressed/Distressed</t>
        </is>
      </c>
      <c r="E581" s="11" t="n"/>
      <c r="F581" s="11" t="n"/>
      <c r="G581" s="2" t="n"/>
    </row>
    <row r="582">
      <c r="A582" s="42" t="n"/>
      <c r="B582" s="15" t="n"/>
      <c r="C582" s="13" t="n"/>
      <c r="D582" s="11" t="inlineStr">
        <is>
          <t>Post-bank/Credit Equity</t>
        </is>
      </c>
      <c r="E582" s="11" t="n"/>
      <c r="F582" s="11" t="n"/>
      <c r="G582" s="2" t="n"/>
    </row>
    <row r="583">
      <c r="A583" s="42" t="n"/>
      <c r="B583" s="15" t="n"/>
      <c r="C583" s="13" t="n"/>
      <c r="D583" s="11" t="inlineStr">
        <is>
          <t>Trade Claims/Litigation</t>
        </is>
      </c>
      <c r="E583" s="11" t="n"/>
      <c r="F583" s="11" t="n"/>
      <c r="G583" s="2" t="n"/>
    </row>
    <row r="584">
      <c r="A584" s="42" t="n"/>
      <c r="B584" s="15" t="n"/>
      <c r="C584" s="13" t="n"/>
      <c r="D584" s="11" t="inlineStr">
        <is>
          <t>Lease &amp; Asset Backed</t>
        </is>
      </c>
      <c r="E584" s="11" t="n"/>
      <c r="F584" s="11" t="n"/>
      <c r="G584" s="2" t="n"/>
    </row>
    <row r="585">
      <c r="A585" s="42" t="n"/>
      <c r="B585" s="15" t="n"/>
      <c r="C585" s="13" t="n"/>
      <c r="D585" s="11" t="inlineStr">
        <is>
          <t>Direct Lending</t>
        </is>
      </c>
      <c r="E585" s="11" t="n"/>
      <c r="F585" s="11" t="n"/>
      <c r="G585" s="2" t="n"/>
    </row>
    <row r="586">
      <c r="A586" s="42" t="n"/>
      <c r="B586" s="15" t="n"/>
      <c r="C586" s="13" t="n"/>
      <c r="D586" s="11" t="inlineStr">
        <is>
          <t>Small Balance Loans</t>
        </is>
      </c>
      <c r="E586" s="11" t="n"/>
      <c r="F586" s="11" t="n"/>
      <c r="G586" s="2" t="n"/>
    </row>
    <row r="587">
      <c r="A587" s="42" t="n"/>
      <c r="B587" s="15" t="n"/>
      <c r="C587" s="13" t="n"/>
      <c r="D587" s="11" t="inlineStr">
        <is>
          <t>Real Estate/Mortgage</t>
        </is>
      </c>
      <c r="E587" s="11" t="n"/>
      <c r="F587" s="11" t="n"/>
      <c r="G587" s="2" t="n"/>
    </row>
    <row r="588">
      <c r="A588" s="42" t="n"/>
      <c r="B588" s="15" t="n"/>
      <c r="C588" s="13" t="n"/>
      <c r="D588" s="11" t="inlineStr">
        <is>
          <t>Emerging Markets</t>
        </is>
      </c>
      <c r="E588" s="11" t="n"/>
      <c r="F588" s="11" t="n"/>
      <c r="G588" s="2" t="n"/>
    </row>
    <row r="589">
      <c r="A589" s="42" t="n"/>
      <c r="B589" s="15" t="n"/>
      <c r="C589" s="13" t="n"/>
      <c r="D589" s="11" t="inlineStr">
        <is>
          <t>CDS (mortgage)</t>
        </is>
      </c>
      <c r="E589" s="11" t="n"/>
      <c r="F589" s="11" t="n"/>
      <c r="G589" s="2" t="n"/>
    </row>
    <row r="590">
      <c r="A590" s="41" t="n"/>
      <c r="B590" s="31" t="n"/>
      <c r="C590" s="32" t="n"/>
      <c r="D590" s="33" t="inlineStr">
        <is>
          <t>CDS (invest. grade)</t>
        </is>
      </c>
      <c r="E590" s="33" t="n"/>
      <c r="F590" s="33" t="n"/>
      <c r="G590" s="9" t="n"/>
    </row>
    <row r="591">
      <c r="A591" s="42" t="n"/>
      <c r="B591" s="15" t="n"/>
      <c r="C591" s="13" t="n"/>
      <c r="D591" s="11" t="inlineStr">
        <is>
          <t>CDS (high yield)</t>
        </is>
      </c>
      <c r="E591" s="11" t="n"/>
      <c r="F591" s="11" t="n"/>
      <c r="G591" s="2" t="n"/>
    </row>
    <row r="592">
      <c r="A592" s="42" t="n"/>
      <c r="B592" s="13" t="inlineStr">
        <is>
          <t>Merger Arbitrage</t>
        </is>
      </c>
      <c r="C592" s="13" t="n"/>
      <c r="D592" s="11" t="n"/>
      <c r="E592" s="11" t="n"/>
      <c r="F592" s="11" t="n"/>
      <c r="G592" s="2" t="n"/>
    </row>
    <row r="593">
      <c r="A593" s="43" t="n"/>
      <c r="B593" s="35" t="inlineStr">
        <is>
          <t>Convertible Arbitrage</t>
        </is>
      </c>
      <c r="C593" s="35" t="n"/>
      <c r="D593" s="36" t="n"/>
      <c r="E593" s="36" t="n"/>
      <c r="F593" s="36" t="n"/>
      <c r="G593" s="8" t="n"/>
    </row>
    <row r="594">
      <c r="A594" s="43" t="n"/>
      <c r="B594" s="35" t="inlineStr">
        <is>
          <t>Digital And Currency</t>
        </is>
      </c>
      <c r="C594" s="35" t="n"/>
      <c r="D594" s="36" t="n"/>
      <c r="E594" s="36" t="n"/>
      <c r="F594" s="36" t="n"/>
      <c r="G594" s="8" t="n"/>
    </row>
    <row r="595">
      <c r="A595" s="43" t="n"/>
      <c r="B595" s="35" t="inlineStr">
        <is>
          <t>Cap. Struct. Arbitrage</t>
        </is>
      </c>
      <c r="C595" s="35" t="n"/>
      <c r="D595" s="36" t="n"/>
      <c r="E595" s="36" t="n"/>
      <c r="F595" s="36" t="n"/>
      <c r="G595" s="8" t="n"/>
    </row>
    <row r="596">
      <c r="A596" s="43" t="n"/>
      <c r="B596" s="34" t="n"/>
      <c r="C596" s="36" t="inlineStr">
        <is>
          <t>Equity</t>
        </is>
      </c>
      <c r="D596" s="36" t="n"/>
      <c r="E596" s="36" t="n"/>
      <c r="F596" s="36" t="n"/>
      <c r="G596" s="8" t="n"/>
    </row>
    <row r="597">
      <c r="A597" s="43" t="n"/>
      <c r="B597" s="34" t="n"/>
      <c r="C597" s="36" t="inlineStr">
        <is>
          <t>Debt</t>
        </is>
      </c>
      <c r="D597" s="36" t="n"/>
      <c r="E597" s="36" t="n"/>
      <c r="F597" s="36" t="n"/>
      <c r="G597" s="8" t="n"/>
    </row>
    <row r="598">
      <c r="A598" s="41" t="n"/>
      <c r="B598" s="32" t="inlineStr">
        <is>
          <t>Privates</t>
        </is>
      </c>
      <c r="C598" s="32" t="n"/>
      <c r="D598" s="33" t="n"/>
      <c r="E598" s="33" t="n"/>
      <c r="F598" s="33" t="n"/>
      <c r="G598" s="9" t="n"/>
    </row>
    <row r="599">
      <c r="A599" s="42" t="n"/>
      <c r="B599" s="13" t="inlineStr">
        <is>
          <t>Unadjusted Portfolio</t>
        </is>
      </c>
      <c r="C599" s="13" t="n"/>
      <c r="D599" s="11" t="n"/>
      <c r="E599" s="73" t="n">
        <v>0.4405</v>
      </c>
      <c r="F599" s="76" t="n">
        <v>0.4155</v>
      </c>
      <c r="G599" s="67" t="n">
        <v>0.42</v>
      </c>
      <c r="H599" s="73" t="n">
        <v>0.4088</v>
      </c>
      <c r="I599" s="30" t="n">
        <v>0.4</v>
      </c>
      <c r="J599" s="30" t="n">
        <v>0.4025</v>
      </c>
      <c r="K599" s="61" t="n">
        <v>0.4061</v>
      </c>
      <c r="L599" s="63" t="n">
        <v>0.4194</v>
      </c>
      <c r="M599" s="61" t="n">
        <v>0.4005</v>
      </c>
    </row>
    <row r="600">
      <c r="A600" s="43" t="n"/>
      <c r="B600" s="35" t="inlineStr">
        <is>
          <t>Sovereign</t>
        </is>
      </c>
      <c r="C600" s="35" t="n"/>
      <c r="D600" s="36" t="n"/>
      <c r="E600" s="36" t="n"/>
      <c r="F600" s="36" t="n"/>
      <c r="G600" s="8" t="n"/>
    </row>
    <row r="601">
      <c r="A601" s="43" t="inlineStr">
        <is>
          <t>Geographic Exposure</t>
        </is>
      </c>
      <c r="B601" s="34" t="n"/>
      <c r="C601" s="35" t="n"/>
      <c r="D601" s="36" t="n"/>
      <c r="E601" s="36" t="n"/>
      <c r="F601" s="36" t="n"/>
      <c r="G601" s="8" t="n"/>
    </row>
    <row r="602">
      <c r="A602" s="43" t="n"/>
      <c r="B602" s="34" t="inlineStr">
        <is>
          <t>North America</t>
        </is>
      </c>
      <c r="C602" s="35" t="n"/>
      <c r="D602" s="36" t="n"/>
      <c r="E602" s="73" t="n">
        <v>0.3898</v>
      </c>
      <c r="F602" s="76" t="n">
        <v>0.3661</v>
      </c>
      <c r="G602" s="76" t="n">
        <v>0.3629</v>
      </c>
      <c r="H602" s="73" t="n">
        <v>0.358</v>
      </c>
      <c r="I602" s="61" t="n">
        <v>0.351</v>
      </c>
      <c r="J602" s="30" t="n">
        <v>0.3582</v>
      </c>
      <c r="K602" s="61" t="n">
        <v>0.3644</v>
      </c>
      <c r="L602" s="63" t="n">
        <v>0.3676</v>
      </c>
      <c r="M602" s="61" t="n">
        <v>0.3567</v>
      </c>
      <c r="N602" t="inlineStr">
        <is>
          <t>37.11%</t>
        </is>
      </c>
    </row>
    <row r="603">
      <c r="A603" s="43" t="n"/>
      <c r="B603" s="34" t="inlineStr">
        <is>
          <t>Europe/UK</t>
        </is>
      </c>
      <c r="C603" s="35" t="n"/>
      <c r="D603" s="36" t="n"/>
      <c r="E603" s="73" t="n">
        <v>0.0507</v>
      </c>
      <c r="F603" s="76" t="n">
        <v>0.0494</v>
      </c>
      <c r="G603" s="76" t="n">
        <v>0.0564</v>
      </c>
      <c r="H603" s="73" t="n">
        <v>0.0508</v>
      </c>
      <c r="I603" s="61" t="n">
        <v>0.0466</v>
      </c>
      <c r="J603" s="30" t="n">
        <v>0.0443</v>
      </c>
      <c r="K603" s="61" t="n">
        <v>0.0417</v>
      </c>
      <c r="L603" s="63" t="n">
        <v>0.0518</v>
      </c>
      <c r="M603" s="61" t="n">
        <v>0.0438</v>
      </c>
      <c r="N603" t="inlineStr">
        <is>
          <t>4.86%</t>
        </is>
      </c>
    </row>
    <row r="604">
      <c r="A604" s="43" t="n"/>
      <c r="B604" s="34" t="inlineStr">
        <is>
          <t>Asia</t>
        </is>
      </c>
      <c r="C604" s="35" t="n"/>
      <c r="D604" s="36" t="n"/>
      <c r="E604" s="36" t="n"/>
      <c r="F604" s="36" t="n"/>
      <c r="G604" s="8" t="n"/>
      <c r="N604" t="inlineStr">
        <is>
          <t>0.00%</t>
        </is>
      </c>
    </row>
    <row r="605">
      <c r="A605" s="43" t="n"/>
      <c r="B605" s="34" t="inlineStr">
        <is>
          <t>Emer. Mkts.</t>
        </is>
      </c>
      <c r="C605" s="35" t="n"/>
      <c r="D605" s="36" t="n"/>
      <c r="E605" s="36" t="n"/>
      <c r="F605" s="36" t="n"/>
      <c r="G605" s="8" t="n"/>
    </row>
    <row r="606">
      <c r="A606" s="43" t="inlineStr">
        <is>
          <t>Industry Sector Exposure</t>
        </is>
      </c>
      <c r="B606" s="34" t="n"/>
      <c r="C606" s="35" t="n"/>
      <c r="D606" s="36" t="n"/>
      <c r="E606" s="36" t="n"/>
      <c r="F606" s="36" t="n"/>
      <c r="G606" s="8" t="n"/>
    </row>
    <row r="607">
      <c r="A607" s="43" t="n"/>
      <c r="B607" s="34" t="inlineStr">
        <is>
          <t>Energy</t>
        </is>
      </c>
      <c r="C607" s="35" t="n"/>
      <c r="D607" s="36" t="n"/>
      <c r="E607" s="73" t="n"/>
      <c r="F607" s="76" t="n"/>
      <c r="G607" s="76" t="n"/>
      <c r="H607" s="76" t="n"/>
      <c r="I607" s="76" t="n"/>
      <c r="K607" s="76" t="n"/>
      <c r="L607" s="76" t="n"/>
      <c r="M607" s="76" t="n"/>
    </row>
    <row r="608">
      <c r="A608" s="43" t="n"/>
      <c r="B608" s="34" t="inlineStr">
        <is>
          <t>Materials</t>
        </is>
      </c>
      <c r="C608" s="35" t="n"/>
      <c r="D608" s="36" t="n"/>
      <c r="E608" s="73" t="n"/>
      <c r="F608" s="76" t="n"/>
      <c r="G608" s="76" t="n"/>
      <c r="H608" s="76" t="n"/>
      <c r="I608" s="76" t="n"/>
      <c r="K608" s="76" t="n"/>
      <c r="L608" s="76" t="n"/>
      <c r="M608" s="76" t="n"/>
    </row>
    <row r="609">
      <c r="A609" s="43" t="n"/>
      <c r="B609" s="34" t="inlineStr">
        <is>
          <t>Industrials</t>
        </is>
      </c>
      <c r="C609" s="35" t="n"/>
      <c r="D609" s="36" t="n"/>
      <c r="E609" s="73" t="n"/>
      <c r="F609" s="76" t="n"/>
      <c r="G609" s="76" t="n"/>
      <c r="H609" s="76" t="n"/>
      <c r="I609" s="76" t="n"/>
      <c r="K609" s="76" t="n"/>
      <c r="L609" s="76" t="n"/>
      <c r="M609" s="76" t="n"/>
      <c r="N609" t="inlineStr">
        <is>
          <t>0.62%</t>
        </is>
      </c>
    </row>
    <row r="610">
      <c r="A610" s="42" t="n"/>
      <c r="B610" s="15" t="inlineStr">
        <is>
          <t>Cons. Disc.</t>
        </is>
      </c>
      <c r="C610" s="13" t="n"/>
      <c r="D610" s="11" t="n"/>
      <c r="E610" s="73" t="n">
        <v>0.1688</v>
      </c>
      <c r="F610" s="76" t="n">
        <v>0.1567</v>
      </c>
      <c r="G610" s="76" t="n">
        <v>0.1661</v>
      </c>
      <c r="H610" s="73" t="n">
        <v>0.1593</v>
      </c>
      <c r="I610" s="61" t="n">
        <v>0.1579</v>
      </c>
      <c r="J610" s="30" t="n">
        <v>0.1602</v>
      </c>
      <c r="K610" s="61" t="n">
        <v>0.1463</v>
      </c>
      <c r="L610" s="63" t="n">
        <v>0.1627</v>
      </c>
      <c r="M610" s="61" t="n">
        <v>0.148</v>
      </c>
      <c r="N610" t="inlineStr">
        <is>
          <t>14.61%</t>
        </is>
      </c>
    </row>
    <row r="611">
      <c r="A611" s="43" t="n"/>
      <c r="B611" s="34" t="inlineStr">
        <is>
          <t>Cons. Staples</t>
        </is>
      </c>
      <c r="C611" s="35" t="n"/>
      <c r="D611" s="36" t="n"/>
      <c r="E611" s="73" t="n">
        <v>0.0337</v>
      </c>
      <c r="F611" s="76" t="n">
        <v>0.0362</v>
      </c>
      <c r="G611" s="76" t="n">
        <v>0.0399</v>
      </c>
      <c r="H611" s="73" t="n">
        <v>0.0381</v>
      </c>
      <c r="I611" s="61" t="n">
        <v>0.0369</v>
      </c>
      <c r="J611" s="30" t="n">
        <v>0.0336</v>
      </c>
      <c r="K611" s="61" t="n">
        <v>0.0529</v>
      </c>
      <c r="L611" s="63" t="n">
        <v>0.0468</v>
      </c>
      <c r="M611" s="61" t="n">
        <v>0.0495</v>
      </c>
      <c r="N611" t="inlineStr">
        <is>
          <t>5.18%</t>
        </is>
      </c>
    </row>
    <row r="612">
      <c r="A612" s="43" t="n"/>
      <c r="B612" s="34" t="inlineStr">
        <is>
          <t>Health Care</t>
        </is>
      </c>
      <c r="C612" s="35" t="n"/>
      <c r="D612" s="36" t="n"/>
      <c r="E612" s="73" t="n">
        <v>0</v>
      </c>
      <c r="F612" s="76" t="n">
        <v>0</v>
      </c>
      <c r="G612" s="76" t="n">
        <v>0</v>
      </c>
      <c r="H612" s="73" t="n">
        <v>0.0103</v>
      </c>
      <c r="I612" s="61" t="n">
        <v>0.0134</v>
      </c>
      <c r="J612" s="30" t="n">
        <v>0.0052</v>
      </c>
      <c r="K612" s="61" t="n">
        <v>0</v>
      </c>
      <c r="L612" s="58" t="n">
        <v>0</v>
      </c>
      <c r="M612" s="77" t="n">
        <v>0</v>
      </c>
      <c r="N612" t="inlineStr">
        <is>
          <t>0.00%</t>
        </is>
      </c>
    </row>
    <row r="613">
      <c r="A613" s="43" t="n"/>
      <c r="B613" s="34" t="inlineStr">
        <is>
          <t>Financials</t>
        </is>
      </c>
      <c r="C613" s="35" t="n"/>
      <c r="D613" s="36" t="n"/>
      <c r="E613" s="73" t="n">
        <v>0.06560000000000001</v>
      </c>
      <c r="F613" s="76" t="n">
        <v>0.06469999999999999</v>
      </c>
      <c r="G613" s="76" t="n">
        <v>0.0646</v>
      </c>
      <c r="H613" s="73" t="n">
        <v>0.067</v>
      </c>
      <c r="I613" s="61" t="n">
        <v>0.06569999999999999</v>
      </c>
      <c r="J613" s="30" t="n">
        <v>0.065</v>
      </c>
      <c r="K613" s="61" t="n">
        <v>0.0613</v>
      </c>
      <c r="L613" s="63" t="n">
        <v>0.06469999999999999</v>
      </c>
      <c r="M613" s="61" t="n">
        <v>0.0654</v>
      </c>
      <c r="N613" t="inlineStr">
        <is>
          <t>7.81%</t>
        </is>
      </c>
    </row>
    <row r="614">
      <c r="A614" s="43" t="n"/>
      <c r="B614" s="34" t="inlineStr">
        <is>
          <t>Real Estate</t>
        </is>
      </c>
      <c r="C614" s="35" t="n"/>
      <c r="D614" s="36" t="n"/>
      <c r="E614" s="61" t="n"/>
      <c r="F614" s="61" t="n"/>
      <c r="G614" s="61" t="n"/>
      <c r="H614" s="61" t="n"/>
      <c r="I614" s="61" t="n"/>
      <c r="K614" s="61" t="n"/>
      <c r="L614" s="61" t="n"/>
      <c r="M614" s="61" t="n"/>
    </row>
    <row r="615">
      <c r="A615" s="43" t="n"/>
      <c r="B615" s="34" t="inlineStr">
        <is>
          <t>Info. Tech.</t>
        </is>
      </c>
      <c r="C615" s="35" t="n"/>
      <c r="D615" s="36" t="n"/>
      <c r="E615" s="73" t="n">
        <v>0.1242</v>
      </c>
      <c r="F615" s="76" t="n">
        <v>0.1124</v>
      </c>
      <c r="G615" s="76" t="n">
        <v>0.1013</v>
      </c>
      <c r="H615" s="73" t="n">
        <v>0.0868</v>
      </c>
      <c r="I615" s="61" t="n">
        <v>0.08169999999999999</v>
      </c>
      <c r="J615" s="30" t="n">
        <v>0.1014</v>
      </c>
      <c r="K615" s="61" t="n">
        <v>0.0994</v>
      </c>
      <c r="L615" s="63" t="n">
        <v>0.09279999999999999</v>
      </c>
      <c r="M615" s="61" t="n">
        <v>0.08989999999999999</v>
      </c>
      <c r="N615" t="inlineStr">
        <is>
          <t>8.89%</t>
        </is>
      </c>
    </row>
    <row r="616">
      <c r="A616" s="43" t="n"/>
      <c r="B616" s="34" t="inlineStr">
        <is>
          <t>Commun. Services</t>
        </is>
      </c>
      <c r="C616" s="35" t="n"/>
      <c r="D616" s="36" t="n"/>
      <c r="E616" s="73" t="n">
        <v>0.0482</v>
      </c>
      <c r="F616" s="76" t="n">
        <v>0.0455</v>
      </c>
      <c r="G616" s="76" t="n">
        <v>0.0474</v>
      </c>
      <c r="H616" s="73" t="n">
        <v>0.0473</v>
      </c>
      <c r="I616" s="61" t="n">
        <v>0.042</v>
      </c>
      <c r="J616" s="30" t="n">
        <v>0.0371</v>
      </c>
      <c r="K616" s="61" t="n">
        <v>0.0462</v>
      </c>
      <c r="L616" s="63" t="n">
        <v>0.0524</v>
      </c>
      <c r="M616" s="61" t="n">
        <v>0.0477</v>
      </c>
    </row>
    <row r="617">
      <c r="A617" s="43" t="n"/>
      <c r="B617" s="34" t="inlineStr">
        <is>
          <t>Utilities</t>
        </is>
      </c>
      <c r="C617" s="35" t="n"/>
      <c r="D617" s="36" t="n"/>
      <c r="E617" s="36" t="n"/>
      <c r="F617" s="61" t="n"/>
      <c r="G617" s="61" t="n"/>
      <c r="H617" s="61" t="n"/>
      <c r="I617" s="61" t="n"/>
      <c r="K617" s="61" t="n"/>
      <c r="L617" s="61" t="n"/>
      <c r="M617" s="61" t="n"/>
    </row>
    <row r="618">
      <c r="A618" s="43" t="n"/>
      <c r="B618" s="34" t="inlineStr">
        <is>
          <t>Index</t>
        </is>
      </c>
      <c r="C618" s="35" t="n"/>
      <c r="D618" s="36" t="n"/>
      <c r="E618" s="36" t="n"/>
      <c r="F618" s="61" t="n"/>
      <c r="G618" s="61" t="n"/>
      <c r="H618" s="61" t="n"/>
      <c r="I618" s="61" t="n"/>
      <c r="K618" s="61" t="n"/>
      <c r="L618" s="61" t="n"/>
      <c r="M618" s="61" t="n"/>
    </row>
    <row r="619">
      <c r="A619" s="42" t="n"/>
      <c r="B619" s="15" t="inlineStr">
        <is>
          <t>Other</t>
        </is>
      </c>
      <c r="C619" s="13" t="n"/>
      <c r="D619" s="11" t="n"/>
      <c r="E619" s="11" t="n"/>
      <c r="F619" s="61" t="n"/>
      <c r="G619" s="61" t="n"/>
      <c r="H619" s="61" t="n"/>
      <c r="I619" s="61" t="n"/>
      <c r="K619" s="61" t="n"/>
      <c r="L619" s="61" t="n"/>
      <c r="M619" s="61" t="n"/>
    </row>
    <row r="620">
      <c r="A620" s="43" t="inlineStr">
        <is>
          <t>Market Exposure</t>
        </is>
      </c>
      <c r="B620" s="34" t="n"/>
      <c r="C620" s="35" t="n"/>
      <c r="D620" s="36" t="n"/>
      <c r="E620" s="36" t="n"/>
      <c r="F620" s="36" t="n"/>
      <c r="G620" s="8" t="n"/>
    </row>
    <row r="621">
      <c r="A621" s="43" t="n"/>
      <c r="B621" s="34" t="inlineStr">
        <is>
          <t>Large Cap</t>
        </is>
      </c>
      <c r="C621" s="35" t="n"/>
      <c r="D621" s="36" t="n"/>
      <c r="E621" s="73">
        <f>0.0242+E622</f>
        <v/>
      </c>
      <c r="F621" s="76">
        <f>0.0238+F622</f>
        <v/>
      </c>
      <c r="G621" s="76">
        <f>0.0261+G622</f>
        <v/>
      </c>
      <c r="H621" s="73">
        <f>0.0247+H622</f>
        <v/>
      </c>
      <c r="I621" s="61">
        <f>0.0253+I622</f>
        <v/>
      </c>
      <c r="J621" s="30" t="n">
        <v>0.16065</v>
      </c>
      <c r="K621" s="61">
        <f>0.0257+K622</f>
        <v/>
      </c>
      <c r="L621" s="63">
        <f>0.0262+L622</f>
        <v/>
      </c>
      <c r="M621" s="61">
        <f>0.0264+M622</f>
        <v/>
      </c>
      <c r="N621" t="inlineStr">
        <is>
          <t>16.03%</t>
        </is>
      </c>
    </row>
    <row r="622">
      <c r="A622" s="43" t="n"/>
      <c r="B622" s="34" t="inlineStr">
        <is>
          <t>Mid Cap</t>
        </is>
      </c>
      <c r="C622" s="35" t="n"/>
      <c r="D622" s="36" t="n"/>
      <c r="E622" s="73">
        <f>0.3051/2</f>
        <v/>
      </c>
      <c r="F622" s="76">
        <f>0.2623/2</f>
        <v/>
      </c>
      <c r="G622" s="76">
        <f>0.3166/2</f>
        <v/>
      </c>
      <c r="H622" s="73">
        <f>0.2707/2</f>
        <v/>
      </c>
      <c r="I622" s="61">
        <f>0.2567/2</f>
        <v/>
      </c>
      <c r="J622" s="30" t="n">
        <v>0.13425</v>
      </c>
      <c r="K622" s="61">
        <f>0.2673/2</f>
        <v/>
      </c>
      <c r="L622" s="63">
        <f>0.29/2</f>
        <v/>
      </c>
      <c r="M622" s="61">
        <f>0.2491/2</f>
        <v/>
      </c>
      <c r="N622" t="inlineStr">
        <is>
          <t>13.24%</t>
        </is>
      </c>
    </row>
    <row r="623">
      <c r="A623" s="43" t="n"/>
      <c r="B623" s="34" t="inlineStr">
        <is>
          <t>Small Cap</t>
        </is>
      </c>
      <c r="C623" s="35" t="n"/>
      <c r="D623" s="36" t="n"/>
      <c r="E623" s="73" t="n">
        <v>0.1112</v>
      </c>
      <c r="F623" s="76" t="n">
        <v>0.1294</v>
      </c>
      <c r="G623" s="76">
        <f>0.93%+6.73%</f>
        <v/>
      </c>
      <c r="H623" s="73" t="n">
        <v>0.1134</v>
      </c>
      <c r="I623" s="61" t="n">
        <v>0.1156</v>
      </c>
      <c r="J623" s="30" t="n">
        <v>0.1076</v>
      </c>
      <c r="K623" s="61" t="n">
        <v>0.1131</v>
      </c>
      <c r="L623" s="63" t="n">
        <v>0.1032</v>
      </c>
      <c r="M623" s="61" t="n">
        <v>0.125</v>
      </c>
      <c r="N623" t="inlineStr">
        <is>
          <t>12.70%</t>
        </is>
      </c>
    </row>
    <row r="624">
      <c r="A624" s="43" t="n"/>
      <c r="B624" s="34" t="inlineStr">
        <is>
          <t>Private</t>
        </is>
      </c>
      <c r="C624" s="35" t="n"/>
      <c r="D624" s="36" t="n"/>
      <c r="E624" s="36" t="n"/>
      <c r="F624" s="36" t="n"/>
      <c r="G624" s="8" t="n"/>
    </row>
    <row r="625">
      <c r="A625" s="42" t="inlineStr">
        <is>
          <t>Sovereign Exposure</t>
        </is>
      </c>
      <c r="B625" s="15" t="n"/>
      <c r="C625" s="13" t="n"/>
      <c r="D625" s="11" t="n"/>
      <c r="E625" s="11" t="n"/>
      <c r="F625" s="11" t="n"/>
      <c r="G625" s="2" t="n"/>
    </row>
    <row r="626">
      <c r="A626" s="43" t="n"/>
      <c r="B626" s="34" t="inlineStr">
        <is>
          <t>North America</t>
        </is>
      </c>
      <c r="C626" s="35" t="n"/>
      <c r="D626" s="36" t="n"/>
      <c r="E626" s="36" t="n"/>
      <c r="F626" s="36" t="n"/>
      <c r="G626" s="8" t="n"/>
    </row>
    <row r="627">
      <c r="A627" s="43" t="n"/>
      <c r="B627" s="34" t="inlineStr">
        <is>
          <t>Europe</t>
        </is>
      </c>
      <c r="C627" s="35" t="n"/>
      <c r="D627" s="36" t="n"/>
      <c r="E627" s="36" t="n"/>
      <c r="F627" s="36" t="n"/>
      <c r="G627" s="8" t="n"/>
    </row>
    <row r="628">
      <c r="A628" s="43" t="n"/>
      <c r="B628" s="34" t="inlineStr">
        <is>
          <t>Asia</t>
        </is>
      </c>
      <c r="C628" s="35" t="n"/>
      <c r="D628" s="36" t="n"/>
      <c r="E628" s="36" t="n"/>
      <c r="F628" s="36" t="n"/>
      <c r="G628" s="8" t="n"/>
    </row>
    <row r="629">
      <c r="A629" s="43" t="n"/>
      <c r="B629" s="34" t="inlineStr">
        <is>
          <t>Other/Unknown</t>
        </is>
      </c>
      <c r="C629" s="35" t="n"/>
      <c r="D629" s="36" t="n"/>
      <c r="E629" s="36" t="n"/>
      <c r="F629" s="36" t="n"/>
      <c r="G629" s="8" t="n"/>
    </row>
    <row r="633">
      <c r="A633" s="39" t="n"/>
      <c r="B633" s="7" t="n"/>
      <c r="C633" s="20" t="n"/>
      <c r="D633" s="19" t="n"/>
      <c r="E633" s="19" t="n"/>
      <c r="F633" s="19" t="n"/>
      <c r="G633" s="46" t="n"/>
      <c r="H633" s="4" t="n"/>
      <c r="I633" s="5" t="n"/>
      <c r="J633" s="5" t="n"/>
      <c r="K633" s="5" t="n"/>
      <c r="L633" s="5" t="n"/>
      <c r="M633" s="5" t="n"/>
    </row>
    <row r="634">
      <c r="A634" s="40" t="inlineStr">
        <is>
          <t>Level 1</t>
        </is>
      </c>
      <c r="B634" s="31" t="inlineStr">
        <is>
          <t>Level 2</t>
        </is>
      </c>
      <c r="C634" s="13" t="inlineStr">
        <is>
          <t>Level 3</t>
        </is>
      </c>
      <c r="D634" s="36" t="inlineStr">
        <is>
          <t>Level 4</t>
        </is>
      </c>
      <c r="E634" s="36" t="n"/>
      <c r="F634" s="36" t="n"/>
      <c r="G634" s="6" t="n"/>
    </row>
    <row r="635">
      <c r="A635" s="40" t="n"/>
      <c r="B635" s="27" t="n"/>
      <c r="C635" s="28" t="n"/>
      <c r="D635" s="29" t="n"/>
      <c r="E635" s="29" t="n"/>
      <c r="F635" s="29" t="n"/>
      <c r="G635" s="3" t="n"/>
    </row>
    <row r="636">
      <c r="A636" s="41" t="n"/>
      <c r="B636" s="31" t="n"/>
      <c r="C636" s="32" t="n"/>
      <c r="D636" s="33" t="n"/>
      <c r="E636" s="33" t="n"/>
      <c r="F636" s="33" t="n"/>
      <c r="G636" s="9" t="n"/>
    </row>
    <row r="637">
      <c r="A637" s="42" t="n"/>
      <c r="B637" s="15" t="n"/>
      <c r="C637" s="13" t="n"/>
      <c r="D637" s="11" t="n"/>
      <c r="E637" s="11" t="n"/>
      <c r="F637" s="11" t="n"/>
      <c r="G637" s="2" t="n"/>
    </row>
    <row r="638">
      <c r="A638" s="42" t="n"/>
      <c r="B638" s="15" t="n"/>
      <c r="C638" s="13" t="n"/>
      <c r="D638" s="11" t="n"/>
      <c r="E638" s="11" t="n"/>
      <c r="F638" s="11" t="n"/>
      <c r="G638" s="2" t="n"/>
    </row>
    <row r="639">
      <c r="A639" s="41" t="n"/>
      <c r="B639" s="31" t="n"/>
      <c r="C639" s="32" t="n"/>
      <c r="D639" s="33" t="n"/>
      <c r="E639" s="33" t="n"/>
      <c r="F639" s="33" t="n"/>
      <c r="G639" s="9" t="n"/>
    </row>
    <row r="640">
      <c r="A640" s="42" t="n"/>
      <c r="B640" s="15" t="n"/>
      <c r="C640" s="13" t="n"/>
      <c r="D640" s="11" t="n"/>
      <c r="E640" s="11" t="n"/>
      <c r="F640" s="11" t="n"/>
      <c r="G640" s="2" t="n"/>
    </row>
    <row r="641">
      <c r="A641" s="42" t="n"/>
      <c r="B641" s="15" t="n"/>
      <c r="C641" s="13" t="n"/>
      <c r="D641" s="11" t="n"/>
      <c r="E641" s="11" t="n"/>
      <c r="F641" s="11" t="n"/>
      <c r="G641" s="2" t="n"/>
    </row>
    <row r="642">
      <c r="A642" s="42" t="n"/>
      <c r="B642" s="15" t="n"/>
      <c r="C642" s="13" t="n"/>
      <c r="D642" s="11" t="n"/>
      <c r="E642" s="11" t="n"/>
      <c r="F642" s="11" t="n"/>
      <c r="G642" s="2" t="n"/>
    </row>
    <row r="643">
      <c r="A643" s="42" t="n"/>
      <c r="B643" s="15" t="n"/>
      <c r="C643" s="13" t="n"/>
      <c r="D643" s="11" t="n"/>
      <c r="E643" s="11" t="n"/>
      <c r="F643" s="11" t="n"/>
      <c r="G643" s="2" t="n"/>
    </row>
    <row r="644">
      <c r="A644" s="42" t="n"/>
      <c r="B644" s="15" t="n"/>
      <c r="C644" s="13" t="n"/>
      <c r="D644" s="11" t="n"/>
      <c r="E644" s="11" t="n"/>
      <c r="F644" s="11" t="n"/>
      <c r="G644" s="2" t="n"/>
    </row>
    <row r="645">
      <c r="A645" s="42" t="n"/>
      <c r="B645" s="15" t="n"/>
      <c r="C645" s="13" t="n"/>
      <c r="D645" s="11" t="n"/>
      <c r="E645" s="11" t="n"/>
      <c r="F645" s="11" t="n"/>
      <c r="G645" s="2" t="n"/>
    </row>
    <row r="646">
      <c r="A646" s="42" t="n"/>
      <c r="B646" s="15" t="n"/>
      <c r="C646" s="13" t="n"/>
      <c r="D646" s="11" t="n"/>
      <c r="E646" s="11" t="n"/>
      <c r="F646" s="11" t="n"/>
      <c r="G646" s="2" t="n"/>
    </row>
    <row r="647">
      <c r="A647" s="42" t="n"/>
      <c r="B647" s="15" t="n"/>
      <c r="C647" s="13" t="n"/>
      <c r="D647" s="11" t="n"/>
      <c r="E647" s="11" t="n"/>
      <c r="F647" s="11" t="n"/>
      <c r="G647" s="2" t="n"/>
    </row>
    <row r="648">
      <c r="A648" s="42" t="n"/>
      <c r="B648" s="15" t="n"/>
      <c r="C648" s="13" t="n"/>
      <c r="D648" s="11" t="n"/>
      <c r="E648" s="11" t="n"/>
      <c r="F648" s="11" t="n"/>
      <c r="G648" s="2" t="n"/>
    </row>
    <row r="649">
      <c r="A649" s="42" t="n"/>
      <c r="B649" s="15" t="n"/>
      <c r="C649" s="13" t="n"/>
      <c r="D649" s="11" t="n"/>
      <c r="E649" s="11" t="n"/>
      <c r="F649" s="11" t="n"/>
      <c r="G649" s="2" t="n"/>
    </row>
    <row r="650">
      <c r="A650" s="42" t="n"/>
      <c r="B650" s="15" t="n"/>
      <c r="C650" s="13" t="n"/>
      <c r="D650" s="11" t="n"/>
      <c r="E650" s="11" t="n"/>
      <c r="F650" s="11" t="n"/>
      <c r="G650" s="2" t="n"/>
    </row>
    <row r="651">
      <c r="A651" s="42" t="n"/>
      <c r="B651" s="15" t="n"/>
      <c r="C651" s="13" t="n"/>
      <c r="D651" s="11" t="n"/>
      <c r="E651" s="11" t="n"/>
      <c r="F651" s="11" t="n"/>
      <c r="G651" s="2" t="n"/>
    </row>
    <row r="652">
      <c r="A652" s="42" t="n"/>
      <c r="B652" s="15" t="n"/>
      <c r="C652" s="13" t="n"/>
      <c r="D652" s="11" t="n"/>
      <c r="E652" s="11" t="n"/>
      <c r="F652" s="11" t="n"/>
      <c r="G652" s="2" t="n"/>
    </row>
    <row r="653">
      <c r="A653" s="42" t="n"/>
      <c r="B653" s="15" t="n"/>
      <c r="C653" s="13" t="n"/>
      <c r="D653" s="11" t="n"/>
      <c r="E653" s="11" t="n"/>
      <c r="F653" s="11" t="n"/>
      <c r="G653" s="2" t="n"/>
    </row>
    <row r="654">
      <c r="A654" s="42" t="n"/>
      <c r="B654" s="15" t="n"/>
      <c r="C654" s="13" t="n"/>
      <c r="D654" s="11" t="n"/>
      <c r="E654" s="11" t="n"/>
      <c r="F654" s="11" t="n"/>
      <c r="G654" s="2" t="n"/>
    </row>
    <row r="655">
      <c r="A655" s="42" t="n"/>
      <c r="B655" s="15" t="n"/>
      <c r="C655" s="13" t="n"/>
      <c r="D655" s="11" t="n"/>
      <c r="E655" s="11" t="n"/>
      <c r="F655" s="11" t="n"/>
      <c r="G655" s="2" t="n"/>
    </row>
    <row r="656">
      <c r="A656" s="42" t="n"/>
      <c r="B656" s="15" t="n"/>
      <c r="C656" s="13" t="n"/>
      <c r="D656" s="11" t="n"/>
      <c r="E656" s="11" t="n"/>
      <c r="F656" s="11" t="n"/>
      <c r="G656" s="2" t="n"/>
    </row>
    <row r="657">
      <c r="A657" s="41" t="n"/>
      <c r="B657" s="31" t="n"/>
      <c r="C657" s="32" t="n"/>
      <c r="D657" s="33" t="n"/>
      <c r="E657" s="33" t="n"/>
      <c r="F657" s="33" t="n"/>
      <c r="G657" s="9" t="n"/>
    </row>
    <row r="658">
      <c r="A658" s="42" t="n"/>
      <c r="B658" s="15" t="n"/>
      <c r="C658" s="13" t="n"/>
      <c r="D658" s="11" t="n"/>
      <c r="E658" s="11" t="n"/>
      <c r="F658" s="11" t="n"/>
      <c r="G658" s="2" t="n"/>
    </row>
    <row r="659">
      <c r="A659" s="42" t="n"/>
      <c r="B659" s="15" t="n"/>
      <c r="C659" s="13" t="n"/>
      <c r="D659" s="11" t="n"/>
      <c r="E659" s="11" t="n"/>
      <c r="F659" s="11" t="n"/>
      <c r="G659" s="2" t="n"/>
    </row>
    <row r="660">
      <c r="A660" s="43" t="n"/>
      <c r="B660" s="34" t="n"/>
      <c r="C660" s="35" t="n"/>
      <c r="D660" s="36" t="n"/>
      <c r="E660" s="36" t="n"/>
      <c r="F660" s="36" t="n"/>
      <c r="G660" s="8" t="n"/>
    </row>
    <row r="661">
      <c r="A661" s="43" t="n"/>
      <c r="B661" s="34" t="n"/>
      <c r="C661" s="35" t="n"/>
      <c r="D661" s="36" t="n"/>
      <c r="E661" s="36" t="n"/>
      <c r="F661" s="36" t="n"/>
      <c r="G661" s="8" t="n"/>
    </row>
    <row r="662">
      <c r="A662" s="43" t="n"/>
      <c r="B662" s="34" t="n"/>
      <c r="C662" s="35" t="n"/>
      <c r="D662" s="36" t="n"/>
      <c r="E662" s="36" t="n"/>
      <c r="F662" s="36" t="n"/>
      <c r="G662" s="8" t="n"/>
    </row>
    <row r="663">
      <c r="A663" s="43" t="n"/>
      <c r="B663" s="34" t="n"/>
      <c r="C663" s="35" t="n"/>
      <c r="D663" s="36" t="n"/>
      <c r="E663" s="36" t="n"/>
      <c r="F663" s="36" t="n"/>
      <c r="G663" s="8" t="n"/>
    </row>
    <row r="664">
      <c r="A664" s="43" t="n"/>
      <c r="B664" s="34" t="n"/>
      <c r="C664" s="35" t="n"/>
      <c r="D664" s="36" t="n"/>
      <c r="E664" s="36" t="n"/>
      <c r="F664" s="36" t="n"/>
      <c r="G664" s="8" t="n"/>
    </row>
    <row r="665">
      <c r="A665" s="41" t="n"/>
      <c r="B665" s="31" t="n"/>
      <c r="C665" s="32" t="n"/>
      <c r="D665" s="33" t="n"/>
      <c r="E665" s="33" t="n"/>
      <c r="F665" s="33" t="n"/>
      <c r="G665" s="9" t="n"/>
    </row>
    <row r="666">
      <c r="A666" s="42" t="n"/>
      <c r="B666" s="15" t="n"/>
      <c r="C666" s="13" t="n"/>
      <c r="D666" s="11" t="n"/>
      <c r="E666" s="11" t="n"/>
      <c r="F666" s="11" t="n"/>
      <c r="G666" s="2" t="n"/>
    </row>
    <row r="667">
      <c r="A667" s="43" t="n"/>
      <c r="B667" s="34" t="n"/>
      <c r="C667" s="35" t="n"/>
      <c r="D667" s="36" t="n"/>
      <c r="E667" s="36" t="n"/>
      <c r="F667" s="36" t="n"/>
      <c r="G667" s="8" t="n"/>
    </row>
    <row r="668">
      <c r="A668" s="43" t="n"/>
      <c r="B668" s="34" t="n"/>
      <c r="C668" s="35" t="n"/>
      <c r="D668" s="36" t="n"/>
      <c r="E668" s="36" t="n"/>
      <c r="F668" s="36" t="n"/>
      <c r="G668" s="8" t="n"/>
    </row>
    <row r="669">
      <c r="A669" s="43" t="n"/>
      <c r="B669" s="34" t="n"/>
      <c r="C669" s="35" t="n"/>
      <c r="D669" s="36" t="n"/>
      <c r="E669" s="36" t="n"/>
      <c r="F669" s="36" t="n"/>
      <c r="G669" s="8" t="n"/>
    </row>
    <row r="670">
      <c r="A670" s="43" t="n"/>
      <c r="B670" s="34" t="n"/>
      <c r="C670" s="35" t="n"/>
      <c r="D670" s="36" t="n"/>
      <c r="E670" s="36" t="n"/>
      <c r="F670" s="36" t="n"/>
      <c r="G670" s="8" t="n"/>
    </row>
    <row r="671">
      <c r="A671" s="43" t="n"/>
      <c r="B671" s="34" t="n"/>
      <c r="C671" s="35" t="n"/>
      <c r="D671" s="36" t="n"/>
      <c r="E671" s="36" t="n"/>
      <c r="F671" s="36" t="n"/>
      <c r="G671" s="8" t="n"/>
    </row>
    <row r="672">
      <c r="A672" s="43" t="n"/>
      <c r="B672" s="34" t="n"/>
      <c r="C672" s="35" t="n"/>
      <c r="D672" s="36" t="n"/>
      <c r="E672" s="36" t="n"/>
      <c r="F672" s="36" t="n"/>
      <c r="G672" s="8" t="n"/>
    </row>
    <row r="673">
      <c r="A673" s="43" t="n"/>
      <c r="B673" s="34" t="n"/>
      <c r="C673" s="35" t="n"/>
      <c r="D673" s="36" t="n"/>
      <c r="E673" s="36" t="n"/>
      <c r="F673" s="36" t="n"/>
      <c r="G673" s="8" t="n"/>
    </row>
    <row r="674">
      <c r="A674" s="43" t="n"/>
      <c r="B674" s="34" t="n"/>
      <c r="C674" s="35" t="n"/>
      <c r="D674" s="36" t="n"/>
      <c r="E674" s="36" t="n"/>
      <c r="F674" s="36" t="n"/>
      <c r="G674" s="8" t="n"/>
    </row>
    <row r="675">
      <c r="A675" s="43" t="n"/>
      <c r="B675" s="34" t="n"/>
      <c r="C675" s="35" t="n"/>
      <c r="D675" s="36" t="n"/>
      <c r="E675" s="36" t="n"/>
      <c r="F675" s="36" t="n"/>
      <c r="G675" s="8" t="n"/>
    </row>
    <row r="676">
      <c r="A676" s="43" t="n"/>
      <c r="B676" s="34" t="n"/>
      <c r="C676" s="35" t="n"/>
      <c r="D676" s="36" t="n"/>
      <c r="E676" s="36" t="n"/>
      <c r="F676" s="36" t="n"/>
      <c r="G676" s="8" t="n"/>
    </row>
    <row r="677">
      <c r="A677" s="42" t="n"/>
      <c r="B677" s="15" t="n"/>
      <c r="C677" s="13" t="n"/>
      <c r="D677" s="11" t="n"/>
      <c r="E677" s="11" t="n"/>
      <c r="F677" s="11" t="n"/>
      <c r="G677" s="2" t="n"/>
    </row>
    <row r="678">
      <c r="A678" s="43" t="n"/>
      <c r="B678" s="34" t="n"/>
      <c r="C678" s="35" t="n"/>
      <c r="D678" s="36" t="n"/>
      <c r="E678" s="36" t="n"/>
      <c r="F678" s="36" t="n"/>
      <c r="G678" s="8" t="n"/>
    </row>
    <row r="679">
      <c r="A679" s="43" t="n"/>
      <c r="B679" s="34" t="n"/>
      <c r="C679" s="35" t="n"/>
      <c r="D679" s="36" t="n"/>
      <c r="E679" s="36" t="n"/>
      <c r="F679" s="36" t="n"/>
      <c r="G679" s="8" t="n"/>
    </row>
    <row r="680">
      <c r="A680" s="43" t="n"/>
      <c r="B680" s="34" t="n"/>
      <c r="C680" s="35" t="n"/>
      <c r="D680" s="36" t="n"/>
      <c r="E680" s="36" t="n"/>
      <c r="F680" s="36" t="n"/>
      <c r="G680" s="8" t="n"/>
    </row>
    <row r="681">
      <c r="A681" s="43" t="n"/>
      <c r="B681" s="34" t="n"/>
      <c r="C681" s="35" t="n"/>
      <c r="D681" s="36" t="n"/>
      <c r="E681" s="36" t="n"/>
      <c r="F681" s="36" t="n"/>
      <c r="G681" s="8" t="n"/>
    </row>
    <row r="682">
      <c r="A682" s="43" t="n"/>
      <c r="B682" s="34" t="n"/>
      <c r="C682" s="35" t="n"/>
      <c r="D682" s="36" t="n"/>
      <c r="E682" s="36" t="n"/>
      <c r="F682" s="36" t="n"/>
      <c r="G682" s="8" t="n"/>
    </row>
    <row r="683">
      <c r="A683" s="43" t="n"/>
      <c r="B683" s="34" t="n"/>
      <c r="C683" s="35" t="n"/>
      <c r="D683" s="36" t="n"/>
      <c r="E683" s="36" t="n"/>
      <c r="F683" s="36" t="n"/>
      <c r="G683" s="8" t="n"/>
    </row>
    <row r="684">
      <c r="A684" s="43" t="n"/>
      <c r="B684" s="34" t="n"/>
      <c r="C684" s="35" t="n"/>
      <c r="D684" s="36" t="n"/>
      <c r="E684" s="36" t="n"/>
      <c r="F684" s="36" t="n"/>
      <c r="G684" s="8" t="n"/>
    </row>
    <row r="685">
      <c r="A685" s="43" t="n"/>
      <c r="B685" s="34" t="n"/>
      <c r="C685" s="35" t="n"/>
      <c r="D685" s="36" t="n"/>
      <c r="E685" s="36" t="n"/>
      <c r="F685" s="36" t="n"/>
      <c r="G685" s="8" t="n"/>
    </row>
    <row r="686">
      <c r="A686" s="42" t="n"/>
      <c r="B686" s="15" t="n"/>
      <c r="C686" s="13" t="n"/>
      <c r="D686" s="11" t="n"/>
      <c r="E686" s="11" t="n"/>
      <c r="F686" s="11" t="n"/>
      <c r="G686" s="2" t="n"/>
    </row>
    <row r="687">
      <c r="A687" s="43" t="n"/>
      <c r="B687" s="34" t="n"/>
      <c r="C687" s="35" t="n"/>
      <c r="D687" s="36" t="n"/>
      <c r="E687" s="36" t="n"/>
      <c r="F687" s="36" t="n"/>
      <c r="G687" s="8" t="n"/>
    </row>
    <row r="688">
      <c r="A688" s="43" t="n"/>
      <c r="B688" s="34" t="n"/>
      <c r="C688" s="35" t="n"/>
      <c r="D688" s="36" t="n"/>
      <c r="E688" s="36" t="n"/>
      <c r="F688" s="36" t="n"/>
      <c r="G688" s="8" t="n"/>
    </row>
    <row r="689">
      <c r="A689" s="43" t="n"/>
      <c r="B689" s="34" t="n"/>
      <c r="C689" s="35" t="n"/>
      <c r="D689" s="36" t="n"/>
      <c r="E689" s="36" t="n"/>
      <c r="F689" s="36" t="n"/>
      <c r="G689" s="8" t="n"/>
    </row>
    <row r="690">
      <c r="A690" s="43" t="n"/>
      <c r="B690" s="34" t="n"/>
      <c r="C690" s="35" t="n"/>
      <c r="D690" s="36" t="n"/>
      <c r="E690" s="36" t="n"/>
      <c r="F690" s="36" t="n"/>
      <c r="G690" s="8" t="n"/>
    </row>
    <row r="691">
      <c r="A691" s="43" t="n"/>
      <c r="B691" s="34" t="n"/>
      <c r="C691" s="35" t="n"/>
      <c r="D691" s="36" t="n"/>
      <c r="E691" s="36" t="n"/>
      <c r="F691" s="36" t="n"/>
      <c r="G691" s="8" t="n"/>
    </row>
    <row r="692">
      <c r="A692" s="42" t="n"/>
      <c r="B692" s="15" t="n"/>
      <c r="C692" s="13" t="n"/>
      <c r="D692" s="11" t="n"/>
      <c r="E692" s="11" t="n"/>
      <c r="F692" s="11" t="n"/>
      <c r="G692" s="2" t="n"/>
    </row>
    <row r="693">
      <c r="A693" s="43" t="n"/>
      <c r="B693" s="34" t="n"/>
      <c r="C693" s="35" t="n"/>
      <c r="D693" s="36" t="n"/>
      <c r="E693" s="36" t="n"/>
      <c r="F693" s="36" t="n"/>
      <c r="G693" s="8" t="n"/>
    </row>
    <row r="694">
      <c r="A694" s="43" t="n"/>
      <c r="B694" s="34" t="n"/>
      <c r="C694" s="35" t="n"/>
      <c r="D694" s="36" t="n"/>
      <c r="E694" s="36" t="n"/>
      <c r="F694" s="36" t="n"/>
      <c r="G694" s="8" t="n"/>
    </row>
    <row r="695">
      <c r="A695" s="43" t="n"/>
      <c r="B695" s="34" t="n"/>
      <c r="C695" s="35" t="n"/>
      <c r="D695" s="36" t="n"/>
      <c r="E695" s="36" t="n"/>
      <c r="F695" s="36" t="n"/>
      <c r="G695" s="8" t="n"/>
    </row>
    <row r="696">
      <c r="A696" s="43" t="n"/>
      <c r="B696" s="34" t="n"/>
      <c r="C696" s="35" t="n"/>
      <c r="D696" s="36" t="n"/>
      <c r="E696" s="36" t="n"/>
      <c r="F696" s="36" t="n"/>
      <c r="G696" s="8" t="n"/>
    </row>
    <row r="697">
      <c r="A697" s="43" t="n"/>
      <c r="B697" s="34" t="n"/>
      <c r="C697" s="35" t="n"/>
      <c r="D697" s="36" t="n"/>
      <c r="E697" s="36" t="n"/>
      <c r="F697" s="36" t="n"/>
      <c r="G697" s="8" t="n"/>
    </row>
    <row r="698">
      <c r="A698" s="43" t="n"/>
      <c r="B698" s="34" t="n"/>
      <c r="C698" s="35" t="n"/>
      <c r="D698" s="36" t="n"/>
      <c r="E698" s="36" t="n"/>
      <c r="F698" s="36" t="n"/>
      <c r="G698" s="8" t="n"/>
    </row>
    <row r="699">
      <c r="A699" s="43" t="n"/>
      <c r="B699" s="34" t="n"/>
      <c r="C699" s="35" t="n"/>
      <c r="D699" s="36" t="n"/>
      <c r="E699" s="36" t="n"/>
      <c r="F699" s="36" t="n"/>
      <c r="G699" s="8" t="n"/>
    </row>
    <row r="700">
      <c r="A700" s="41" t="n"/>
      <c r="B700" s="31" t="n"/>
      <c r="C700" s="32" t="n"/>
      <c r="D700" s="33" t="n"/>
      <c r="E700" s="33" t="n"/>
      <c r="F700" s="33" t="n"/>
      <c r="G700" s="9" t="n"/>
    </row>
    <row r="701">
      <c r="A701" s="40" t="n"/>
      <c r="B701" s="27" t="n"/>
      <c r="C701" s="28" t="n"/>
      <c r="D701" s="29" t="n"/>
      <c r="E701" s="29" t="n"/>
      <c r="F701" s="29" t="n"/>
      <c r="G701" s="3" t="n"/>
    </row>
    <row r="702">
      <c r="A702" s="41" t="n"/>
      <c r="B702" s="31" t="n"/>
      <c r="C702" s="32" t="n"/>
      <c r="D702" s="33" t="n"/>
      <c r="E702" s="33" t="n"/>
      <c r="F702" s="33" t="n"/>
      <c r="G702" s="9" t="n"/>
    </row>
    <row r="703">
      <c r="A703" s="41" t="n"/>
      <c r="B703" s="31" t="n"/>
      <c r="C703" s="32" t="n"/>
      <c r="D703" s="33" t="n"/>
      <c r="E703" s="33" t="n"/>
      <c r="F703" s="33" t="n"/>
      <c r="G703" s="9" t="n"/>
    </row>
    <row r="704">
      <c r="A704" s="41" t="n"/>
      <c r="B704" s="31" t="n"/>
      <c r="C704" s="32" t="n"/>
      <c r="D704" s="33" t="n"/>
      <c r="E704" s="33" t="n"/>
      <c r="F704" s="33" t="n"/>
      <c r="G704" s="9" t="n"/>
    </row>
    <row r="705">
      <c r="A705" s="41" t="n"/>
      <c r="B705" s="31" t="n"/>
      <c r="C705" s="32" t="n"/>
      <c r="D705" s="33" t="n"/>
      <c r="E705" s="33" t="n"/>
      <c r="F705" s="33" t="n"/>
      <c r="G705" s="9" t="n"/>
    </row>
    <row r="706">
      <c r="A706" s="41" t="n"/>
      <c r="B706" s="31" t="n"/>
      <c r="C706" s="32" t="n"/>
      <c r="D706" s="33" t="n"/>
      <c r="E706" s="33" t="n"/>
      <c r="F706" s="33" t="n"/>
      <c r="G706" s="9" t="n"/>
    </row>
    <row r="707">
      <c r="A707" s="41" t="n"/>
      <c r="B707" s="31" t="n"/>
      <c r="C707" s="32" t="n"/>
      <c r="D707" s="33" t="n"/>
      <c r="E707" s="33" t="n"/>
      <c r="F707" s="33" t="n"/>
      <c r="G707" s="9" t="n"/>
    </row>
    <row r="708">
      <c r="A708" s="41" t="n"/>
      <c r="B708" s="31" t="n"/>
      <c r="C708" s="32" t="n"/>
      <c r="D708" s="33" t="n"/>
      <c r="E708" s="33" t="n"/>
      <c r="F708" s="33" t="n"/>
      <c r="G708" s="9" t="n"/>
    </row>
    <row r="709">
      <c r="A709" s="41" t="n"/>
      <c r="B709" s="31" t="n"/>
      <c r="C709" s="32" t="n"/>
      <c r="D709" s="33" t="n"/>
      <c r="E709" s="33" t="n"/>
      <c r="F709" s="33" t="n"/>
      <c r="G709" s="9" t="n"/>
    </row>
    <row r="710">
      <c r="A710" s="41" t="n"/>
      <c r="B710" s="31" t="n"/>
      <c r="C710" s="32" t="n"/>
      <c r="D710" s="33" t="n"/>
      <c r="E710" s="33" t="n"/>
      <c r="F710" s="33" t="n"/>
      <c r="G710" s="9" t="n"/>
    </row>
    <row r="711">
      <c r="A711" s="41" t="n"/>
      <c r="B711" s="31" t="n"/>
      <c r="C711" s="32" t="n"/>
      <c r="D711" s="33" t="n"/>
      <c r="E711" s="33" t="n"/>
      <c r="F711" s="33" t="n"/>
      <c r="G711" s="9" t="n"/>
    </row>
    <row r="712">
      <c r="A712" s="41" t="n"/>
      <c r="B712" s="31" t="n"/>
      <c r="C712" s="32" t="n"/>
      <c r="D712" s="33" t="n"/>
      <c r="E712" s="33" t="n"/>
      <c r="F712" s="33" t="n"/>
      <c r="G712" s="9" t="n"/>
    </row>
    <row r="713">
      <c r="A713" s="41" t="n"/>
      <c r="B713" s="31" t="n"/>
      <c r="C713" s="32" t="n"/>
      <c r="D713" s="33" t="n"/>
      <c r="E713" s="33" t="n"/>
      <c r="F713" s="33" t="n"/>
      <c r="G713" s="9" t="n"/>
    </row>
    <row r="714">
      <c r="A714" s="40" t="n"/>
      <c r="B714" s="27" t="n"/>
      <c r="C714" s="28" t="n"/>
      <c r="D714" s="29" t="n"/>
      <c r="E714" s="29" t="n"/>
      <c r="F714" s="29" t="n"/>
      <c r="G714" s="3" t="n"/>
    </row>
    <row r="715">
      <c r="A715" s="41" t="n"/>
      <c r="B715" s="31" t="n"/>
      <c r="C715" s="32" t="n"/>
      <c r="D715" s="33" t="n"/>
      <c r="E715" s="33" t="n"/>
      <c r="F715" s="33" t="n"/>
      <c r="G715" s="9" t="n"/>
    </row>
    <row r="716">
      <c r="A716" s="41" t="n"/>
      <c r="B716" s="31" t="n"/>
      <c r="C716" s="32" t="n"/>
      <c r="D716" s="33" t="n"/>
      <c r="E716" s="33" t="n"/>
      <c r="F716" s="33" t="n"/>
      <c r="G716" s="9" t="n"/>
    </row>
    <row r="717">
      <c r="A717" s="41" t="n"/>
      <c r="B717" s="31" t="n"/>
      <c r="C717" s="32" t="n"/>
      <c r="D717" s="33" t="n"/>
      <c r="E717" s="33" t="n"/>
      <c r="F717" s="33" t="n"/>
      <c r="G717" s="9" t="n"/>
    </row>
    <row r="718">
      <c r="A718" s="41" t="n"/>
      <c r="B718" s="31" t="n"/>
      <c r="C718" s="32" t="n"/>
      <c r="D718" s="33" t="n"/>
      <c r="E718" s="33" t="n"/>
      <c r="F718" s="33" t="n"/>
      <c r="G718" s="9" t="n"/>
    </row>
    <row r="719">
      <c r="A719" s="41" t="n"/>
      <c r="B719" s="31" t="n"/>
      <c r="C719" s="32" t="n"/>
      <c r="D719" s="33" t="n"/>
      <c r="E719" s="33" t="n"/>
      <c r="F719" s="33" t="n"/>
      <c r="G719" s="9" t="n"/>
    </row>
    <row r="720">
      <c r="A720" s="41" t="n"/>
      <c r="B720" s="31" t="n"/>
      <c r="C720" s="32" t="n"/>
      <c r="D720" s="33" t="n"/>
      <c r="E720" s="33" t="n"/>
      <c r="F720" s="33" t="n"/>
      <c r="G720" s="9" t="n"/>
    </row>
    <row r="721">
      <c r="A721" s="41" t="n"/>
      <c r="B721" s="31" t="n"/>
      <c r="C721" s="32" t="n"/>
      <c r="D721" s="33" t="n"/>
      <c r="E721" s="33" t="n"/>
      <c r="F721" s="33" t="n"/>
      <c r="G721" s="9" t="n"/>
    </row>
    <row r="722">
      <c r="A722" s="41" t="n"/>
      <c r="B722" s="31" t="n"/>
      <c r="C722" s="32" t="n"/>
      <c r="D722" s="33" t="n"/>
      <c r="E722" s="33" t="n"/>
      <c r="F722" s="33" t="n"/>
      <c r="G722" s="9" t="n"/>
    </row>
    <row r="723">
      <c r="A723" s="41" t="n"/>
      <c r="B723" s="31" t="n"/>
      <c r="C723" s="32" t="n"/>
      <c r="D723" s="33" t="n"/>
      <c r="E723" s="33" t="n"/>
      <c r="F723" s="33" t="n"/>
      <c r="G723" s="9" t="n"/>
    </row>
    <row r="724">
      <c r="A724" s="41" t="n"/>
      <c r="B724" s="31" t="n"/>
      <c r="C724" s="32" t="n"/>
      <c r="D724" s="33" t="n"/>
      <c r="E724" s="33" t="n"/>
      <c r="F724" s="33" t="n"/>
      <c r="G724" s="9" t="n"/>
    </row>
    <row r="725">
      <c r="A725" s="41" t="n"/>
      <c r="B725" s="31" t="n"/>
      <c r="C725" s="32" t="n"/>
      <c r="D725" s="33" t="n"/>
      <c r="E725" s="33" t="n"/>
      <c r="F725" s="33" t="n"/>
      <c r="G725" s="9" t="n"/>
    </row>
    <row r="726">
      <c r="A726" s="41" t="n"/>
      <c r="B726" s="31" t="n"/>
      <c r="C726" s="32" t="n"/>
      <c r="D726" s="33" t="n"/>
      <c r="E726" s="33" t="n"/>
      <c r="F726" s="33" t="n"/>
      <c r="G726" s="9" t="n"/>
    </row>
    <row r="727">
      <c r="A727" s="41" t="n"/>
      <c r="B727" s="31" t="n"/>
      <c r="C727" s="32" t="n"/>
      <c r="D727" s="33" t="n"/>
      <c r="E727" s="33" t="n"/>
      <c r="F727" s="33" t="n"/>
      <c r="G727" s="9" t="n"/>
    </row>
    <row r="728">
      <c r="A728" s="41" t="n"/>
      <c r="B728" s="31" t="n"/>
      <c r="C728" s="32" t="n"/>
      <c r="D728" s="33" t="n"/>
      <c r="E728" s="33" t="n"/>
      <c r="F728" s="33" t="n"/>
      <c r="G728" s="9" t="n"/>
    </row>
    <row r="729">
      <c r="A729" s="41" t="n"/>
      <c r="B729" s="31" t="n"/>
      <c r="C729" s="32" t="n"/>
      <c r="D729" s="33" t="n"/>
      <c r="E729" s="33" t="n"/>
      <c r="F729" s="33" t="n"/>
      <c r="G729" s="9" t="n"/>
    </row>
    <row r="730">
      <c r="A730" s="41" t="n"/>
      <c r="B730" s="31" t="n"/>
      <c r="C730" s="32" t="n"/>
      <c r="D730" s="33" t="n"/>
      <c r="E730" s="33" t="n"/>
      <c r="F730" s="33" t="n"/>
      <c r="G730" s="9" t="n"/>
    </row>
    <row r="731">
      <c r="A731" s="41" t="n"/>
      <c r="B731" s="31" t="n"/>
      <c r="C731" s="32" t="n"/>
      <c r="D731" s="33" t="n"/>
      <c r="E731" s="33" t="n"/>
      <c r="F731" s="33" t="n"/>
      <c r="G731" s="9" t="n"/>
    </row>
    <row r="732">
      <c r="A732" s="41" t="n"/>
      <c r="B732" s="31" t="n"/>
      <c r="C732" s="32" t="n"/>
      <c r="D732" s="33" t="n"/>
      <c r="E732" s="33" t="n"/>
      <c r="F732" s="33" t="n"/>
      <c r="G732" s="9" t="n"/>
    </row>
    <row r="733">
      <c r="A733" s="40" t="n"/>
      <c r="B733" s="27" t="n"/>
      <c r="C733" s="28" t="n"/>
      <c r="D733" s="29" t="n"/>
      <c r="E733" s="29" t="n"/>
      <c r="F733" s="29" t="n"/>
      <c r="G733" s="3" t="n"/>
    </row>
    <row r="734">
      <c r="A734" s="41" t="n"/>
      <c r="B734" s="31" t="n"/>
      <c r="C734" s="32" t="n"/>
      <c r="D734" s="33" t="n"/>
      <c r="E734" s="33" t="n"/>
      <c r="F734" s="33" t="n"/>
      <c r="G734" s="9" t="n"/>
    </row>
    <row r="735">
      <c r="A735" s="41" t="n"/>
      <c r="B735" s="31" t="n"/>
      <c r="C735" s="32" t="n"/>
      <c r="D735" s="33" t="n"/>
      <c r="E735" s="33" t="n"/>
      <c r="F735" s="33" t="n"/>
      <c r="G735" s="9" t="n"/>
    </row>
    <row r="736">
      <c r="A736" s="41" t="n"/>
      <c r="B736" s="31" t="n"/>
      <c r="C736" s="32" t="n"/>
      <c r="D736" s="33" t="n"/>
      <c r="E736" s="33" t="n"/>
      <c r="F736" s="33" t="n"/>
      <c r="G736" s="9" t="n"/>
    </row>
    <row r="737">
      <c r="A737" s="40" t="n"/>
      <c r="B737" s="27" t="n"/>
      <c r="C737" s="28" t="n"/>
      <c r="D737" s="29" t="n"/>
      <c r="E737" s="29" t="n"/>
      <c r="F737" s="29" t="n"/>
      <c r="G737" s="3" t="n"/>
    </row>
    <row r="738">
      <c r="A738" s="41" t="n"/>
      <c r="B738" s="31" t="n"/>
      <c r="C738" s="32" t="n"/>
      <c r="D738" s="33" t="n"/>
      <c r="E738" s="33" t="n"/>
      <c r="F738" s="33" t="n"/>
      <c r="G738" s="9" t="n"/>
    </row>
    <row r="739">
      <c r="A739" s="41" t="n"/>
      <c r="B739" s="31" t="n"/>
      <c r="C739" s="32" t="n"/>
      <c r="D739" s="33" t="n"/>
      <c r="E739" s="33" t="n"/>
      <c r="F739" s="33" t="n"/>
      <c r="G739" s="9" t="n"/>
    </row>
    <row r="740">
      <c r="A740" s="42" t="n"/>
      <c r="B740" s="15" t="n"/>
      <c r="C740" s="13" t="n"/>
      <c r="D740" s="11" t="n"/>
      <c r="E740" s="11" t="n"/>
      <c r="F740" s="11" t="n"/>
      <c r="G740" s="2" t="n"/>
    </row>
    <row r="741">
      <c r="A741" s="42" t="n"/>
      <c r="B741" s="15" t="n"/>
      <c r="C741" s="13" t="n"/>
      <c r="D741" s="11" t="n"/>
      <c r="E741" s="11" t="n"/>
      <c r="F741" s="11" t="n"/>
      <c r="G741" s="2" t="n"/>
    </row>
    <row r="742">
      <c r="A742" s="42" t="n"/>
      <c r="B742" s="15" t="n"/>
      <c r="C742" s="13" t="n"/>
      <c r="D742" s="11" t="n"/>
      <c r="E742" s="11" t="n"/>
      <c r="F742" s="11" t="n"/>
      <c r="G742" s="2" t="n"/>
    </row>
    <row r="743">
      <c r="A743" s="41" t="n"/>
      <c r="B743" s="31" t="n"/>
      <c r="C743" s="32" t="n"/>
      <c r="D743" s="33" t="n"/>
      <c r="E743" s="33" t="n"/>
      <c r="F743" s="33" t="n"/>
      <c r="G743" s="9" t="n"/>
    </row>
    <row r="744">
      <c r="A744" s="42" t="n"/>
      <c r="B744" s="15" t="n"/>
      <c r="C744" s="13" t="n"/>
      <c r="D744" s="11" t="n"/>
      <c r="E744" s="11" t="n"/>
      <c r="F744" s="11" t="n"/>
      <c r="G744" s="2" t="n"/>
    </row>
    <row r="745">
      <c r="A745" s="42" t="n"/>
      <c r="B745" s="15" t="n"/>
      <c r="C745" s="13" t="n"/>
      <c r="D745" s="11" t="n"/>
      <c r="E745" s="11" t="n"/>
      <c r="F745" s="11" t="n"/>
      <c r="G745" s="2" t="n"/>
    </row>
    <row r="746">
      <c r="A746" s="42" t="n"/>
      <c r="B746" s="15" t="n"/>
      <c r="C746" s="13" t="n"/>
      <c r="D746" s="11" t="n"/>
      <c r="E746" s="11" t="n"/>
      <c r="F746" s="11" t="n"/>
      <c r="G746" s="2" t="n"/>
    </row>
    <row r="747">
      <c r="A747" s="41" t="n"/>
      <c r="B747" s="31" t="n"/>
      <c r="C747" s="32" t="n"/>
      <c r="D747" s="33" t="n"/>
      <c r="E747" s="33" t="n"/>
      <c r="F747" s="33" t="n"/>
      <c r="G747" s="9" t="n"/>
    </row>
    <row r="748">
      <c r="A748" s="42" t="n"/>
      <c r="B748" s="15" t="n"/>
      <c r="C748" s="13" t="n"/>
      <c r="D748" s="11" t="n"/>
      <c r="E748" s="11" t="n"/>
      <c r="F748" s="11" t="n"/>
      <c r="G748" s="2" t="n"/>
    </row>
    <row r="749">
      <c r="A749" s="42" t="n"/>
      <c r="B749" s="15" t="n"/>
      <c r="C749" s="13" t="n"/>
      <c r="D749" s="11" t="n"/>
      <c r="E749" s="11" t="n"/>
      <c r="F749" s="11" t="n"/>
      <c r="G749" s="2" t="n"/>
    </row>
    <row r="750">
      <c r="A750" s="42" t="n"/>
      <c r="B750" s="15" t="n"/>
      <c r="C750" s="13" t="n"/>
      <c r="D750" s="11" t="n"/>
      <c r="E750" s="11" t="n"/>
      <c r="F750" s="11" t="n"/>
      <c r="G750" s="2" t="n"/>
    </row>
    <row r="751">
      <c r="A751" s="41" t="n"/>
      <c r="B751" s="31" t="n"/>
      <c r="C751" s="32" t="n"/>
      <c r="D751" s="33" t="n"/>
      <c r="E751" s="33" t="n"/>
      <c r="F751" s="33" t="n"/>
      <c r="G751" s="9" t="n"/>
    </row>
    <row r="752">
      <c r="A752" s="42" t="n"/>
      <c r="B752" s="15" t="n"/>
      <c r="C752" s="13" t="n"/>
      <c r="D752" s="11" t="n"/>
      <c r="E752" s="11" t="n"/>
      <c r="F752" s="11" t="n"/>
      <c r="G752" s="2" t="n"/>
    </row>
    <row r="753">
      <c r="A753" s="42" t="n"/>
      <c r="B753" s="15" t="n"/>
      <c r="C753" s="13" t="n"/>
      <c r="D753" s="11" t="n"/>
      <c r="E753" s="11" t="n"/>
      <c r="F753" s="11" t="n"/>
      <c r="G753" s="2" t="n"/>
    </row>
    <row r="754">
      <c r="A754" s="42" t="n"/>
      <c r="B754" s="15" t="n"/>
      <c r="C754" s="13" t="n"/>
      <c r="D754" s="11" t="n"/>
      <c r="E754" s="11" t="n"/>
      <c r="F754" s="11" t="n"/>
      <c r="G754" s="2" t="n"/>
    </row>
    <row r="755">
      <c r="A755" s="42" t="n"/>
      <c r="B755" s="15" t="n"/>
      <c r="C755" s="13" t="n"/>
      <c r="D755" s="11" t="n"/>
      <c r="E755" s="11" t="n"/>
      <c r="F755" s="11" t="n"/>
      <c r="G755" s="2" t="n"/>
    </row>
    <row r="756">
      <c r="A756" s="41" t="n"/>
      <c r="B756" s="31" t="n"/>
      <c r="C756" s="32" t="n"/>
      <c r="D756" s="33" t="n"/>
      <c r="E756" s="33" t="n"/>
      <c r="F756" s="33" t="n"/>
      <c r="G756" s="9" t="n"/>
    </row>
    <row r="757">
      <c r="A757" s="40" t="n"/>
      <c r="B757" s="27" t="n"/>
      <c r="C757" s="28" t="n"/>
      <c r="D757" s="29" t="n"/>
      <c r="E757" s="29" t="n"/>
      <c r="F757" s="29" t="n"/>
      <c r="G757" s="3" t="n"/>
    </row>
    <row r="758">
      <c r="A758" s="41" t="n"/>
      <c r="B758" s="31" t="n"/>
      <c r="C758" s="32" t="n"/>
      <c r="D758" s="33" t="n"/>
      <c r="E758" s="33" t="n"/>
      <c r="F758" s="33" t="n"/>
      <c r="G758" s="9" t="n"/>
    </row>
    <row r="759">
      <c r="A759" s="41" t="n"/>
      <c r="B759" s="31" t="n"/>
      <c r="C759" s="32" t="n"/>
      <c r="D759" s="33" t="n"/>
      <c r="E759" s="33" t="n"/>
      <c r="F759" s="33" t="n"/>
      <c r="G759" s="9" t="n"/>
    </row>
    <row r="760">
      <c r="A760" s="41" t="n"/>
      <c r="B760" s="31" t="n"/>
      <c r="C760" s="32" t="n"/>
      <c r="D760" s="33" t="n"/>
      <c r="E760" s="33" t="n"/>
      <c r="F760" s="33" t="n"/>
      <c r="G760" s="9" t="n"/>
    </row>
    <row r="761">
      <c r="A761" s="40" t="n"/>
      <c r="B761" s="27" t="n"/>
      <c r="C761" s="28" t="n"/>
      <c r="D761" s="29" t="n"/>
      <c r="E761" s="29" t="n"/>
      <c r="F761" s="29" t="n"/>
      <c r="G761" s="3" t="n"/>
    </row>
    <row r="763">
      <c r="A763" s="39" t="n"/>
      <c r="B763" s="7" t="n"/>
      <c r="C763" s="20" t="n"/>
      <c r="D763" s="19" t="n"/>
      <c r="E763" s="19" t="n"/>
      <c r="F763" s="19" t="n"/>
      <c r="G763" s="46" t="inlineStr">
        <is>
          <t>Short Attributions (Import/Export)</t>
        </is>
      </c>
      <c r="H763" s="4" t="n"/>
      <c r="I763" s="5" t="n"/>
      <c r="J763" s="5" t="n"/>
      <c r="K763" s="5" t="n"/>
      <c r="L763" s="5" t="n"/>
      <c r="M763" s="5" t="n"/>
    </row>
    <row r="764">
      <c r="A764" s="40" t="inlineStr">
        <is>
          <t>Level 1</t>
        </is>
      </c>
      <c r="B764" s="31" t="inlineStr">
        <is>
          <t>Level 2</t>
        </is>
      </c>
      <c r="C764" s="13" t="inlineStr">
        <is>
          <t>Level 3</t>
        </is>
      </c>
      <c r="D764" s="36" t="inlineStr">
        <is>
          <t>Level 4</t>
        </is>
      </c>
      <c r="E764" s="36" t="n"/>
      <c r="F764" s="36" t="n"/>
      <c r="G764" s="6" t="inlineStr">
        <is>
          <t>Invested Amount</t>
        </is>
      </c>
    </row>
    <row r="765">
      <c r="A765" s="40" t="n"/>
      <c r="B765" s="27" t="n"/>
      <c r="C765" s="28" t="n"/>
      <c r="D765" s="29" t="n"/>
      <c r="E765" s="29" t="n"/>
      <c r="F765" s="29" t="n"/>
      <c r="G765" s="3" t="n"/>
    </row>
    <row r="766">
      <c r="A766" s="41" t="n"/>
      <c r="B766" s="31" t="n"/>
      <c r="C766" s="32" t="n"/>
      <c r="D766" s="33" t="n"/>
      <c r="E766" s="33" t="n"/>
      <c r="F766" s="33" t="n"/>
      <c r="G766" s="9" t="n"/>
    </row>
    <row r="767">
      <c r="A767" s="42" t="n"/>
      <c r="B767" s="15" t="n"/>
      <c r="C767" s="13" t="n"/>
      <c r="D767" s="11" t="n"/>
      <c r="E767" s="11" t="n"/>
      <c r="F767" s="11" t="n"/>
      <c r="G767" s="2" t="n"/>
    </row>
    <row r="768">
      <c r="A768" s="42" t="n"/>
      <c r="B768" s="15" t="n"/>
      <c r="C768" s="13" t="n"/>
      <c r="D768" s="11" t="n"/>
      <c r="E768" s="11" t="n"/>
      <c r="F768" s="11" t="n"/>
      <c r="G768" s="2" t="n"/>
    </row>
    <row r="769">
      <c r="A769" s="41" t="n"/>
      <c r="B769" s="31" t="n"/>
      <c r="C769" s="32" t="n"/>
      <c r="D769" s="33" t="n"/>
      <c r="E769" s="33" t="n"/>
      <c r="F769" s="33" t="n"/>
      <c r="G769" s="9" t="n"/>
    </row>
    <row r="770">
      <c r="A770" s="42" t="n"/>
      <c r="B770" s="15" t="n"/>
      <c r="C770" s="13" t="n"/>
      <c r="D770" s="11" t="n"/>
      <c r="E770" s="11" t="n"/>
      <c r="F770" s="11" t="n"/>
      <c r="G770" s="2" t="n"/>
    </row>
    <row r="771">
      <c r="A771" s="42" t="n"/>
      <c r="B771" s="15" t="n"/>
      <c r="C771" s="13" t="n"/>
      <c r="D771" s="11" t="n"/>
      <c r="E771" s="11" t="n"/>
      <c r="F771" s="11" t="n"/>
      <c r="G771" s="2" t="n"/>
    </row>
    <row r="772">
      <c r="A772" s="42" t="n"/>
      <c r="B772" s="15" t="n"/>
      <c r="C772" s="13" t="n"/>
      <c r="D772" s="11" t="n"/>
      <c r="E772" s="11" t="n"/>
      <c r="F772" s="11" t="n"/>
      <c r="G772" s="2" t="n"/>
    </row>
    <row r="773">
      <c r="A773" s="42" t="n"/>
      <c r="B773" s="15" t="n"/>
      <c r="C773" s="13" t="n"/>
      <c r="D773" s="11" t="n"/>
      <c r="E773" s="11" t="n"/>
      <c r="F773" s="11" t="n"/>
      <c r="G773" s="2" t="n"/>
    </row>
    <row r="774">
      <c r="A774" s="42" t="n"/>
      <c r="B774" s="15" t="n"/>
      <c r="C774" s="13" t="n"/>
      <c r="D774" s="11" t="n"/>
      <c r="E774" s="11" t="n"/>
      <c r="F774" s="11" t="n"/>
      <c r="G774" s="2" t="n"/>
    </row>
    <row r="775">
      <c r="A775" s="42" t="n"/>
      <c r="B775" s="15" t="n"/>
      <c r="C775" s="13" t="n"/>
      <c r="D775" s="11" t="n"/>
      <c r="E775" s="11" t="n"/>
      <c r="F775" s="11" t="n"/>
      <c r="G775" s="2" t="n"/>
    </row>
    <row r="776">
      <c r="A776" s="42" t="n"/>
      <c r="B776" s="15" t="n"/>
      <c r="C776" s="13" t="n"/>
      <c r="D776" s="11" t="n"/>
      <c r="E776" s="11" t="n"/>
      <c r="F776" s="11" t="n"/>
      <c r="G776" s="2" t="n"/>
    </row>
    <row r="777">
      <c r="A777" s="42" t="n"/>
      <c r="B777" s="15" t="n"/>
      <c r="C777" s="13" t="n"/>
      <c r="D777" s="11" t="n"/>
      <c r="E777" s="11" t="n"/>
      <c r="F777" s="11" t="n"/>
      <c r="G777" s="2" t="n"/>
    </row>
    <row r="778">
      <c r="A778" s="42" t="n"/>
      <c r="B778" s="15" t="n"/>
      <c r="C778" s="13" t="n"/>
      <c r="D778" s="11" t="n"/>
      <c r="E778" s="11" t="n"/>
      <c r="F778" s="11" t="n"/>
      <c r="G778" s="2" t="n"/>
    </row>
    <row r="779">
      <c r="A779" s="42" t="n"/>
      <c r="B779" s="15" t="n"/>
      <c r="C779" s="13" t="n"/>
      <c r="D779" s="11" t="n"/>
      <c r="E779" s="11" t="n"/>
      <c r="F779" s="11" t="n"/>
      <c r="G779" s="2" t="n"/>
    </row>
    <row r="780">
      <c r="A780" s="42" t="n"/>
      <c r="B780" s="15" t="n"/>
      <c r="C780" s="13" t="n"/>
      <c r="D780" s="11" t="n"/>
      <c r="E780" s="11" t="n"/>
      <c r="F780" s="11" t="n"/>
      <c r="G780" s="2" t="n"/>
    </row>
    <row r="781">
      <c r="A781" s="42" t="n"/>
      <c r="B781" s="15" t="n"/>
      <c r="C781" s="13" t="n"/>
      <c r="D781" s="11" t="n"/>
      <c r="E781" s="11" t="n"/>
      <c r="F781" s="11" t="n"/>
      <c r="G781" s="2" t="n"/>
    </row>
    <row r="782">
      <c r="A782" s="42" t="n"/>
      <c r="B782" s="15" t="n"/>
      <c r="C782" s="13" t="n"/>
      <c r="D782" s="11" t="n"/>
      <c r="E782" s="11" t="n"/>
      <c r="F782" s="11" t="n"/>
      <c r="G782" s="2" t="n"/>
    </row>
    <row r="783">
      <c r="A783" s="42" t="n"/>
      <c r="B783" s="15" t="n"/>
      <c r="C783" s="13" t="n"/>
      <c r="D783" s="11" t="n"/>
      <c r="E783" s="11" t="n"/>
      <c r="F783" s="11" t="n"/>
      <c r="G783" s="2" t="n"/>
    </row>
    <row r="784">
      <c r="A784" s="42" t="n"/>
      <c r="B784" s="15" t="n"/>
      <c r="C784" s="13" t="n"/>
      <c r="D784" s="11" t="n"/>
      <c r="E784" s="11" t="n"/>
      <c r="F784" s="11" t="n"/>
      <c r="G784" s="2" t="n"/>
    </row>
    <row r="785">
      <c r="A785" s="42" t="n"/>
      <c r="B785" s="15" t="n"/>
      <c r="C785" s="13" t="n"/>
      <c r="D785" s="11" t="n"/>
      <c r="E785" s="11" t="n"/>
      <c r="F785" s="11" t="n"/>
      <c r="G785" s="2" t="n"/>
    </row>
    <row r="786">
      <c r="A786" s="42" t="n"/>
      <c r="B786" s="15" t="n"/>
      <c r="C786" s="13" t="n"/>
      <c r="D786" s="11" t="n"/>
      <c r="E786" s="11" t="n"/>
      <c r="F786" s="11" t="n"/>
      <c r="G786" s="2" t="n"/>
    </row>
    <row r="787">
      <c r="A787" s="41" t="n"/>
      <c r="B787" s="31" t="n"/>
      <c r="C787" s="32" t="n"/>
      <c r="D787" s="33" t="n"/>
      <c r="E787" s="33" t="n"/>
      <c r="F787" s="33" t="n"/>
      <c r="G787" s="9" t="n"/>
    </row>
    <row r="788">
      <c r="A788" s="42" t="n"/>
      <c r="B788" s="15" t="n"/>
      <c r="C788" s="13" t="n"/>
      <c r="D788" s="11" t="n"/>
      <c r="E788" s="11" t="n"/>
      <c r="F788" s="11" t="n"/>
      <c r="G788" s="2" t="n"/>
    </row>
    <row r="789">
      <c r="A789" s="42" t="n"/>
      <c r="B789" s="15" t="n"/>
      <c r="C789" s="13" t="n"/>
      <c r="D789" s="11" t="n"/>
      <c r="E789" s="11" t="n"/>
      <c r="F789" s="11" t="n"/>
      <c r="G789" s="2" t="n"/>
    </row>
    <row r="790">
      <c r="A790" s="43" t="n"/>
      <c r="B790" s="34" t="n"/>
      <c r="C790" s="35" t="n"/>
      <c r="D790" s="36" t="n"/>
      <c r="E790" s="36" t="n"/>
      <c r="F790" s="36" t="n"/>
      <c r="G790" s="8" t="n"/>
    </row>
    <row r="791">
      <c r="A791" s="43" t="n"/>
      <c r="B791" s="34" t="n"/>
      <c r="C791" s="35" t="n"/>
      <c r="D791" s="36" t="n"/>
      <c r="E791" s="36" t="n"/>
      <c r="F791" s="36" t="n"/>
      <c r="G791" s="8" t="n"/>
    </row>
    <row r="792">
      <c r="A792" s="43" t="n"/>
      <c r="B792" s="34" t="n"/>
      <c r="C792" s="35" t="n"/>
      <c r="D792" s="36" t="n"/>
      <c r="E792" s="36" t="n"/>
      <c r="F792" s="36" t="n"/>
      <c r="G792" s="8" t="n"/>
    </row>
    <row r="793">
      <c r="A793" s="43" t="n"/>
      <c r="B793" s="34" t="n"/>
      <c r="C793" s="35" t="n"/>
      <c r="D793" s="36" t="n"/>
      <c r="E793" s="36" t="n"/>
      <c r="F793" s="36" t="n"/>
      <c r="G793" s="8" t="n"/>
    </row>
    <row r="794">
      <c r="A794" s="43" t="n"/>
      <c r="B794" s="34" t="n"/>
      <c r="C794" s="35" t="n"/>
      <c r="D794" s="36" t="n"/>
      <c r="E794" s="36" t="n"/>
      <c r="F794" s="36" t="n"/>
      <c r="G794" s="8" t="n"/>
    </row>
    <row r="795">
      <c r="A795" s="41" t="n"/>
      <c r="B795" s="31" t="n"/>
      <c r="C795" s="32" t="n"/>
      <c r="D795" s="33" t="n"/>
      <c r="E795" s="33" t="n"/>
      <c r="F795" s="33" t="n"/>
      <c r="G795" s="9" t="n"/>
    </row>
    <row r="796">
      <c r="A796" s="42" t="n"/>
      <c r="B796" s="15" t="n"/>
      <c r="C796" s="13" t="n"/>
      <c r="D796" s="11" t="n"/>
      <c r="E796" s="11" t="n"/>
      <c r="F796" s="11" t="n"/>
      <c r="G796" s="2" t="n"/>
    </row>
    <row r="797">
      <c r="A797" s="43" t="n"/>
      <c r="B797" s="34" t="n"/>
      <c r="C797" s="35" t="n"/>
      <c r="D797" s="36" t="n"/>
      <c r="E797" s="36" t="n"/>
      <c r="F797" s="36" t="n"/>
      <c r="G797" s="8" t="n"/>
    </row>
    <row r="798">
      <c r="A798" s="43" t="n"/>
      <c r="B798" s="34" t="n"/>
      <c r="C798" s="35" t="n"/>
      <c r="D798" s="36" t="n"/>
      <c r="E798" s="36" t="n"/>
      <c r="F798" s="36" t="n"/>
      <c r="G798" s="8" t="n"/>
    </row>
    <row r="799">
      <c r="A799" s="43" t="n"/>
      <c r="B799" s="34" t="n"/>
      <c r="C799" s="35" t="n"/>
      <c r="D799" s="36" t="n"/>
      <c r="E799" s="36" t="n"/>
      <c r="F799" s="36" t="n"/>
      <c r="G799" s="8" t="n"/>
    </row>
    <row r="800">
      <c r="A800" s="43" t="n"/>
      <c r="B800" s="34" t="n"/>
      <c r="C800" s="35" t="n"/>
      <c r="D800" s="36" t="n"/>
      <c r="E800" s="36" t="n"/>
      <c r="F800" s="36" t="n"/>
      <c r="G800" s="8" t="n"/>
    </row>
    <row r="801">
      <c r="A801" s="43" t="n"/>
      <c r="B801" s="34" t="n"/>
      <c r="C801" s="35" t="n"/>
      <c r="D801" s="36" t="n"/>
      <c r="E801" s="36" t="n"/>
      <c r="F801" s="36" t="n"/>
      <c r="G801" s="8" t="n"/>
    </row>
    <row r="802">
      <c r="A802" s="43" t="n"/>
      <c r="B802" s="34" t="n"/>
      <c r="C802" s="35" t="n"/>
      <c r="D802" s="36" t="n"/>
      <c r="E802" s="36" t="n"/>
      <c r="F802" s="36" t="n"/>
      <c r="G802" s="8" t="n"/>
    </row>
    <row r="803">
      <c r="A803" s="43" t="n"/>
      <c r="B803" s="34" t="n"/>
      <c r="C803" s="35" t="n"/>
      <c r="D803" s="36" t="n"/>
      <c r="E803" s="36" t="n"/>
      <c r="F803" s="36" t="n"/>
      <c r="G803" s="8" t="n"/>
    </row>
    <row r="804">
      <c r="A804" s="43" t="n"/>
      <c r="B804" s="34" t="n"/>
      <c r="C804" s="35" t="n"/>
      <c r="D804" s="36" t="n"/>
      <c r="E804" s="36" t="n"/>
      <c r="F804" s="36" t="n"/>
      <c r="G804" s="8" t="n"/>
    </row>
    <row r="805">
      <c r="A805" s="43" t="n"/>
      <c r="B805" s="34" t="n"/>
      <c r="C805" s="35" t="n"/>
      <c r="D805" s="36" t="n"/>
      <c r="E805" s="36" t="n"/>
      <c r="F805" s="36" t="n"/>
      <c r="G805" s="8" t="n"/>
    </row>
    <row r="806">
      <c r="A806" s="43" t="n"/>
      <c r="B806" s="34" t="n"/>
      <c r="C806" s="35" t="n"/>
      <c r="D806" s="36" t="n"/>
      <c r="E806" s="36" t="n"/>
      <c r="F806" s="36" t="n"/>
      <c r="G806" s="8" t="n"/>
    </row>
    <row r="807">
      <c r="A807" s="42" t="n"/>
      <c r="B807" s="15" t="n"/>
      <c r="C807" s="13" t="n"/>
      <c r="D807" s="11" t="n"/>
      <c r="E807" s="11" t="n"/>
      <c r="F807" s="11" t="n"/>
      <c r="G807" s="2" t="n"/>
    </row>
    <row r="808">
      <c r="A808" s="43" t="n"/>
      <c r="B808" s="34" t="n"/>
      <c r="C808" s="35" t="n"/>
      <c r="D808" s="36" t="n"/>
      <c r="E808" s="36" t="n"/>
      <c r="F808" s="36" t="n"/>
      <c r="G808" s="8" t="n"/>
    </row>
    <row r="809">
      <c r="A809" s="43" t="n"/>
      <c r="B809" s="34" t="n"/>
      <c r="C809" s="35" t="n"/>
      <c r="D809" s="36" t="n"/>
      <c r="E809" s="36" t="n"/>
      <c r="F809" s="36" t="n"/>
      <c r="G809" s="8" t="n"/>
    </row>
    <row r="810">
      <c r="A810" s="43" t="n"/>
      <c r="B810" s="34" t="n"/>
      <c r="C810" s="35" t="n"/>
      <c r="D810" s="36" t="n"/>
      <c r="E810" s="36" t="n"/>
      <c r="F810" s="36" t="n"/>
      <c r="G810" s="8" t="n"/>
    </row>
    <row r="811">
      <c r="A811" s="43" t="n"/>
      <c r="B811" s="34" t="n"/>
      <c r="C811" s="35" t="n"/>
      <c r="D811" s="36" t="n"/>
      <c r="E811" s="36" t="n"/>
      <c r="F811" s="36" t="n"/>
      <c r="G811" s="8" t="n"/>
    </row>
    <row r="812">
      <c r="A812" s="43" t="n"/>
      <c r="B812" s="34" t="n"/>
      <c r="C812" s="35" t="n"/>
      <c r="D812" s="36" t="n"/>
      <c r="E812" s="36" t="n"/>
      <c r="F812" s="36" t="n"/>
      <c r="G812" s="8" t="n"/>
    </row>
    <row r="813">
      <c r="A813" s="43" t="n"/>
      <c r="B813" s="34" t="n"/>
      <c r="C813" s="35" t="n"/>
      <c r="D813" s="36" t="n"/>
      <c r="E813" s="36" t="n"/>
      <c r="F813" s="36" t="n"/>
      <c r="G813" s="8" t="n"/>
    </row>
    <row r="814">
      <c r="A814" s="43" t="n"/>
      <c r="B814" s="34" t="n"/>
      <c r="C814" s="35" t="n"/>
      <c r="D814" s="36" t="n"/>
      <c r="E814" s="36" t="n"/>
      <c r="F814" s="36" t="n"/>
      <c r="G814" s="8" t="n"/>
    </row>
    <row r="815">
      <c r="A815" s="43" t="n"/>
      <c r="B815" s="34" t="n"/>
      <c r="C815" s="35" t="n"/>
      <c r="D815" s="36" t="n"/>
      <c r="E815" s="36" t="n"/>
      <c r="F815" s="36" t="n"/>
      <c r="G815" s="8" t="n"/>
    </row>
    <row r="816">
      <c r="A816" s="42" t="n"/>
      <c r="B816" s="15" t="n"/>
      <c r="C816" s="13" t="n"/>
      <c r="D816" s="11" t="n"/>
      <c r="E816" s="11" t="n"/>
      <c r="F816" s="11" t="n"/>
      <c r="G816" s="2" t="n"/>
    </row>
    <row r="817">
      <c r="A817" s="43" t="n"/>
      <c r="B817" s="34" t="n"/>
      <c r="C817" s="35" t="n"/>
      <c r="D817" s="36" t="n"/>
      <c r="E817" s="36" t="n"/>
      <c r="F817" s="36" t="n"/>
      <c r="G817" s="8" t="n"/>
    </row>
    <row r="818">
      <c r="A818" s="43" t="n"/>
      <c r="B818" s="34" t="n"/>
      <c r="C818" s="35" t="n"/>
      <c r="D818" s="36" t="n"/>
      <c r="E818" s="36" t="n"/>
      <c r="F818" s="36" t="n"/>
      <c r="G818" s="8" t="n"/>
    </row>
    <row r="819">
      <c r="A819" s="43" t="n"/>
      <c r="B819" s="34" t="n"/>
      <c r="C819" s="35" t="n"/>
      <c r="D819" s="36" t="n"/>
      <c r="E819" s="36" t="n"/>
      <c r="F819" s="36" t="n"/>
      <c r="G819" s="8" t="n"/>
    </row>
    <row r="820">
      <c r="A820" s="43" t="n"/>
      <c r="B820" s="34" t="n"/>
      <c r="C820" s="35" t="n"/>
      <c r="D820" s="36" t="n"/>
      <c r="E820" s="36" t="n"/>
      <c r="F820" s="36" t="n"/>
      <c r="G820" s="8" t="n"/>
    </row>
    <row r="821">
      <c r="A821" s="43" t="n"/>
      <c r="B821" s="34" t="n"/>
      <c r="C821" s="35" t="n"/>
      <c r="D821" s="36" t="n"/>
      <c r="E821" s="36" t="n"/>
      <c r="F821" s="36" t="n"/>
      <c r="G821" s="8" t="n"/>
    </row>
    <row r="822">
      <c r="A822" s="42" t="n"/>
      <c r="B822" s="15" t="n"/>
      <c r="C822" s="13" t="n"/>
      <c r="D822" s="11" t="n"/>
      <c r="E822" s="11" t="n"/>
      <c r="F822" s="11" t="n"/>
      <c r="G822" s="2" t="n"/>
    </row>
    <row r="823">
      <c r="A823" s="43" t="n"/>
      <c r="B823" s="34" t="n"/>
      <c r="C823" s="35" t="n"/>
      <c r="D823" s="36" t="n"/>
      <c r="E823" s="36" t="n"/>
      <c r="F823" s="36" t="n"/>
      <c r="G823" s="8" t="n"/>
    </row>
    <row r="824">
      <c r="A824" s="43" t="n"/>
      <c r="B824" s="34" t="n"/>
      <c r="C824" s="35" t="n"/>
      <c r="D824" s="36" t="n"/>
      <c r="E824" s="36" t="n"/>
      <c r="F824" s="36" t="n"/>
      <c r="G824" s="8" t="n"/>
    </row>
    <row r="825">
      <c r="A825" s="43" t="n"/>
      <c r="B825" s="34" t="n"/>
      <c r="C825" s="35" t="n"/>
      <c r="D825" s="36" t="n"/>
      <c r="E825" s="36" t="n"/>
      <c r="F825" s="36" t="n"/>
      <c r="G825" s="8" t="n"/>
    </row>
    <row r="826">
      <c r="A826" s="43" t="n"/>
      <c r="B826" s="34" t="n"/>
      <c r="C826" s="35" t="n"/>
      <c r="D826" s="36" t="n"/>
      <c r="E826" s="36" t="n"/>
      <c r="F826" s="36" t="n"/>
      <c r="G826" s="8" t="n"/>
    </row>
    <row r="827">
      <c r="A827" s="43" t="n"/>
      <c r="B827" s="34" t="n"/>
      <c r="C827" s="35" t="n"/>
      <c r="D827" s="36" t="n"/>
      <c r="E827" s="36" t="n"/>
      <c r="F827" s="36" t="n"/>
      <c r="G827" s="8" t="n"/>
    </row>
    <row r="828">
      <c r="A828" s="43" t="n"/>
      <c r="B828" s="34" t="n"/>
      <c r="C828" s="35" t="n"/>
      <c r="D828" s="36" t="n"/>
      <c r="E828" s="36" t="n"/>
      <c r="F828" s="36" t="n"/>
      <c r="G828" s="8" t="n"/>
    </row>
    <row r="829">
      <c r="A829" s="43" t="n"/>
      <c r="B829" s="34" t="n"/>
      <c r="C829" s="35" t="n"/>
      <c r="D829" s="36" t="n"/>
      <c r="E829" s="36" t="n"/>
      <c r="F829" s="36" t="n"/>
      <c r="G829" s="8" t="n"/>
    </row>
    <row r="830">
      <c r="A830" s="41" t="n"/>
      <c r="B830" s="31" t="n"/>
      <c r="C830" s="32" t="n"/>
      <c r="D830" s="33" t="n"/>
      <c r="E830" s="33" t="n"/>
      <c r="F830" s="33" t="n"/>
      <c r="G830" s="9" t="n"/>
    </row>
    <row r="831">
      <c r="A831" s="40" t="n"/>
      <c r="B831" s="27" t="n"/>
      <c r="C831" s="28" t="n"/>
      <c r="D831" s="29" t="n"/>
      <c r="E831" s="29" t="n"/>
      <c r="F831" s="29" t="n"/>
      <c r="G831" s="3" t="n"/>
    </row>
    <row r="832">
      <c r="A832" s="41" t="n"/>
      <c r="B832" s="31" t="n"/>
      <c r="C832" s="32" t="n"/>
      <c r="D832" s="33" t="n"/>
      <c r="E832" s="33" t="n"/>
      <c r="F832" s="33" t="n"/>
      <c r="G832" s="9" t="n"/>
    </row>
    <row r="833">
      <c r="A833" s="41" t="n"/>
      <c r="B833" s="31" t="n"/>
      <c r="C833" s="32" t="n"/>
      <c r="D833" s="33" t="n"/>
      <c r="E833" s="33" t="n"/>
      <c r="F833" s="33" t="n"/>
      <c r="G833" s="9" t="n"/>
    </row>
    <row r="834">
      <c r="A834" s="41" t="n"/>
      <c r="B834" s="31" t="n"/>
      <c r="C834" s="32" t="n"/>
      <c r="D834" s="33" t="n"/>
      <c r="E834" s="33" t="n"/>
      <c r="F834" s="33" t="n"/>
      <c r="G834" s="9" t="n"/>
    </row>
    <row r="835">
      <c r="A835" s="41" t="n"/>
      <c r="B835" s="31" t="n"/>
      <c r="C835" s="32" t="n"/>
      <c r="D835" s="33" t="n"/>
      <c r="E835" s="33" t="n"/>
      <c r="F835" s="33" t="n"/>
      <c r="G835" s="9" t="n"/>
    </row>
    <row r="836">
      <c r="A836" s="41" t="n"/>
      <c r="B836" s="31" t="n"/>
      <c r="C836" s="32" t="n"/>
      <c r="D836" s="33" t="n"/>
      <c r="E836" s="33" t="n"/>
      <c r="F836" s="33" t="n"/>
      <c r="G836" s="9" t="n"/>
    </row>
    <row r="837">
      <c r="A837" s="41" t="n"/>
      <c r="B837" s="31" t="n"/>
      <c r="C837" s="32" t="n"/>
      <c r="D837" s="33" t="n"/>
      <c r="E837" s="33" t="n"/>
      <c r="F837" s="33" t="n"/>
      <c r="G837" s="9" t="n"/>
    </row>
    <row r="838">
      <c r="A838" s="41" t="n"/>
      <c r="B838" s="31" t="n"/>
      <c r="C838" s="32" t="n"/>
      <c r="D838" s="33" t="n"/>
      <c r="E838" s="33" t="n"/>
      <c r="F838" s="33" t="n"/>
      <c r="G838" s="9" t="n"/>
    </row>
    <row r="839">
      <c r="A839" s="41" t="n"/>
      <c r="B839" s="31" t="n"/>
      <c r="C839" s="32" t="n"/>
      <c r="D839" s="33" t="n"/>
      <c r="E839" s="33" t="n"/>
      <c r="F839" s="33" t="n"/>
      <c r="G839" s="9" t="n"/>
    </row>
    <row r="840">
      <c r="A840" s="41" t="n"/>
      <c r="B840" s="31" t="n"/>
      <c r="C840" s="32" t="n"/>
      <c r="D840" s="33" t="n"/>
      <c r="E840" s="33" t="n"/>
      <c r="F840" s="33" t="n"/>
      <c r="G840" s="9" t="n"/>
    </row>
    <row r="841">
      <c r="A841" s="41" t="n"/>
      <c r="B841" s="31" t="n"/>
      <c r="C841" s="32" t="n"/>
      <c r="D841" s="33" t="n"/>
      <c r="E841" s="33" t="n"/>
      <c r="F841" s="33" t="n"/>
      <c r="G841" s="9" t="n"/>
    </row>
    <row r="842">
      <c r="A842" s="41" t="n"/>
      <c r="B842" s="31" t="n"/>
      <c r="C842" s="32" t="n"/>
      <c r="D842" s="33" t="n"/>
      <c r="E842" s="33" t="n"/>
      <c r="F842" s="33" t="n"/>
      <c r="G842" s="9" t="n"/>
    </row>
    <row r="843">
      <c r="A843" s="41" t="n"/>
      <c r="B843" s="31" t="n"/>
      <c r="C843" s="32" t="n"/>
      <c r="D843" s="33" t="n"/>
      <c r="E843" s="33" t="n"/>
      <c r="F843" s="33" t="n"/>
      <c r="G843" s="9" t="n"/>
    </row>
    <row r="844">
      <c r="A844" s="40" t="n"/>
      <c r="B844" s="27" t="n"/>
      <c r="C844" s="28" t="n"/>
      <c r="D844" s="29" t="n"/>
      <c r="E844" s="29" t="n"/>
      <c r="F844" s="29" t="n"/>
      <c r="G844" s="3" t="n"/>
    </row>
    <row r="845">
      <c r="A845" s="41" t="n"/>
      <c r="B845" s="31" t="n"/>
      <c r="C845" s="32" t="n"/>
      <c r="D845" s="33" t="n"/>
      <c r="E845" s="33" t="n"/>
      <c r="F845" s="33" t="n"/>
      <c r="G845" s="9" t="n"/>
    </row>
    <row r="846">
      <c r="A846" s="41" t="n"/>
      <c r="B846" s="31" t="n"/>
      <c r="C846" s="32" t="n"/>
      <c r="D846" s="33" t="n"/>
      <c r="E846" s="33" t="n"/>
      <c r="F846" s="33" t="n"/>
      <c r="G846" s="9" t="n"/>
    </row>
    <row r="847">
      <c r="A847" s="41" t="n"/>
      <c r="B847" s="31" t="n"/>
      <c r="C847" s="32" t="n"/>
      <c r="D847" s="33" t="n"/>
      <c r="E847" s="33" t="n"/>
      <c r="F847" s="33" t="n"/>
      <c r="G847" s="9" t="n"/>
    </row>
    <row r="848">
      <c r="A848" s="41" t="n"/>
      <c r="B848" s="31" t="n"/>
      <c r="C848" s="32" t="n"/>
      <c r="D848" s="33" t="n"/>
      <c r="E848" s="33" t="n"/>
      <c r="F848" s="33" t="n"/>
      <c r="G848" s="9" t="n"/>
    </row>
    <row r="849">
      <c r="A849" s="41" t="n"/>
      <c r="B849" s="31" t="n"/>
      <c r="C849" s="32" t="n"/>
      <c r="D849" s="33" t="n"/>
      <c r="E849" s="33" t="n"/>
      <c r="F849" s="33" t="n"/>
      <c r="G849" s="9" t="n"/>
    </row>
    <row r="850">
      <c r="A850" s="41" t="n"/>
      <c r="B850" s="31" t="n"/>
      <c r="C850" s="32" t="n"/>
      <c r="D850" s="33" t="n"/>
      <c r="E850" s="33" t="n"/>
      <c r="F850" s="33" t="n"/>
      <c r="G850" s="9" t="n"/>
    </row>
    <row r="851">
      <c r="A851" s="41" t="n"/>
      <c r="B851" s="31" t="n"/>
      <c r="C851" s="32" t="n"/>
      <c r="D851" s="33" t="n"/>
      <c r="E851" s="33" t="n"/>
      <c r="F851" s="33" t="n"/>
      <c r="G851" s="9" t="n"/>
    </row>
    <row r="852">
      <c r="A852" s="41" t="n"/>
      <c r="B852" s="31" t="n"/>
      <c r="C852" s="32" t="n"/>
      <c r="D852" s="33" t="n"/>
      <c r="E852" s="33" t="n"/>
      <c r="F852" s="33" t="n"/>
      <c r="G852" s="9" t="n"/>
    </row>
    <row r="853">
      <c r="A853" s="41" t="n"/>
      <c r="B853" s="31" t="n"/>
      <c r="C853" s="32" t="n"/>
      <c r="D853" s="33" t="n"/>
      <c r="E853" s="33" t="n"/>
      <c r="F853" s="33" t="n"/>
      <c r="G853" s="9" t="n"/>
    </row>
    <row r="854">
      <c r="A854" s="41" t="n"/>
      <c r="B854" s="31" t="n"/>
      <c r="C854" s="32" t="n"/>
      <c r="D854" s="33" t="n"/>
      <c r="E854" s="33" t="n"/>
      <c r="F854" s="33" t="n"/>
      <c r="G854" s="9" t="n"/>
    </row>
    <row r="855">
      <c r="A855" s="41" t="n"/>
      <c r="B855" s="31" t="n"/>
      <c r="C855" s="32" t="n"/>
      <c r="D855" s="33" t="n"/>
      <c r="E855" s="33" t="n"/>
      <c r="F855" s="33" t="n"/>
      <c r="G855" s="9" t="n"/>
    </row>
    <row r="856">
      <c r="A856" s="41" t="n"/>
      <c r="B856" s="31" t="n"/>
      <c r="C856" s="32" t="n"/>
      <c r="D856" s="33" t="n"/>
      <c r="E856" s="33" t="n"/>
      <c r="F856" s="33" t="n"/>
      <c r="G856" s="9" t="n"/>
    </row>
    <row r="857">
      <c r="A857" s="41" t="n"/>
      <c r="B857" s="31" t="n"/>
      <c r="C857" s="32" t="n"/>
      <c r="D857" s="33" t="n"/>
      <c r="E857" s="33" t="n"/>
      <c r="F857" s="33" t="n"/>
      <c r="G857" s="9" t="n"/>
    </row>
    <row r="858">
      <c r="A858" s="41" t="n"/>
      <c r="B858" s="31" t="n"/>
      <c r="C858" s="32" t="n"/>
      <c r="D858" s="33" t="n"/>
      <c r="E858" s="33" t="n"/>
      <c r="F858" s="33" t="n"/>
      <c r="G858" s="9" t="n"/>
    </row>
    <row r="859">
      <c r="A859" s="41" t="n"/>
      <c r="B859" s="31" t="n"/>
      <c r="C859" s="32" t="n"/>
      <c r="D859" s="33" t="n"/>
      <c r="E859" s="33" t="n"/>
      <c r="F859" s="33" t="n"/>
      <c r="G859" s="9" t="n"/>
    </row>
    <row r="860">
      <c r="A860" s="41" t="n"/>
      <c r="B860" s="31" t="n"/>
      <c r="C860" s="32" t="n"/>
      <c r="D860" s="33" t="n"/>
      <c r="E860" s="33" t="n"/>
      <c r="F860" s="33" t="n"/>
      <c r="G860" s="9" t="n"/>
    </row>
    <row r="861">
      <c r="A861" s="41" t="n"/>
      <c r="B861" s="31" t="n"/>
      <c r="C861" s="32" t="n"/>
      <c r="D861" s="33" t="n"/>
      <c r="E861" s="33" t="n"/>
      <c r="F861" s="33" t="n"/>
      <c r="G861" s="9" t="n"/>
    </row>
    <row r="862">
      <c r="A862" s="41" t="n"/>
      <c r="B862" s="31" t="n"/>
      <c r="C862" s="32" t="n"/>
      <c r="D862" s="33" t="n"/>
      <c r="E862" s="33" t="n"/>
      <c r="F862" s="33" t="n"/>
      <c r="G862" s="9" t="n"/>
    </row>
    <row r="863">
      <c r="A863" s="40" t="n"/>
      <c r="B863" s="27" t="n"/>
      <c r="C863" s="28" t="n"/>
      <c r="D863" s="29" t="n"/>
      <c r="E863" s="29" t="n"/>
      <c r="F863" s="29" t="n"/>
      <c r="G863" s="3" t="n"/>
    </row>
    <row r="864">
      <c r="A864" s="41" t="n"/>
      <c r="B864" s="31" t="n"/>
      <c r="C864" s="32" t="n"/>
      <c r="D864" s="33" t="n"/>
      <c r="E864" s="33" t="n"/>
      <c r="F864" s="33" t="n"/>
      <c r="G864" s="9" t="n"/>
    </row>
    <row r="865">
      <c r="A865" s="41" t="n"/>
      <c r="B865" s="31" t="n"/>
      <c r="C865" s="32" t="n"/>
      <c r="D865" s="33" t="n"/>
      <c r="E865" s="33" t="n"/>
      <c r="F865" s="33" t="n"/>
      <c r="G865" s="9" t="n"/>
    </row>
    <row r="866">
      <c r="A866" s="41" t="n"/>
      <c r="B866" s="31" t="n"/>
      <c r="C866" s="32" t="n"/>
      <c r="D866" s="33" t="n"/>
      <c r="E866" s="33" t="n"/>
      <c r="F866" s="33" t="n"/>
      <c r="G866" s="9" t="n"/>
    </row>
    <row r="867">
      <c r="A867" s="40" t="n"/>
      <c r="B867" s="27" t="n"/>
      <c r="C867" s="28" t="n"/>
      <c r="D867" s="29" t="n"/>
      <c r="E867" s="29" t="n"/>
      <c r="F867" s="29" t="n"/>
      <c r="G867" s="3" t="n"/>
    </row>
    <row r="868">
      <c r="A868" s="41" t="n"/>
      <c r="B868" s="31" t="n"/>
      <c r="C868" s="32" t="n"/>
      <c r="D868" s="33" t="n"/>
      <c r="E868" s="33" t="n"/>
      <c r="F868" s="33" t="n"/>
      <c r="G868" s="9" t="n"/>
    </row>
    <row r="869">
      <c r="A869" s="41" t="n"/>
      <c r="B869" s="31" t="n"/>
      <c r="C869" s="32" t="n"/>
      <c r="D869" s="33" t="n"/>
      <c r="E869" s="33" t="n"/>
      <c r="F869" s="33" t="n"/>
      <c r="G869" s="9" t="n"/>
    </row>
    <row r="870">
      <c r="A870" s="42" t="n"/>
      <c r="B870" s="15" t="n"/>
      <c r="C870" s="13" t="n"/>
      <c r="D870" s="11" t="n"/>
      <c r="E870" s="11" t="n"/>
      <c r="F870" s="11" t="n"/>
      <c r="G870" s="2" t="n"/>
    </row>
    <row r="871">
      <c r="A871" s="42" t="n"/>
      <c r="B871" s="15" t="n"/>
      <c r="C871" s="13" t="n"/>
      <c r="D871" s="11" t="n"/>
      <c r="E871" s="11" t="n"/>
      <c r="F871" s="11" t="n"/>
      <c r="G871" s="2" t="n"/>
    </row>
    <row r="872">
      <c r="A872" s="42" t="n"/>
      <c r="B872" s="15" t="n"/>
      <c r="C872" s="13" t="n"/>
      <c r="D872" s="11" t="n"/>
      <c r="E872" s="11" t="n"/>
      <c r="F872" s="11" t="n"/>
      <c r="G872" s="2" t="n"/>
    </row>
    <row r="873">
      <c r="A873" s="41" t="n"/>
      <c r="B873" s="31" t="n"/>
      <c r="C873" s="32" t="n"/>
      <c r="D873" s="33" t="n"/>
      <c r="E873" s="33" t="n"/>
      <c r="F873" s="33" t="n"/>
      <c r="G873" s="9" t="n"/>
    </row>
    <row r="874">
      <c r="A874" s="42" t="n"/>
      <c r="B874" s="15" t="n"/>
      <c r="C874" s="13" t="n"/>
      <c r="D874" s="11" t="n"/>
      <c r="E874" s="11" t="n"/>
      <c r="F874" s="11" t="n"/>
      <c r="G874" s="2" t="n"/>
    </row>
    <row r="875">
      <c r="A875" s="42" t="n"/>
      <c r="B875" s="15" t="n"/>
      <c r="C875" s="13" t="n"/>
      <c r="D875" s="11" t="n"/>
      <c r="E875" s="11" t="n"/>
      <c r="F875" s="11" t="n"/>
      <c r="G875" s="2" t="n"/>
    </row>
    <row r="876">
      <c r="A876" s="42" t="n"/>
      <c r="B876" s="15" t="n"/>
      <c r="C876" s="13" t="n"/>
      <c r="D876" s="11" t="n"/>
      <c r="E876" s="11" t="n"/>
      <c r="F876" s="11" t="n"/>
      <c r="G876" s="2" t="n"/>
    </row>
    <row r="877">
      <c r="A877" s="41" t="n"/>
      <c r="B877" s="31" t="n"/>
      <c r="C877" s="32" t="n"/>
      <c r="D877" s="33" t="n"/>
      <c r="E877" s="33" t="n"/>
      <c r="F877" s="33" t="n"/>
      <c r="G877" s="9" t="n"/>
    </row>
    <row r="878">
      <c r="A878" s="42" t="n"/>
      <c r="B878" s="15" t="n"/>
      <c r="C878" s="13" t="n"/>
      <c r="D878" s="11" t="n"/>
      <c r="E878" s="11" t="n"/>
      <c r="F878" s="11" t="n"/>
      <c r="G878" s="2" t="n"/>
    </row>
    <row r="879">
      <c r="A879" s="42" t="n"/>
      <c r="B879" s="15" t="n"/>
      <c r="C879" s="13" t="n"/>
      <c r="D879" s="11" t="n"/>
      <c r="E879" s="11" t="n"/>
      <c r="F879" s="11" t="n"/>
      <c r="G879" s="2" t="n"/>
    </row>
    <row r="880">
      <c r="A880" s="42" t="n"/>
      <c r="B880" s="15" t="n"/>
      <c r="C880" s="13" t="n"/>
      <c r="D880" s="11" t="n"/>
      <c r="E880" s="11" t="n"/>
      <c r="F880" s="11" t="n"/>
      <c r="G880" s="2" t="n"/>
    </row>
    <row r="881">
      <c r="A881" s="41" t="n"/>
      <c r="B881" s="31" t="n"/>
      <c r="C881" s="32" t="n"/>
      <c r="D881" s="33" t="n"/>
      <c r="E881" s="33" t="n"/>
      <c r="F881" s="33" t="n"/>
      <c r="G881" s="9" t="n"/>
    </row>
    <row r="882">
      <c r="A882" s="42" t="n"/>
      <c r="B882" s="15" t="n"/>
      <c r="C882" s="13" t="n"/>
      <c r="D882" s="11" t="n"/>
      <c r="E882" s="11" t="n"/>
      <c r="F882" s="11" t="n"/>
      <c r="G882" s="2" t="n"/>
    </row>
    <row r="883">
      <c r="A883" s="42" t="n"/>
      <c r="B883" s="15" t="n"/>
      <c r="C883" s="13" t="n"/>
      <c r="D883" s="11" t="n"/>
      <c r="E883" s="11" t="n"/>
      <c r="F883" s="11" t="n"/>
      <c r="G883" s="2" t="n"/>
    </row>
    <row r="884">
      <c r="A884" s="42" t="n"/>
      <c r="B884" s="15" t="n"/>
      <c r="C884" s="13" t="n"/>
      <c r="D884" s="11" t="n"/>
      <c r="E884" s="11" t="n"/>
      <c r="F884" s="11" t="n"/>
      <c r="G884" s="2" t="n"/>
    </row>
    <row r="885">
      <c r="A885" s="42" t="n"/>
      <c r="B885" s="15" t="n"/>
      <c r="C885" s="13" t="n"/>
      <c r="D885" s="11" t="n"/>
      <c r="E885" s="11" t="n"/>
      <c r="F885" s="11" t="n"/>
      <c r="G885" s="2" t="n"/>
    </row>
    <row r="886">
      <c r="A886" s="41" t="n"/>
      <c r="B886" s="31" t="n"/>
      <c r="C886" s="32" t="n"/>
      <c r="D886" s="33" t="n"/>
      <c r="E886" s="33" t="n"/>
      <c r="F886" s="33" t="n"/>
      <c r="G886" s="9" t="n"/>
    </row>
    <row r="887">
      <c r="A887" s="40" t="n"/>
      <c r="B887" s="27" t="n"/>
      <c r="C887" s="28" t="n"/>
      <c r="D887" s="29" t="n"/>
      <c r="E887" s="29" t="n"/>
      <c r="F887" s="29" t="n"/>
      <c r="G887" s="3" t="n"/>
    </row>
    <row r="888">
      <c r="A888" s="41" t="n"/>
      <c r="B888" s="31" t="n"/>
      <c r="C888" s="32" t="n"/>
      <c r="D888" s="33" t="n"/>
      <c r="E888" s="33" t="n"/>
      <c r="F888" s="33" t="n"/>
      <c r="G888" s="9" t="n"/>
    </row>
    <row r="889">
      <c r="A889" s="41" t="n"/>
      <c r="B889" s="31" t="n"/>
      <c r="C889" s="32" t="n"/>
      <c r="D889" s="33" t="n"/>
      <c r="E889" s="33" t="n"/>
      <c r="F889" s="33" t="n"/>
      <c r="G889" s="9" t="n"/>
    </row>
    <row r="890">
      <c r="A890" s="41" t="n"/>
      <c r="B890" s="31" t="n"/>
      <c r="C890" s="32" t="n"/>
      <c r="D890" s="33" t="n"/>
      <c r="E890" s="33" t="n"/>
      <c r="F890" s="33" t="n"/>
      <c r="G890" s="9" t="n"/>
    </row>
    <row r="891">
      <c r="A891" s="40" t="n"/>
      <c r="B891" s="27" t="n"/>
      <c r="C891" s="28" t="n"/>
      <c r="D891" s="29" t="n"/>
      <c r="E891" s="29" t="n"/>
      <c r="F891" s="29" t="n"/>
      <c r="G891" s="3" t="n"/>
    </row>
    <row r="892">
      <c r="A892" s="41" t="n"/>
      <c r="B892" s="31" t="n"/>
      <c r="C892" s="32" t="n"/>
      <c r="D892" s="33" t="n"/>
      <c r="E892" s="33" t="n"/>
      <c r="F892" s="33" t="n"/>
      <c r="G892" s="9" t="n"/>
    </row>
    <row r="893">
      <c r="A893" s="41" t="n"/>
      <c r="B893" s="31" t="n"/>
      <c r="C893" s="32" t="n"/>
      <c r="D893" s="33" t="n"/>
      <c r="E893" s="33" t="n"/>
      <c r="F893" s="33" t="n"/>
      <c r="G893" s="9" t="n"/>
    </row>
  </sheetData>
  <conditionalFormatting sqref="A503:M541 A542:J548 A549:G554 A555:M565 A568:M606 A607:J613 A614:G619 A620:M632 A635:M762 A765:M893 K542:M554 K607:M619">
    <cfRule dxfId="3" priority="9" type="expression">
      <formula>$D503&lt;&gt;""</formula>
    </cfRule>
    <cfRule dxfId="2" priority="10" type="expression">
      <formula>$C503&lt;&gt;""</formula>
    </cfRule>
    <cfRule dxfId="1" priority="11" type="expression">
      <formula>$B503&lt;&gt;""</formula>
    </cfRule>
    <cfRule dxfId="0" priority="12" type="expression">
      <formula>$A503&lt;&gt;""</formula>
    </cfRule>
  </conditionalFormatting>
  <conditionalFormatting sqref="H549:J549">
    <cfRule dxfId="3" priority="5" type="expression">
      <formula>$D549&lt;&gt;""</formula>
    </cfRule>
    <cfRule dxfId="2" priority="6" type="expression">
      <formula>$C549&lt;&gt;""</formula>
    </cfRule>
    <cfRule dxfId="1" priority="7" type="expression">
      <formula>$B549&lt;&gt;""</formula>
    </cfRule>
    <cfRule dxfId="0" priority="8" type="expression">
      <formula>$A549&lt;&gt;""</formula>
    </cfRule>
  </conditionalFormatting>
  <conditionalFormatting sqref="H550:J554 H615:J619">
    <cfRule dxfId="3" priority="13" type="expression">
      <formula>$D549&lt;&gt;""</formula>
    </cfRule>
    <cfRule dxfId="2" priority="14" type="expression">
      <formula>$C549&lt;&gt;""</formula>
    </cfRule>
    <cfRule dxfId="1" priority="15" type="expression">
      <formula>$B549&lt;&gt;""</formula>
    </cfRule>
    <cfRule dxfId="0" priority="16" type="expression">
      <formula>$A549&lt;&gt;""</formula>
    </cfRule>
  </conditionalFormatting>
  <conditionalFormatting sqref="H614:J614">
    <cfRule dxfId="3" priority="1" type="expression">
      <formula>$D614&lt;&gt;""</formula>
    </cfRule>
    <cfRule dxfId="2" priority="2" type="expression">
      <formula>$C614&lt;&gt;""</formula>
    </cfRule>
    <cfRule dxfId="1" priority="3" type="expression">
      <formula>$B614&lt;&gt;""</formula>
    </cfRule>
    <cfRule dxfId="0" priority="4" type="expression">
      <formula>$A614&lt;&gt;""</formula>
    </cfRule>
  </conditionalFormatting>
  <pageMargins bottom="0.75" footer="0.3" header="0.3" left="0.7" right="0.7" top="0.75"/>
  <pageSetup horizontalDpi="4294967293" orientation="portrait" paperSize="9" scale="15"/>
  <legacyDrawing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893"/>
  <sheetViews>
    <sheetView workbookViewId="0" zoomScale="80" zoomScaleNormal="80">
      <pane activePane="bottomLeft" state="frozen" topLeftCell="A501" ySplit="500"/>
      <selection activeCell="H1" pane="bottomLeft" sqref="H1"/>
    </sheetView>
  </sheetViews>
  <sheetFormatPr baseColWidth="10" defaultColWidth="9.1640625" defaultRowHeight="20"/>
  <cols>
    <col customWidth="1" max="1" min="1" style="44" width="33.6640625"/>
    <col customWidth="1" max="2" min="2" style="16" width="18.5"/>
    <col customWidth="1" max="3" min="3" style="14" width="10"/>
    <col customWidth="1" max="6" min="4" style="12" width="23.6640625"/>
    <col customWidth="1" max="7" min="7" style="1" width="14.83203125"/>
    <col customWidth="1" max="13" min="8" style="30" width="16.5"/>
    <col customWidth="1" max="16384" min="14" style="1" width="9.1640625"/>
  </cols>
  <sheetData>
    <row customFormat="1" customHeight="1" ht="16" r="1" s="14">
      <c r="A1" s="22" t="inlineStr">
        <is>
          <t>Asset Name</t>
        </is>
      </c>
      <c r="B1" s="22" t="n"/>
      <c r="C1" s="22" t="n"/>
      <c r="D1" s="22" t="n"/>
      <c r="E1" s="22" t="n"/>
      <c r="F1" s="22" t="n"/>
      <c r="G1" s="22" t="n"/>
      <c r="H1" s="22" t="inlineStr">
        <is>
          <t>Navemar Capital Master Fund LP</t>
        </is>
      </c>
      <c r="I1" s="22" t="inlineStr">
        <is>
          <t>Navemar Capital Master Fund LP</t>
        </is>
      </c>
      <c r="J1" s="22" t="inlineStr">
        <is>
          <t>Navemar Capital Master Fund LP</t>
        </is>
      </c>
      <c r="K1" s="22" t="n"/>
      <c r="L1" s="22" t="n"/>
      <c r="M1" s="22" t="n"/>
    </row>
    <row customFormat="1" customHeight="1" ht="16" r="2" s="14">
      <c r="A2" s="22" t="inlineStr">
        <is>
          <t>Asset Type</t>
        </is>
      </c>
      <c r="B2" s="22" t="n"/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</row>
    <row customFormat="1" customHeight="1" ht="16" r="3" s="14">
      <c r="A3" s="22" t="inlineStr">
        <is>
          <t>Strategy</t>
        </is>
      </c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</row>
    <row customFormat="1" customHeight="1" ht="16" r="4" s="14">
      <c r="A4" s="22" t="inlineStr">
        <is>
          <t>Sub-Strategy (exposure)</t>
        </is>
      </c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</row>
    <row customFormat="1" customHeight="1" ht="16" r="5" s="14">
      <c r="A5" s="22" t="inlineStr">
        <is>
          <t>Exposure Category</t>
        </is>
      </c>
      <c r="B5" s="22" t="n"/>
      <c r="C5" s="22" t="n"/>
      <c r="D5" s="22" t="n"/>
      <c r="E5" s="22" t="n"/>
      <c r="F5" s="22" t="n"/>
      <c r="G5" s="22" t="n"/>
      <c r="H5" s="22" t="n"/>
      <c r="I5" s="22" t="n"/>
      <c r="J5" s="22" t="n"/>
      <c r="K5" s="22" t="n"/>
      <c r="L5" s="22" t="n"/>
      <c r="M5" s="22" t="n"/>
    </row>
    <row customFormat="1" customHeight="1" ht="16" r="6" s="14">
      <c r="A6" s="22" t="inlineStr">
        <is>
          <t>Date</t>
        </is>
      </c>
      <c r="B6" s="22" t="n"/>
      <c r="C6" s="22" t="n"/>
      <c r="D6" s="22" t="n"/>
      <c r="E6" s="45" t="n">
        <v>44499</v>
      </c>
      <c r="F6" s="45" t="n">
        <v>44530</v>
      </c>
      <c r="G6" s="45" t="n">
        <v>44560</v>
      </c>
      <c r="H6" s="45" t="n">
        <v>44592</v>
      </c>
      <c r="I6" s="45" t="n">
        <v>44620</v>
      </c>
      <c r="J6" s="45" t="n">
        <v>44651</v>
      </c>
      <c r="K6" s="45" t="n">
        <v>44681</v>
      </c>
      <c r="L6" s="45" t="n">
        <v>44712</v>
      </c>
      <c r="M6" s="45" t="n">
        <v>44742</v>
      </c>
      <c r="N6" s="82" t="n">
        <v>45138</v>
      </c>
    </row>
    <row hidden="1" r="7">
      <c r="A7" s="37" t="n"/>
      <c r="B7" s="23" t="n"/>
      <c r="C7" s="24" t="n"/>
      <c r="D7" s="23" t="n"/>
      <c r="E7" s="23" t="n"/>
      <c r="F7" s="23" t="n"/>
      <c r="G7" s="23" t="n"/>
      <c r="H7" s="23" t="n"/>
      <c r="I7" s="23" t="n"/>
      <c r="J7" s="23" t="n"/>
      <c r="K7" s="23" t="n"/>
      <c r="L7" s="23" t="n"/>
      <c r="M7" s="23" t="n"/>
    </row>
    <row hidden="1" r="8">
      <c r="A8" s="38" t="inlineStr">
        <is>
          <t>Total Number of Holdings (L)</t>
        </is>
      </c>
      <c r="B8" s="1" t="n"/>
      <c r="H8" s="1" t="n"/>
      <c r="I8" s="1" t="n"/>
      <c r="J8" s="1" t="n"/>
      <c r="K8" s="1" t="n"/>
      <c r="L8" s="1" t="n"/>
      <c r="M8" s="1" t="n"/>
    </row>
    <row hidden="1" r="9">
      <c r="A9" s="38" t="inlineStr">
        <is>
          <t>Bond Holdings (L)</t>
        </is>
      </c>
      <c r="B9" s="1" t="n"/>
      <c r="H9" s="1" t="n"/>
      <c r="I9" s="1" t="n"/>
      <c r="J9" s="1" t="n"/>
      <c r="K9" s="1" t="n"/>
      <c r="L9" s="1" t="n"/>
      <c r="M9" s="1" t="n"/>
    </row>
    <row hidden="1" r="10">
      <c r="A10" s="38" t="inlineStr">
        <is>
          <t>Stock Holdings (L)</t>
        </is>
      </c>
      <c r="B10" s="1" t="n"/>
      <c r="H10" s="1" t="n"/>
      <c r="I10" s="1" t="n"/>
      <c r="J10" s="1" t="n"/>
      <c r="K10" s="1" t="n"/>
      <c r="L10" s="1" t="n"/>
      <c r="M10" s="1" t="n"/>
    </row>
    <row hidden="1" r="11">
      <c r="A11" s="38" t="inlineStr">
        <is>
          <t>Total Number of Holdings (S)</t>
        </is>
      </c>
      <c r="B11" s="1" t="n"/>
      <c r="H11" s="1" t="n"/>
      <c r="I11" s="1" t="n"/>
      <c r="J11" s="1" t="n"/>
      <c r="K11" s="1" t="n"/>
      <c r="L11" s="1" t="n"/>
      <c r="M11" s="1" t="n"/>
    </row>
    <row hidden="1" r="12">
      <c r="A12" s="38" t="inlineStr">
        <is>
          <t>Bond Holdings (S)</t>
        </is>
      </c>
      <c r="B12" s="1" t="n"/>
      <c r="H12" s="1" t="n"/>
      <c r="I12" s="1" t="n"/>
      <c r="J12" s="1" t="n"/>
      <c r="K12" s="1" t="n"/>
      <c r="L12" s="1" t="n"/>
      <c r="M12" s="1" t="n"/>
    </row>
    <row hidden="1" r="13">
      <c r="A13" s="38" t="inlineStr">
        <is>
          <t>Stock Holdings (S)</t>
        </is>
      </c>
      <c r="B13" s="1" t="n"/>
      <c r="H13" s="1" t="n"/>
      <c r="I13" s="1" t="n"/>
      <c r="J13" s="1" t="n"/>
      <c r="K13" s="1" t="n"/>
      <c r="L13" s="1" t="n"/>
      <c r="M13" s="1" t="n"/>
    </row>
    <row hidden="1" r="14">
      <c r="A14" s="38" t="n"/>
      <c r="B14" s="1" t="n"/>
      <c r="H14" s="1" t="n"/>
      <c r="I14" s="1" t="n"/>
      <c r="J14" s="1" t="n"/>
      <c r="K14" s="1" t="n"/>
      <c r="L14" s="1" t="n"/>
      <c r="M14" s="1" t="n"/>
    </row>
    <row hidden="1" r="15">
      <c r="A15" s="38" t="n"/>
      <c r="B15" s="1" t="n"/>
      <c r="H15" s="1" t="n"/>
      <c r="I15" s="1" t="n"/>
      <c r="J15" s="1" t="n"/>
      <c r="K15" s="1" t="n"/>
      <c r="L15" s="1" t="n"/>
      <c r="M15" s="1" t="n"/>
    </row>
    <row hidden="1" r="16">
      <c r="A16" s="38" t="n"/>
      <c r="B16" s="1" t="n"/>
      <c r="H16" s="1" t="n"/>
      <c r="I16" s="1" t="n"/>
      <c r="J16" s="1" t="n"/>
      <c r="K16" s="1" t="n"/>
      <c r="L16" s="1" t="n"/>
      <c r="M16" s="1" t="n"/>
    </row>
    <row hidden="1" r="17">
      <c r="A17" s="38" t="n"/>
      <c r="B17" s="1" t="n"/>
      <c r="H17" s="1" t="n"/>
      <c r="I17" s="1" t="n"/>
      <c r="J17" s="1" t="n"/>
      <c r="K17" s="1" t="n"/>
      <c r="L17" s="1" t="n"/>
      <c r="M17" s="1" t="n"/>
    </row>
    <row hidden="1" r="18">
      <c r="A18" s="38" t="n"/>
      <c r="B18" s="1" t="n"/>
      <c r="H18" s="1" t="n"/>
      <c r="I18" s="1" t="n"/>
      <c r="J18" s="1" t="n"/>
      <c r="K18" s="1" t="n"/>
      <c r="L18" s="1" t="n"/>
      <c r="M18" s="1" t="n"/>
    </row>
    <row hidden="1" r="19">
      <c r="A19" s="38" t="n"/>
      <c r="B19" s="1" t="n"/>
      <c r="H19" s="1" t="n"/>
      <c r="I19" s="1" t="n"/>
      <c r="J19" s="1" t="n"/>
      <c r="K19" s="1" t="n"/>
      <c r="L19" s="1" t="n"/>
      <c r="M19" s="1" t="n"/>
    </row>
    <row hidden="1" r="20">
      <c r="A20" s="38" t="n"/>
      <c r="B20" s="1" t="n"/>
      <c r="H20" s="1" t="n"/>
      <c r="I20" s="1" t="n"/>
      <c r="J20" s="1" t="n"/>
      <c r="K20" s="1" t="n"/>
      <c r="L20" s="1" t="n"/>
      <c r="M20" s="1" t="n"/>
    </row>
    <row hidden="1" r="21">
      <c r="A21" s="38" t="n"/>
      <c r="B21" s="1" t="n"/>
      <c r="H21" s="1" t="n"/>
      <c r="I21" s="1" t="n"/>
      <c r="J21" s="1" t="n"/>
      <c r="K21" s="1" t="n"/>
      <c r="L21" s="1" t="n"/>
      <c r="M21" s="1" t="n"/>
    </row>
    <row hidden="1" r="22">
      <c r="A22" s="38" t="n"/>
      <c r="B22" s="1" t="n"/>
      <c r="H22" s="1" t="n"/>
      <c r="I22" s="1" t="n"/>
      <c r="J22" s="1" t="n"/>
      <c r="K22" s="1" t="n"/>
      <c r="L22" s="1" t="n"/>
      <c r="M22" s="1" t="n"/>
    </row>
    <row hidden="1" r="23">
      <c r="A23" s="38" t="n"/>
      <c r="B23" s="1" t="n"/>
      <c r="H23" s="1" t="n"/>
      <c r="I23" s="1" t="n"/>
      <c r="J23" s="1" t="n"/>
      <c r="K23" s="1" t="n"/>
      <c r="L23" s="1" t="n"/>
      <c r="M23" s="1" t="n"/>
    </row>
    <row hidden="1" r="24">
      <c r="A24" s="38" t="n"/>
      <c r="B24" s="1" t="n"/>
      <c r="H24" s="1" t="n"/>
      <c r="I24" s="1" t="n"/>
      <c r="J24" s="1" t="n"/>
      <c r="K24" s="1" t="n"/>
      <c r="L24" s="1" t="n"/>
      <c r="M24" s="1" t="n"/>
    </row>
    <row hidden="1" r="25">
      <c r="A25" s="38" t="n"/>
      <c r="B25" s="1" t="n"/>
      <c r="H25" s="1" t="n"/>
      <c r="I25" s="1" t="n"/>
      <c r="J25" s="1" t="n"/>
      <c r="K25" s="1" t="n"/>
      <c r="L25" s="1" t="n"/>
      <c r="M25" s="1" t="n"/>
    </row>
    <row hidden="1" r="26">
      <c r="A26" s="38" t="n"/>
      <c r="B26" s="1" t="n"/>
      <c r="H26" s="1" t="n"/>
      <c r="I26" s="1" t="n"/>
      <c r="J26" s="1" t="n"/>
      <c r="K26" s="1" t="n"/>
      <c r="L26" s="1" t="n"/>
      <c r="M26" s="1" t="n"/>
    </row>
    <row hidden="1" r="27">
      <c r="A27" s="38" t="n"/>
      <c r="B27" s="1" t="n"/>
      <c r="H27" s="1" t="n"/>
      <c r="I27" s="1" t="n"/>
      <c r="J27" s="1" t="n"/>
      <c r="K27" s="1" t="n"/>
      <c r="L27" s="1" t="n"/>
      <c r="M27" s="1" t="n"/>
    </row>
    <row hidden="1" r="28">
      <c r="A28" s="38" t="n"/>
      <c r="B28" s="1" t="n"/>
      <c r="H28" s="1" t="n"/>
      <c r="I28" s="1" t="n"/>
      <c r="J28" s="1" t="n"/>
      <c r="K28" s="1" t="n"/>
      <c r="L28" s="1" t="n"/>
      <c r="M28" s="1" t="n"/>
    </row>
    <row hidden="1" r="29">
      <c r="A29" s="38" t="n"/>
      <c r="B29" s="1" t="n"/>
      <c r="H29" s="1" t="n"/>
      <c r="I29" s="1" t="n"/>
      <c r="J29" s="1" t="n"/>
      <c r="K29" s="1" t="n"/>
      <c r="L29" s="1" t="n"/>
      <c r="M29" s="1" t="n"/>
    </row>
    <row hidden="1" r="30">
      <c r="A30" s="38" t="n"/>
      <c r="B30" s="1" t="n"/>
      <c r="H30" s="1" t="n"/>
      <c r="I30" s="1" t="n"/>
      <c r="J30" s="1" t="n"/>
      <c r="K30" s="1" t="n"/>
      <c r="L30" s="1" t="n"/>
      <c r="M30" s="1" t="n"/>
    </row>
    <row hidden="1" r="31">
      <c r="A31" s="38" t="n"/>
      <c r="B31" s="1" t="n"/>
      <c r="H31" s="1" t="n"/>
      <c r="I31" s="1" t="n"/>
      <c r="J31" s="1" t="n"/>
      <c r="K31" s="1" t="n"/>
      <c r="L31" s="1" t="n"/>
      <c r="M31" s="1" t="n"/>
    </row>
    <row hidden="1" r="32">
      <c r="A32" s="38" t="n"/>
      <c r="B32" s="1" t="n"/>
      <c r="H32" s="1" t="n"/>
      <c r="I32" s="1" t="n"/>
      <c r="J32" s="1" t="n"/>
      <c r="K32" s="1" t="n"/>
      <c r="L32" s="1" t="n"/>
      <c r="M32" s="1" t="n"/>
    </row>
    <row hidden="1" r="33">
      <c r="A33" s="38" t="n"/>
      <c r="B33" s="1" t="n"/>
      <c r="H33" s="1" t="n"/>
      <c r="I33" s="1" t="n"/>
      <c r="J33" s="1" t="n"/>
      <c r="K33" s="1" t="n"/>
      <c r="L33" s="1" t="n"/>
      <c r="M33" s="1" t="n"/>
    </row>
    <row hidden="1" r="34">
      <c r="A34" s="38" t="n"/>
      <c r="B34" s="1" t="n"/>
      <c r="H34" s="1" t="n"/>
      <c r="I34" s="1" t="n"/>
      <c r="J34" s="1" t="n"/>
      <c r="K34" s="1" t="n"/>
      <c r="L34" s="1" t="n"/>
      <c r="M34" s="1" t="n"/>
    </row>
    <row hidden="1" r="35">
      <c r="A35" s="38" t="n"/>
      <c r="B35" s="1" t="n"/>
      <c r="H35" s="1" t="n"/>
      <c r="I35" s="1" t="n"/>
      <c r="J35" s="1" t="n"/>
      <c r="K35" s="1" t="n"/>
      <c r="L35" s="1" t="n"/>
      <c r="M35" s="1" t="n"/>
    </row>
    <row hidden="1" r="36">
      <c r="A36" s="38" t="n"/>
      <c r="B36" s="1" t="n"/>
      <c r="H36" s="1" t="n"/>
      <c r="I36" s="1" t="n"/>
      <c r="J36" s="1" t="n"/>
      <c r="K36" s="1" t="n"/>
      <c r="L36" s="1" t="n"/>
      <c r="M36" s="1" t="n"/>
    </row>
    <row hidden="1" r="37">
      <c r="A37" s="38" t="n"/>
      <c r="B37" s="1" t="n"/>
      <c r="H37" s="1" t="n"/>
      <c r="I37" s="1" t="n"/>
      <c r="J37" s="1" t="n"/>
      <c r="K37" s="1" t="n"/>
      <c r="L37" s="1" t="n"/>
      <c r="M37" s="1" t="n"/>
    </row>
    <row hidden="1" r="38">
      <c r="A38" s="38" t="n"/>
      <c r="B38" s="1" t="n"/>
      <c r="H38" s="1" t="n"/>
      <c r="I38" s="1" t="n"/>
      <c r="J38" s="1" t="n"/>
      <c r="K38" s="1" t="n"/>
      <c r="L38" s="1" t="n"/>
      <c r="M38" s="1" t="n"/>
    </row>
    <row hidden="1" r="39">
      <c r="A39" s="38" t="n"/>
      <c r="B39" s="1" t="n"/>
      <c r="H39" s="1" t="n"/>
      <c r="I39" s="1" t="n"/>
      <c r="J39" s="1" t="n"/>
      <c r="K39" s="1" t="n"/>
      <c r="L39" s="1" t="n"/>
      <c r="M39" s="1" t="n"/>
    </row>
    <row hidden="1" r="40">
      <c r="A40" s="38" t="n"/>
      <c r="B40" s="1" t="n"/>
      <c r="H40" s="1" t="n"/>
      <c r="I40" s="1" t="n"/>
      <c r="J40" s="1" t="n"/>
      <c r="K40" s="1" t="n"/>
      <c r="L40" s="1" t="n"/>
      <c r="M40" s="1" t="n"/>
    </row>
    <row hidden="1" r="41">
      <c r="A41" s="38" t="n"/>
      <c r="B41" s="1" t="n"/>
      <c r="H41" s="1" t="n"/>
      <c r="I41" s="1" t="n"/>
      <c r="J41" s="1" t="n"/>
      <c r="K41" s="1" t="n"/>
      <c r="L41" s="1" t="n"/>
      <c r="M41" s="1" t="n"/>
    </row>
    <row hidden="1" r="42">
      <c r="A42" s="38" t="n"/>
      <c r="B42" s="1" t="n"/>
      <c r="H42" s="1" t="n"/>
      <c r="I42" s="1" t="n"/>
      <c r="J42" s="1" t="n"/>
      <c r="K42" s="1" t="n"/>
      <c r="L42" s="1" t="n"/>
      <c r="M42" s="1" t="n"/>
    </row>
    <row hidden="1" r="43">
      <c r="A43" s="38" t="n"/>
      <c r="B43" s="1" t="n"/>
      <c r="H43" s="1" t="n"/>
      <c r="I43" s="1" t="n"/>
      <c r="J43" s="1" t="n"/>
      <c r="K43" s="1" t="n"/>
      <c r="L43" s="1" t="n"/>
      <c r="M43" s="1" t="n"/>
    </row>
    <row hidden="1" r="44">
      <c r="A44" s="38" t="n"/>
      <c r="B44" s="1" t="n"/>
      <c r="H44" s="1" t="n"/>
      <c r="I44" s="1" t="n"/>
      <c r="J44" s="1" t="n"/>
      <c r="K44" s="1" t="n"/>
      <c r="L44" s="1" t="n"/>
      <c r="M44" s="1" t="n"/>
    </row>
    <row hidden="1" r="45">
      <c r="A45" s="38" t="n"/>
      <c r="B45" s="1" t="n"/>
      <c r="H45" s="1" t="n"/>
      <c r="I45" s="1" t="n"/>
      <c r="J45" s="1" t="n"/>
      <c r="K45" s="1" t="n"/>
      <c r="L45" s="1" t="n"/>
      <c r="M45" s="1" t="n"/>
    </row>
    <row hidden="1" r="46">
      <c r="A46" s="38" t="n"/>
      <c r="B46" s="1" t="n"/>
      <c r="H46" s="1" t="n"/>
      <c r="I46" s="1" t="n"/>
      <c r="J46" s="1" t="n"/>
      <c r="K46" s="1" t="n"/>
      <c r="L46" s="1" t="n"/>
      <c r="M46" s="1" t="n"/>
    </row>
    <row hidden="1" r="47">
      <c r="A47" s="38" t="n"/>
      <c r="B47" s="1" t="n"/>
      <c r="H47" s="1" t="n"/>
      <c r="I47" s="1" t="n"/>
      <c r="J47" s="1" t="n"/>
      <c r="K47" s="1" t="n"/>
      <c r="L47" s="1" t="n"/>
      <c r="M47" s="1" t="n"/>
    </row>
    <row hidden="1" r="48">
      <c r="A48" s="38" t="n"/>
      <c r="B48" s="1" t="n"/>
      <c r="H48" s="1" t="n"/>
      <c r="I48" s="1" t="n"/>
      <c r="J48" s="1" t="n"/>
      <c r="K48" s="1" t="n"/>
      <c r="L48" s="1" t="n"/>
      <c r="M48" s="1" t="n"/>
    </row>
    <row hidden="1" r="49">
      <c r="A49" s="38" t="n"/>
      <c r="B49" s="1" t="n"/>
      <c r="H49" s="1" t="n"/>
      <c r="I49" s="1" t="n"/>
      <c r="J49" s="1" t="n"/>
      <c r="K49" s="1" t="n"/>
      <c r="L49" s="1" t="n"/>
      <c r="M49" s="1" t="n"/>
    </row>
    <row hidden="1" r="50">
      <c r="A50" s="38" t="n"/>
      <c r="B50" s="1" t="n"/>
      <c r="H50" s="1" t="n"/>
      <c r="I50" s="1" t="n"/>
      <c r="J50" s="1" t="n"/>
      <c r="K50" s="1" t="n"/>
      <c r="L50" s="1" t="n"/>
      <c r="M50" s="1" t="n"/>
    </row>
    <row hidden="1" r="51">
      <c r="A51" s="38" t="n"/>
      <c r="B51" s="1" t="n"/>
      <c r="H51" s="1" t="n"/>
      <c r="I51" s="1" t="n"/>
      <c r="J51" s="1" t="n"/>
      <c r="K51" s="1" t="n"/>
      <c r="L51" s="1" t="n"/>
      <c r="M51" s="1" t="n"/>
    </row>
    <row hidden="1" r="52">
      <c r="A52" s="38" t="n"/>
      <c r="B52" s="1" t="n"/>
      <c r="H52" s="1" t="n"/>
      <c r="I52" s="1" t="n"/>
      <c r="J52" s="1" t="n"/>
      <c r="K52" s="1" t="n"/>
      <c r="L52" s="1" t="n"/>
      <c r="M52" s="1" t="n"/>
    </row>
    <row hidden="1" r="53">
      <c r="A53" s="38" t="n"/>
      <c r="B53" s="1" t="n"/>
      <c r="H53" s="1" t="n"/>
      <c r="I53" s="1" t="n"/>
      <c r="J53" s="1" t="n"/>
      <c r="K53" s="1" t="n"/>
      <c r="L53" s="1" t="n"/>
      <c r="M53" s="1" t="n"/>
    </row>
    <row hidden="1" r="54">
      <c r="A54" s="38" t="n"/>
      <c r="B54" s="1" t="n"/>
      <c r="H54" s="1" t="n"/>
      <c r="I54" s="1" t="n"/>
      <c r="J54" s="1" t="n"/>
      <c r="K54" s="1" t="n"/>
      <c r="L54" s="1" t="n"/>
      <c r="M54" s="1" t="n"/>
    </row>
    <row hidden="1" r="55">
      <c r="A55" s="38" t="n"/>
      <c r="B55" s="1" t="n"/>
      <c r="H55" s="1" t="n"/>
      <c r="I55" s="1" t="n"/>
      <c r="J55" s="1" t="n"/>
      <c r="K55" s="1" t="n"/>
      <c r="L55" s="1" t="n"/>
      <c r="M55" s="1" t="n"/>
    </row>
    <row hidden="1" r="56">
      <c r="A56" s="38" t="n"/>
      <c r="B56" s="1" t="n"/>
      <c r="H56" s="1" t="n"/>
      <c r="I56" s="1" t="n"/>
      <c r="J56" s="1" t="n"/>
      <c r="K56" s="1" t="n"/>
      <c r="L56" s="1" t="n"/>
      <c r="M56" s="1" t="n"/>
    </row>
    <row hidden="1" r="57">
      <c r="A57" s="38" t="n"/>
      <c r="B57" s="1" t="n"/>
      <c r="H57" s="1" t="n"/>
      <c r="I57" s="1" t="n"/>
      <c r="J57" s="1" t="n"/>
      <c r="K57" s="1" t="n"/>
      <c r="L57" s="1" t="n"/>
      <c r="M57" s="1" t="n"/>
    </row>
    <row hidden="1" r="58">
      <c r="A58" s="38" t="n"/>
      <c r="B58" s="1" t="n"/>
      <c r="H58" s="1" t="n"/>
      <c r="I58" s="1" t="n"/>
      <c r="J58" s="1" t="n"/>
      <c r="K58" s="1" t="n"/>
      <c r="L58" s="1" t="n"/>
      <c r="M58" s="1" t="n"/>
    </row>
    <row hidden="1" r="59">
      <c r="A59" s="38" t="n"/>
      <c r="B59" s="1" t="n"/>
      <c r="H59" s="1" t="n"/>
      <c r="I59" s="1" t="n"/>
      <c r="J59" s="1" t="n"/>
      <c r="K59" s="1" t="n"/>
      <c r="L59" s="1" t="n"/>
      <c r="M59" s="1" t="n"/>
    </row>
    <row hidden="1" r="60">
      <c r="A60" s="38" t="n"/>
      <c r="B60" s="1" t="n"/>
      <c r="H60" s="1" t="n"/>
      <c r="I60" s="1" t="n"/>
      <c r="J60" s="1" t="n"/>
      <c r="K60" s="1" t="n"/>
      <c r="L60" s="1" t="n"/>
      <c r="M60" s="1" t="n"/>
    </row>
    <row hidden="1" r="61">
      <c r="A61" s="38" t="n"/>
      <c r="B61" s="1" t="n"/>
      <c r="H61" s="1" t="n"/>
      <c r="I61" s="1" t="n"/>
      <c r="J61" s="1" t="n"/>
      <c r="K61" s="1" t="n"/>
      <c r="L61" s="1" t="n"/>
      <c r="M61" s="1" t="n"/>
    </row>
    <row hidden="1" r="62">
      <c r="A62" s="38" t="n"/>
      <c r="B62" s="1" t="n"/>
      <c r="H62" s="1" t="n"/>
      <c r="I62" s="1" t="n"/>
      <c r="J62" s="1" t="n"/>
      <c r="K62" s="1" t="n"/>
      <c r="L62" s="1" t="n"/>
      <c r="M62" s="1" t="n"/>
    </row>
    <row hidden="1" r="63">
      <c r="A63" s="38" t="n"/>
      <c r="B63" s="1" t="n"/>
      <c r="H63" s="1" t="n"/>
      <c r="I63" s="1" t="n"/>
      <c r="J63" s="1" t="n"/>
      <c r="K63" s="1" t="n"/>
      <c r="L63" s="1" t="n"/>
      <c r="M63" s="1" t="n"/>
    </row>
    <row hidden="1" r="64">
      <c r="A64" s="38" t="n"/>
      <c r="B64" s="1" t="n"/>
      <c r="H64" s="1" t="n"/>
      <c r="I64" s="1" t="n"/>
      <c r="J64" s="1" t="n"/>
      <c r="K64" s="1" t="n"/>
      <c r="L64" s="1" t="n"/>
      <c r="M64" s="1" t="n"/>
    </row>
    <row hidden="1" r="65">
      <c r="A65" s="38" t="n"/>
      <c r="B65" s="1" t="n"/>
      <c r="H65" s="1" t="n"/>
      <c r="I65" s="1" t="n"/>
      <c r="J65" s="1" t="n"/>
      <c r="K65" s="1" t="n"/>
      <c r="L65" s="1" t="n"/>
      <c r="M65" s="1" t="n"/>
    </row>
    <row hidden="1" r="66">
      <c r="A66" s="38" t="n"/>
      <c r="B66" s="1" t="n"/>
      <c r="H66" s="1" t="n"/>
      <c r="I66" s="1" t="n"/>
      <c r="J66" s="1" t="n"/>
      <c r="K66" s="1" t="n"/>
      <c r="L66" s="1" t="n"/>
      <c r="M66" s="1" t="n"/>
    </row>
    <row hidden="1" r="67">
      <c r="A67" s="38" t="n"/>
      <c r="B67" s="1" t="n"/>
      <c r="H67" s="1" t="n"/>
      <c r="I67" s="1" t="n"/>
      <c r="J67" s="1" t="n"/>
      <c r="K67" s="1" t="n"/>
      <c r="L67" s="1" t="n"/>
      <c r="M67" s="1" t="n"/>
    </row>
    <row hidden="1" r="68">
      <c r="A68" s="38" t="n"/>
      <c r="B68" s="1" t="n"/>
      <c r="H68" s="1" t="n"/>
      <c r="I68" s="1" t="n"/>
      <c r="J68" s="1" t="n"/>
      <c r="K68" s="1" t="n"/>
      <c r="L68" s="1" t="n"/>
      <c r="M68" s="1" t="n"/>
    </row>
    <row hidden="1" r="69">
      <c r="A69" s="38" t="n"/>
      <c r="B69" s="1" t="n"/>
      <c r="H69" s="1" t="n"/>
      <c r="I69" s="1" t="n"/>
      <c r="J69" s="1" t="n"/>
      <c r="K69" s="1" t="n"/>
      <c r="L69" s="1" t="n"/>
      <c r="M69" s="1" t="n"/>
    </row>
    <row hidden="1" r="70">
      <c r="A70" s="38" t="n"/>
      <c r="B70" s="1" t="n"/>
      <c r="H70" s="1" t="n"/>
      <c r="I70" s="1" t="n"/>
      <c r="J70" s="1" t="n"/>
      <c r="K70" s="1" t="n"/>
      <c r="L70" s="1" t="n"/>
      <c r="M70" s="1" t="n"/>
    </row>
    <row hidden="1" r="71">
      <c r="A71" s="38" t="n"/>
      <c r="B71" s="1" t="n"/>
      <c r="H71" s="1" t="n"/>
      <c r="I71" s="1" t="n"/>
      <c r="J71" s="1" t="n"/>
      <c r="K71" s="1" t="n"/>
      <c r="L71" s="1" t="n"/>
      <c r="M71" s="1" t="n"/>
    </row>
    <row hidden="1" r="72">
      <c r="A72" s="38" t="n"/>
      <c r="B72" s="1" t="n"/>
      <c r="H72" s="1" t="n"/>
      <c r="I72" s="1" t="n"/>
      <c r="J72" s="1" t="n"/>
      <c r="K72" s="1" t="n"/>
      <c r="L72" s="1" t="n"/>
      <c r="M72" s="1" t="n"/>
    </row>
    <row hidden="1" r="73">
      <c r="A73" s="38" t="n"/>
      <c r="B73" s="1" t="n"/>
      <c r="H73" s="1" t="n"/>
      <c r="I73" s="1" t="n"/>
      <c r="J73" s="1" t="n"/>
      <c r="K73" s="1" t="n"/>
      <c r="L73" s="1" t="n"/>
      <c r="M73" s="1" t="n"/>
    </row>
    <row hidden="1" r="74">
      <c r="A74" s="38" t="n"/>
      <c r="B74" s="1" t="n"/>
      <c r="H74" s="1" t="n"/>
      <c r="I74" s="1" t="n"/>
      <c r="J74" s="1" t="n"/>
      <c r="K74" s="1" t="n"/>
      <c r="L74" s="1" t="n"/>
      <c r="M74" s="1" t="n"/>
    </row>
    <row hidden="1" r="75">
      <c r="A75" s="38" t="n"/>
      <c r="B75" s="1" t="n"/>
      <c r="H75" s="1" t="n"/>
      <c r="I75" s="1" t="n"/>
      <c r="J75" s="1" t="n"/>
      <c r="K75" s="1" t="n"/>
      <c r="L75" s="1" t="n"/>
      <c r="M75" s="1" t="n"/>
    </row>
    <row hidden="1" r="76">
      <c r="A76" s="38" t="n"/>
      <c r="B76" s="1" t="n"/>
      <c r="H76" s="1" t="n"/>
      <c r="I76" s="1" t="n"/>
      <c r="J76" s="1" t="n"/>
      <c r="K76" s="1" t="n"/>
      <c r="L76" s="1" t="n"/>
      <c r="M76" s="1" t="n"/>
    </row>
    <row hidden="1" r="77">
      <c r="A77" s="38" t="n"/>
      <c r="B77" s="1" t="n"/>
      <c r="H77" s="1" t="n"/>
      <c r="I77" s="1" t="n"/>
      <c r="J77" s="1" t="n"/>
      <c r="K77" s="1" t="n"/>
      <c r="L77" s="1" t="n"/>
      <c r="M77" s="1" t="n"/>
    </row>
    <row hidden="1" r="78">
      <c r="A78" s="38" t="n"/>
      <c r="B78" s="1" t="n"/>
      <c r="H78" s="1" t="n"/>
      <c r="I78" s="1" t="n"/>
      <c r="J78" s="1" t="n"/>
      <c r="K78" s="1" t="n"/>
      <c r="L78" s="1" t="n"/>
      <c r="M78" s="1" t="n"/>
    </row>
    <row hidden="1" r="79">
      <c r="A79" s="38" t="n"/>
      <c r="B79" s="1" t="n"/>
      <c r="H79" s="1" t="n"/>
      <c r="I79" s="1" t="n"/>
      <c r="J79" s="1" t="n"/>
      <c r="K79" s="1" t="n"/>
      <c r="L79" s="1" t="n"/>
      <c r="M79" s="1" t="n"/>
    </row>
    <row hidden="1" r="80">
      <c r="A80" s="38" t="n"/>
      <c r="B80" s="1" t="n"/>
      <c r="H80" s="1" t="n"/>
      <c r="I80" s="1" t="n"/>
      <c r="J80" s="1" t="n"/>
      <c r="K80" s="1" t="n"/>
      <c r="L80" s="1" t="n"/>
      <c r="M80" s="1" t="n"/>
    </row>
    <row hidden="1" r="81">
      <c r="A81" s="38" t="n"/>
      <c r="B81" s="1" t="n"/>
      <c r="H81" s="1" t="n"/>
      <c r="I81" s="1" t="n"/>
      <c r="J81" s="1" t="n"/>
      <c r="K81" s="1" t="n"/>
      <c r="L81" s="1" t="n"/>
      <c r="M81" s="1" t="n"/>
    </row>
    <row hidden="1" r="82">
      <c r="A82" s="38" t="n"/>
      <c r="B82" s="1" t="n"/>
      <c r="H82" s="1" t="n"/>
      <c r="I82" s="1" t="n"/>
      <c r="J82" s="1" t="n"/>
      <c r="K82" s="1" t="n"/>
      <c r="L82" s="1" t="n"/>
      <c r="M82" s="1" t="n"/>
    </row>
    <row hidden="1" r="83">
      <c r="A83" s="38" t="n"/>
      <c r="B83" s="1" t="n"/>
      <c r="H83" s="1" t="n"/>
      <c r="I83" s="1" t="n"/>
      <c r="J83" s="1" t="n"/>
      <c r="K83" s="1" t="n"/>
      <c r="L83" s="1" t="n"/>
      <c r="M83" s="1" t="n"/>
    </row>
    <row hidden="1" r="84">
      <c r="A84" s="38" t="n"/>
      <c r="B84" s="1" t="n"/>
      <c r="H84" s="1" t="n"/>
      <c r="I84" s="1" t="n"/>
      <c r="J84" s="1" t="n"/>
      <c r="K84" s="1" t="n"/>
      <c r="L84" s="1" t="n"/>
      <c r="M84" s="1" t="n"/>
    </row>
    <row hidden="1" r="85">
      <c r="A85" s="38" t="n"/>
      <c r="B85" s="1" t="n"/>
      <c r="H85" s="1" t="n"/>
      <c r="I85" s="1" t="n"/>
      <c r="J85" s="1" t="n"/>
      <c r="K85" s="1" t="n"/>
      <c r="L85" s="1" t="n"/>
      <c r="M85" s="1" t="n"/>
    </row>
    <row hidden="1" r="86">
      <c r="A86" s="38" t="n"/>
      <c r="B86" s="1" t="n"/>
      <c r="H86" s="1" t="n"/>
      <c r="I86" s="1" t="n"/>
      <c r="J86" s="1" t="n"/>
      <c r="K86" s="1" t="n"/>
      <c r="L86" s="1" t="n"/>
      <c r="M86" s="1" t="n"/>
    </row>
    <row hidden="1" r="87">
      <c r="A87" s="38" t="n"/>
      <c r="B87" s="1" t="n"/>
      <c r="H87" s="1" t="n"/>
      <c r="I87" s="1" t="n"/>
      <c r="J87" s="1" t="n"/>
      <c r="K87" s="1" t="n"/>
      <c r="L87" s="1" t="n"/>
      <c r="M87" s="1" t="n"/>
    </row>
    <row hidden="1" r="88">
      <c r="A88" s="38" t="n"/>
      <c r="B88" s="1" t="n"/>
      <c r="H88" s="1" t="n"/>
      <c r="I88" s="1" t="n"/>
      <c r="J88" s="1" t="n"/>
      <c r="K88" s="1" t="n"/>
      <c r="L88" s="1" t="n"/>
      <c r="M88" s="1" t="n"/>
    </row>
    <row hidden="1" r="89">
      <c r="A89" s="38" t="n"/>
      <c r="B89" s="1" t="n"/>
      <c r="H89" s="1" t="n"/>
      <c r="I89" s="1" t="n"/>
      <c r="J89" s="1" t="n"/>
      <c r="K89" s="1" t="n"/>
      <c r="L89" s="1" t="n"/>
      <c r="M89" s="1" t="n"/>
    </row>
    <row hidden="1" r="90">
      <c r="A90" s="38" t="n"/>
      <c r="B90" s="1" t="n"/>
      <c r="H90" s="1" t="n"/>
      <c r="I90" s="1" t="n"/>
      <c r="J90" s="1" t="n"/>
      <c r="K90" s="1" t="n"/>
      <c r="L90" s="1" t="n"/>
      <c r="M90" s="1" t="n"/>
    </row>
    <row hidden="1" r="91">
      <c r="A91" s="38" t="n"/>
      <c r="B91" s="1" t="n"/>
      <c r="H91" s="1" t="n"/>
      <c r="I91" s="1" t="n"/>
      <c r="J91" s="1" t="n"/>
      <c r="K91" s="1" t="n"/>
      <c r="L91" s="1" t="n"/>
      <c r="M91" s="1" t="n"/>
    </row>
    <row hidden="1" r="92">
      <c r="A92" s="38" t="n"/>
      <c r="B92" s="1" t="n"/>
      <c r="H92" s="1" t="n"/>
      <c r="I92" s="1" t="n"/>
      <c r="J92" s="1" t="n"/>
      <c r="K92" s="1" t="n"/>
      <c r="L92" s="1" t="n"/>
      <c r="M92" s="1" t="n"/>
    </row>
    <row hidden="1" r="93">
      <c r="A93" s="38" t="n"/>
      <c r="B93" s="1" t="n"/>
      <c r="H93" s="1" t="n"/>
      <c r="I93" s="1" t="n"/>
      <c r="J93" s="1" t="n"/>
      <c r="K93" s="1" t="n"/>
      <c r="L93" s="1" t="n"/>
      <c r="M93" s="1" t="n"/>
    </row>
    <row hidden="1" r="94">
      <c r="A94" s="38" t="n"/>
      <c r="B94" s="1" t="n"/>
      <c r="H94" s="1" t="n"/>
      <c r="I94" s="1" t="n"/>
      <c r="J94" s="1" t="n"/>
      <c r="K94" s="1" t="n"/>
      <c r="L94" s="1" t="n"/>
      <c r="M94" s="1" t="n"/>
    </row>
    <row hidden="1" r="95">
      <c r="A95" s="38" t="n"/>
      <c r="B95" s="1" t="n"/>
      <c r="H95" s="1" t="n"/>
      <c r="I95" s="1" t="n"/>
      <c r="J95" s="1" t="n"/>
      <c r="K95" s="1" t="n"/>
      <c r="L95" s="1" t="n"/>
      <c r="M95" s="1" t="n"/>
    </row>
    <row hidden="1" r="96">
      <c r="A96" s="38" t="n"/>
      <c r="B96" s="1" t="n"/>
      <c r="H96" s="1" t="n"/>
      <c r="I96" s="1" t="n"/>
      <c r="J96" s="1" t="n"/>
      <c r="K96" s="1" t="n"/>
      <c r="L96" s="1" t="n"/>
      <c r="M96" s="1" t="n"/>
    </row>
    <row hidden="1" r="97">
      <c r="A97" s="38" t="n"/>
      <c r="B97" s="1" t="n"/>
      <c r="H97" s="1" t="n"/>
      <c r="I97" s="1" t="n"/>
      <c r="J97" s="1" t="n"/>
      <c r="K97" s="1" t="n"/>
      <c r="L97" s="1" t="n"/>
      <c r="M97" s="1" t="n"/>
    </row>
    <row hidden="1" r="98">
      <c r="A98" s="38" t="n"/>
      <c r="B98" s="1" t="n"/>
      <c r="H98" s="1" t="n"/>
      <c r="I98" s="1" t="n"/>
      <c r="J98" s="1" t="n"/>
      <c r="K98" s="1" t="n"/>
      <c r="L98" s="1" t="n"/>
      <c r="M98" s="1" t="n"/>
    </row>
    <row hidden="1" r="99">
      <c r="A99" s="38" t="n"/>
      <c r="B99" s="1" t="n"/>
      <c r="H99" s="1" t="n"/>
      <c r="I99" s="1" t="n"/>
      <c r="J99" s="1" t="n"/>
      <c r="K99" s="1" t="n"/>
      <c r="L99" s="1" t="n"/>
      <c r="M99" s="1" t="n"/>
    </row>
    <row hidden="1" r="100">
      <c r="A100" s="38" t="n"/>
      <c r="B100" s="1" t="n"/>
      <c r="H100" s="1" t="n"/>
      <c r="I100" s="1" t="n"/>
      <c r="J100" s="1" t="n"/>
      <c r="K100" s="1" t="n"/>
      <c r="L100" s="1" t="n"/>
      <c r="M100" s="1" t="n"/>
    </row>
    <row hidden="1" r="101">
      <c r="A101" s="38" t="n"/>
      <c r="B101" s="1" t="n"/>
      <c r="H101" s="1" t="n"/>
      <c r="I101" s="1" t="n"/>
      <c r="J101" s="1" t="n"/>
      <c r="K101" s="1" t="n"/>
      <c r="L101" s="1" t="n"/>
      <c r="M101" s="1" t="n"/>
    </row>
    <row hidden="1" r="102">
      <c r="A102" s="38" t="n"/>
      <c r="B102" s="1" t="n"/>
      <c r="H102" s="1" t="n"/>
      <c r="I102" s="1" t="n"/>
      <c r="J102" s="1" t="n"/>
      <c r="K102" s="1" t="n"/>
      <c r="L102" s="1" t="n"/>
      <c r="M102" s="1" t="n"/>
    </row>
    <row hidden="1" r="103">
      <c r="A103" s="38" t="n"/>
      <c r="B103" s="1" t="n"/>
      <c r="H103" s="1" t="n"/>
      <c r="I103" s="1" t="n"/>
      <c r="J103" s="1" t="n"/>
      <c r="K103" s="1" t="n"/>
      <c r="L103" s="1" t="n"/>
      <c r="M103" s="1" t="n"/>
    </row>
    <row hidden="1" r="104">
      <c r="A104" s="38" t="n"/>
      <c r="B104" s="1" t="n"/>
      <c r="H104" s="1" t="n"/>
      <c r="I104" s="1" t="n"/>
      <c r="J104" s="1" t="n"/>
      <c r="K104" s="1" t="n"/>
      <c r="L104" s="1" t="n"/>
      <c r="M104" s="1" t="n"/>
    </row>
    <row hidden="1" r="105">
      <c r="A105" s="38" t="n"/>
      <c r="B105" s="1" t="n"/>
      <c r="H105" s="1" t="n"/>
      <c r="I105" s="1" t="n"/>
      <c r="J105" s="1" t="n"/>
      <c r="K105" s="1" t="n"/>
      <c r="L105" s="1" t="n"/>
      <c r="M105" s="1" t="n"/>
    </row>
    <row hidden="1" r="106">
      <c r="A106" s="38" t="n"/>
      <c r="B106" s="1" t="n"/>
      <c r="H106" s="1" t="n"/>
      <c r="I106" s="1" t="n"/>
      <c r="J106" s="1" t="n"/>
      <c r="K106" s="1" t="n"/>
      <c r="L106" s="1" t="n"/>
      <c r="M106" s="1" t="n"/>
    </row>
    <row hidden="1" r="107">
      <c r="A107" s="38" t="n"/>
      <c r="B107" s="1" t="n"/>
      <c r="H107" s="1" t="n"/>
      <c r="I107" s="1" t="n"/>
      <c r="J107" s="1" t="n"/>
      <c r="K107" s="1" t="n"/>
      <c r="L107" s="1" t="n"/>
      <c r="M107" s="1" t="n"/>
    </row>
    <row hidden="1" r="108">
      <c r="A108" s="38" t="n"/>
      <c r="B108" s="1" t="n"/>
      <c r="H108" s="1" t="n"/>
      <c r="I108" s="1" t="n"/>
      <c r="J108" s="1" t="n"/>
      <c r="K108" s="1" t="n"/>
      <c r="L108" s="1" t="n"/>
      <c r="M108" s="1" t="n"/>
    </row>
    <row hidden="1" r="109">
      <c r="A109" s="38" t="n"/>
      <c r="B109" s="1" t="n"/>
      <c r="H109" s="1" t="n"/>
      <c r="I109" s="1" t="n"/>
      <c r="J109" s="1" t="n"/>
      <c r="K109" s="1" t="n"/>
      <c r="L109" s="1" t="n"/>
      <c r="M109" s="1" t="n"/>
    </row>
    <row hidden="1" r="110">
      <c r="A110" s="38" t="n"/>
      <c r="B110" s="1" t="n"/>
      <c r="H110" s="1" t="n"/>
      <c r="I110" s="1" t="n"/>
      <c r="J110" s="1" t="n"/>
      <c r="K110" s="1" t="n"/>
      <c r="L110" s="1" t="n"/>
      <c r="M110" s="1" t="n"/>
    </row>
    <row hidden="1" r="111">
      <c r="A111" s="38" t="n"/>
      <c r="B111" s="1" t="n"/>
      <c r="H111" s="1" t="n"/>
      <c r="I111" s="1" t="n"/>
      <c r="J111" s="1" t="n"/>
      <c r="K111" s="1" t="n"/>
      <c r="L111" s="1" t="n"/>
      <c r="M111" s="1" t="n"/>
    </row>
    <row hidden="1" r="112">
      <c r="A112" s="38" t="n"/>
      <c r="B112" s="1" t="n"/>
      <c r="H112" s="1" t="n"/>
      <c r="I112" s="1" t="n"/>
      <c r="J112" s="1" t="n"/>
      <c r="K112" s="1" t="n"/>
      <c r="L112" s="1" t="n"/>
      <c r="M112" s="1" t="n"/>
    </row>
    <row hidden="1" r="113">
      <c r="A113" s="38" t="n"/>
      <c r="B113" s="1" t="n"/>
      <c r="H113" s="1" t="n"/>
      <c r="I113" s="1" t="n"/>
      <c r="J113" s="1" t="n"/>
      <c r="K113" s="1" t="n"/>
      <c r="L113" s="1" t="n"/>
      <c r="M113" s="1" t="n"/>
    </row>
    <row hidden="1" r="114">
      <c r="A114" s="38" t="n"/>
      <c r="B114" s="1" t="n"/>
      <c r="H114" s="1" t="n"/>
      <c r="I114" s="1" t="n"/>
      <c r="J114" s="1" t="n"/>
      <c r="K114" s="1" t="n"/>
      <c r="L114" s="1" t="n"/>
      <c r="M114" s="1" t="n"/>
    </row>
    <row hidden="1" r="115">
      <c r="A115" s="38" t="n"/>
      <c r="B115" s="1" t="n"/>
      <c r="H115" s="1" t="n"/>
      <c r="I115" s="1" t="n"/>
      <c r="J115" s="1" t="n"/>
      <c r="K115" s="1" t="n"/>
      <c r="L115" s="1" t="n"/>
      <c r="M115" s="1" t="n"/>
    </row>
    <row hidden="1" r="116">
      <c r="A116" s="38" t="n"/>
      <c r="B116" s="1" t="n"/>
      <c r="H116" s="1" t="n"/>
      <c r="I116" s="1" t="n"/>
      <c r="J116" s="1" t="n"/>
      <c r="K116" s="1" t="n"/>
      <c r="L116" s="1" t="n"/>
      <c r="M116" s="1" t="n"/>
    </row>
    <row hidden="1" r="117">
      <c r="A117" s="38" t="n"/>
      <c r="B117" s="1" t="n"/>
      <c r="H117" s="1" t="n"/>
      <c r="I117" s="1" t="n"/>
      <c r="J117" s="1" t="n"/>
      <c r="K117" s="1" t="n"/>
      <c r="L117" s="1" t="n"/>
      <c r="M117" s="1" t="n"/>
    </row>
    <row hidden="1" r="118">
      <c r="A118" s="38" t="n"/>
      <c r="B118" s="1" t="n"/>
      <c r="H118" s="1" t="n"/>
      <c r="I118" s="1" t="n"/>
      <c r="J118" s="1" t="n"/>
      <c r="K118" s="1" t="n"/>
      <c r="L118" s="1" t="n"/>
      <c r="M118" s="1" t="n"/>
    </row>
    <row hidden="1" r="119">
      <c r="A119" s="38" t="n"/>
      <c r="B119" s="1" t="n"/>
      <c r="H119" s="1" t="n"/>
      <c r="I119" s="1" t="n"/>
      <c r="J119" s="1" t="n"/>
      <c r="K119" s="1" t="n"/>
      <c r="L119" s="1" t="n"/>
      <c r="M119" s="1" t="n"/>
    </row>
    <row hidden="1" r="120">
      <c r="A120" s="38" t="n"/>
      <c r="B120" s="1" t="n"/>
      <c r="H120" s="1" t="n"/>
      <c r="I120" s="1" t="n"/>
      <c r="J120" s="1" t="n"/>
      <c r="K120" s="1" t="n"/>
      <c r="L120" s="1" t="n"/>
      <c r="M120" s="1" t="n"/>
    </row>
    <row hidden="1" r="121">
      <c r="A121" s="38" t="n"/>
      <c r="B121" s="1" t="n"/>
      <c r="H121" s="1" t="n"/>
      <c r="I121" s="1" t="n"/>
      <c r="J121" s="1" t="n"/>
      <c r="K121" s="1" t="n"/>
      <c r="L121" s="1" t="n"/>
      <c r="M121" s="1" t="n"/>
    </row>
    <row hidden="1" r="122">
      <c r="A122" s="38" t="n"/>
      <c r="B122" s="1" t="n"/>
      <c r="H122" s="1" t="n"/>
      <c r="I122" s="1" t="n"/>
      <c r="J122" s="1" t="n"/>
      <c r="K122" s="1" t="n"/>
      <c r="L122" s="1" t="n"/>
      <c r="M122" s="1" t="n"/>
    </row>
    <row hidden="1" r="123">
      <c r="A123" s="38" t="n"/>
      <c r="B123" s="1" t="n"/>
      <c r="H123" s="1" t="n"/>
      <c r="I123" s="1" t="n"/>
      <c r="J123" s="1" t="n"/>
      <c r="K123" s="1" t="n"/>
      <c r="L123" s="1" t="n"/>
      <c r="M123" s="1" t="n"/>
    </row>
    <row hidden="1" r="124">
      <c r="A124" s="38" t="n"/>
      <c r="B124" s="1" t="n"/>
      <c r="H124" s="1" t="n"/>
      <c r="I124" s="1" t="n"/>
      <c r="J124" s="1" t="n"/>
      <c r="K124" s="1" t="n"/>
      <c r="L124" s="1" t="n"/>
      <c r="M124" s="1" t="n"/>
    </row>
    <row hidden="1" r="125">
      <c r="A125" s="38" t="n"/>
      <c r="B125" s="1" t="n"/>
      <c r="H125" s="1" t="n"/>
      <c r="I125" s="1" t="n"/>
      <c r="J125" s="1" t="n"/>
      <c r="K125" s="1" t="n"/>
      <c r="L125" s="1" t="n"/>
      <c r="M125" s="1" t="n"/>
    </row>
    <row hidden="1" r="126">
      <c r="A126" s="38" t="n"/>
      <c r="B126" s="1" t="n"/>
      <c r="H126" s="1" t="n"/>
      <c r="I126" s="1" t="n"/>
      <c r="J126" s="1" t="n"/>
      <c r="K126" s="1" t="n"/>
      <c r="L126" s="1" t="n"/>
      <c r="M126" s="1" t="n"/>
    </row>
    <row hidden="1" r="127">
      <c r="A127" s="38" t="n"/>
      <c r="B127" s="1" t="n"/>
      <c r="H127" s="1" t="n"/>
      <c r="I127" s="1" t="n"/>
      <c r="J127" s="1" t="n"/>
      <c r="K127" s="1" t="n"/>
      <c r="L127" s="1" t="n"/>
      <c r="M127" s="1" t="n"/>
    </row>
    <row hidden="1" r="128">
      <c r="A128" s="38" t="n"/>
      <c r="B128" s="1" t="n"/>
      <c r="H128" s="1" t="n"/>
      <c r="I128" s="1" t="n"/>
      <c r="J128" s="1" t="n"/>
      <c r="K128" s="1" t="n"/>
      <c r="L128" s="1" t="n"/>
      <c r="M128" s="1" t="n"/>
    </row>
    <row hidden="1" r="129">
      <c r="A129" s="38" t="n"/>
      <c r="B129" s="1" t="n"/>
      <c r="H129" s="1" t="n"/>
      <c r="I129" s="1" t="n"/>
      <c r="J129" s="1" t="n"/>
      <c r="K129" s="1" t="n"/>
      <c r="L129" s="1" t="n"/>
      <c r="M129" s="1" t="n"/>
    </row>
    <row hidden="1" r="130">
      <c r="A130" s="38" t="n"/>
      <c r="B130" s="1" t="n"/>
      <c r="H130" s="1" t="n"/>
      <c r="I130" s="1" t="n"/>
      <c r="J130" s="1" t="n"/>
      <c r="K130" s="1" t="n"/>
      <c r="L130" s="1" t="n"/>
      <c r="M130" s="1" t="n"/>
    </row>
    <row hidden="1" r="131">
      <c r="A131" s="38" t="n"/>
      <c r="B131" s="1" t="n"/>
      <c r="H131" s="1" t="n"/>
      <c r="I131" s="1" t="n"/>
      <c r="J131" s="1" t="n"/>
      <c r="K131" s="1" t="n"/>
      <c r="L131" s="1" t="n"/>
      <c r="M131" s="1" t="n"/>
    </row>
    <row hidden="1" r="132">
      <c r="A132" s="38" t="n"/>
      <c r="B132" s="1" t="n"/>
      <c r="H132" s="1" t="n"/>
      <c r="I132" s="1" t="n"/>
      <c r="J132" s="1" t="n"/>
      <c r="K132" s="1" t="n"/>
      <c r="L132" s="1" t="n"/>
      <c r="M132" s="1" t="n"/>
    </row>
    <row hidden="1" r="133">
      <c r="A133" s="38" t="n"/>
      <c r="B133" s="1" t="n"/>
      <c r="H133" s="1" t="n"/>
      <c r="I133" s="1" t="n"/>
      <c r="J133" s="1" t="n"/>
      <c r="K133" s="1" t="n"/>
      <c r="L133" s="1" t="n"/>
      <c r="M133" s="1" t="n"/>
    </row>
    <row hidden="1" r="134">
      <c r="A134" s="38" t="n"/>
      <c r="B134" s="1" t="n"/>
      <c r="H134" s="1" t="n"/>
      <c r="I134" s="1" t="n"/>
      <c r="J134" s="1" t="n"/>
      <c r="K134" s="1" t="n"/>
      <c r="L134" s="1" t="n"/>
      <c r="M134" s="1" t="n"/>
    </row>
    <row hidden="1" r="135">
      <c r="A135" s="38" t="n"/>
      <c r="B135" s="1" t="n"/>
      <c r="H135" s="1" t="n"/>
      <c r="I135" s="1" t="n"/>
      <c r="J135" s="1" t="n"/>
      <c r="K135" s="1" t="n"/>
      <c r="L135" s="1" t="n"/>
      <c r="M135" s="1" t="n"/>
    </row>
    <row hidden="1" r="136">
      <c r="A136" s="38" t="n"/>
      <c r="B136" s="1" t="n"/>
      <c r="H136" s="1" t="n"/>
      <c r="I136" s="1" t="n"/>
      <c r="J136" s="1" t="n"/>
      <c r="K136" s="1" t="n"/>
      <c r="L136" s="1" t="n"/>
      <c r="M136" s="1" t="n"/>
    </row>
    <row hidden="1" r="137">
      <c r="A137" s="38" t="n"/>
      <c r="B137" s="1" t="n"/>
      <c r="H137" s="1" t="n"/>
      <c r="I137" s="1" t="n"/>
      <c r="J137" s="1" t="n"/>
      <c r="K137" s="1" t="n"/>
      <c r="L137" s="1" t="n"/>
      <c r="M137" s="1" t="n"/>
    </row>
    <row hidden="1" r="138">
      <c r="A138" s="38" t="n"/>
      <c r="B138" s="1" t="n"/>
      <c r="H138" s="1" t="n"/>
      <c r="I138" s="1" t="n"/>
      <c r="J138" s="1" t="n"/>
      <c r="K138" s="1" t="n"/>
      <c r="L138" s="1" t="n"/>
      <c r="M138" s="1" t="n"/>
    </row>
    <row hidden="1" r="139">
      <c r="A139" s="38" t="n"/>
      <c r="B139" s="1" t="n"/>
      <c r="H139" s="1" t="n"/>
      <c r="I139" s="1" t="n"/>
      <c r="J139" s="1" t="n"/>
      <c r="K139" s="1" t="n"/>
      <c r="L139" s="1" t="n"/>
      <c r="M139" s="1" t="n"/>
    </row>
    <row hidden="1" r="140">
      <c r="A140" s="38" t="n"/>
      <c r="B140" s="1" t="n"/>
      <c r="H140" s="1" t="n"/>
      <c r="I140" s="1" t="n"/>
      <c r="J140" s="1" t="n"/>
      <c r="K140" s="1" t="n"/>
      <c r="L140" s="1" t="n"/>
      <c r="M140" s="1" t="n"/>
    </row>
    <row hidden="1" r="141">
      <c r="A141" s="38" t="n"/>
      <c r="B141" s="1" t="n"/>
      <c r="H141" s="1" t="n"/>
      <c r="I141" s="1" t="n"/>
      <c r="J141" s="1" t="n"/>
      <c r="K141" s="1" t="n"/>
      <c r="L141" s="1" t="n"/>
      <c r="M141" s="1" t="n"/>
    </row>
    <row hidden="1" r="142">
      <c r="A142" s="38" t="n"/>
      <c r="B142" s="1" t="n"/>
      <c r="H142" s="1" t="n"/>
      <c r="I142" s="1" t="n"/>
      <c r="J142" s="1" t="n"/>
      <c r="K142" s="1" t="n"/>
      <c r="L142" s="1" t="n"/>
      <c r="M142" s="1" t="n"/>
    </row>
    <row hidden="1" r="143">
      <c r="A143" s="38" t="n"/>
      <c r="B143" s="1" t="n"/>
      <c r="H143" s="1" t="n"/>
      <c r="I143" s="1" t="n"/>
      <c r="J143" s="1" t="n"/>
      <c r="K143" s="1" t="n"/>
      <c r="L143" s="1" t="n"/>
      <c r="M143" s="1" t="n"/>
    </row>
    <row hidden="1" r="144">
      <c r="A144" s="38" t="n"/>
      <c r="B144" s="1" t="n"/>
      <c r="H144" s="1" t="n"/>
      <c r="I144" s="1" t="n"/>
      <c r="J144" s="1" t="n"/>
      <c r="K144" s="1" t="n"/>
      <c r="L144" s="1" t="n"/>
      <c r="M144" s="1" t="n"/>
    </row>
    <row hidden="1" r="145">
      <c r="A145" s="38" t="n"/>
      <c r="B145" s="1" t="n"/>
      <c r="H145" s="1" t="n"/>
      <c r="I145" s="1" t="n"/>
      <c r="J145" s="1" t="n"/>
      <c r="K145" s="1" t="n"/>
      <c r="L145" s="1" t="n"/>
      <c r="M145" s="1" t="n"/>
    </row>
    <row hidden="1" r="146">
      <c r="A146" s="38" t="n"/>
      <c r="B146" s="1" t="n"/>
      <c r="H146" s="1" t="n"/>
      <c r="I146" s="1" t="n"/>
      <c r="J146" s="1" t="n"/>
      <c r="K146" s="1" t="n"/>
      <c r="L146" s="1" t="n"/>
      <c r="M146" s="1" t="n"/>
    </row>
    <row hidden="1" r="147">
      <c r="A147" s="38" t="n"/>
      <c r="B147" s="1" t="n"/>
      <c r="H147" s="1" t="n"/>
      <c r="I147" s="1" t="n"/>
      <c r="J147" s="1" t="n"/>
      <c r="K147" s="1" t="n"/>
      <c r="L147" s="1" t="n"/>
      <c r="M147" s="1" t="n"/>
    </row>
    <row hidden="1" r="148">
      <c r="A148" s="38" t="n"/>
      <c r="B148" s="1" t="n"/>
      <c r="H148" s="1" t="n"/>
      <c r="I148" s="1" t="n"/>
      <c r="J148" s="1" t="n"/>
      <c r="K148" s="1" t="n"/>
      <c r="L148" s="1" t="n"/>
      <c r="M148" s="1" t="n"/>
    </row>
    <row hidden="1" r="149">
      <c r="A149" s="38" t="n"/>
      <c r="B149" s="1" t="n"/>
      <c r="H149" s="1" t="n"/>
      <c r="I149" s="1" t="n"/>
      <c r="J149" s="1" t="n"/>
      <c r="K149" s="1" t="n"/>
      <c r="L149" s="1" t="n"/>
      <c r="M149" s="1" t="n"/>
    </row>
    <row hidden="1" r="150">
      <c r="A150" s="38" t="n"/>
      <c r="B150" s="1" t="n"/>
      <c r="H150" s="1" t="n"/>
      <c r="I150" s="1" t="n"/>
      <c r="J150" s="1" t="n"/>
      <c r="K150" s="1" t="n"/>
      <c r="L150" s="1" t="n"/>
      <c r="M150" s="1" t="n"/>
    </row>
    <row hidden="1" r="151">
      <c r="A151" s="38" t="n"/>
      <c r="B151" s="1" t="n"/>
      <c r="H151" s="1" t="n"/>
      <c r="I151" s="1" t="n"/>
      <c r="J151" s="1" t="n"/>
      <c r="K151" s="1" t="n"/>
      <c r="L151" s="1" t="n"/>
      <c r="M151" s="1" t="n"/>
    </row>
    <row hidden="1" r="152">
      <c r="A152" s="38" t="n"/>
      <c r="B152" s="1" t="n"/>
      <c r="H152" s="1" t="n"/>
      <c r="I152" s="1" t="n"/>
      <c r="J152" s="1" t="n"/>
      <c r="K152" s="1" t="n"/>
      <c r="L152" s="1" t="n"/>
      <c r="M152" s="1" t="n"/>
    </row>
    <row hidden="1" r="153">
      <c r="A153" s="38" t="n"/>
      <c r="B153" s="1" t="n"/>
      <c r="H153" s="1" t="n"/>
      <c r="I153" s="1" t="n"/>
      <c r="J153" s="1" t="n"/>
      <c r="K153" s="1" t="n"/>
      <c r="L153" s="1" t="n"/>
      <c r="M153" s="1" t="n"/>
    </row>
    <row hidden="1" r="154">
      <c r="A154" s="38" t="n"/>
      <c r="B154" s="1" t="n"/>
      <c r="H154" s="1" t="n"/>
      <c r="I154" s="1" t="n"/>
      <c r="J154" s="1" t="n"/>
      <c r="K154" s="1" t="n"/>
      <c r="L154" s="1" t="n"/>
      <c r="M154" s="1" t="n"/>
    </row>
    <row hidden="1" r="155">
      <c r="A155" s="38" t="n"/>
      <c r="B155" s="1" t="n"/>
      <c r="H155" s="1" t="n"/>
      <c r="I155" s="1" t="n"/>
      <c r="J155" s="1" t="n"/>
      <c r="K155" s="1" t="n"/>
      <c r="L155" s="1" t="n"/>
      <c r="M155" s="1" t="n"/>
    </row>
    <row hidden="1" r="156">
      <c r="A156" s="38" t="n"/>
      <c r="B156" s="1" t="n"/>
      <c r="H156" s="1" t="n"/>
      <c r="I156" s="1" t="n"/>
      <c r="J156" s="1" t="n"/>
      <c r="K156" s="1" t="n"/>
      <c r="L156" s="1" t="n"/>
      <c r="M156" s="1" t="n"/>
    </row>
    <row hidden="1" r="157">
      <c r="A157" s="38" t="n"/>
      <c r="B157" s="1" t="n"/>
      <c r="H157" s="1" t="n"/>
      <c r="I157" s="1" t="n"/>
      <c r="J157" s="1" t="n"/>
      <c r="K157" s="1" t="n"/>
      <c r="L157" s="1" t="n"/>
      <c r="M157" s="1" t="n"/>
    </row>
    <row hidden="1" r="158">
      <c r="A158" s="38" t="n"/>
      <c r="B158" s="1" t="n"/>
      <c r="H158" s="1" t="n"/>
      <c r="I158" s="1" t="n"/>
      <c r="J158" s="1" t="n"/>
      <c r="K158" s="1" t="n"/>
      <c r="L158" s="1" t="n"/>
      <c r="M158" s="1" t="n"/>
    </row>
    <row hidden="1" r="159">
      <c r="A159" s="38" t="n"/>
      <c r="B159" s="1" t="n"/>
      <c r="H159" s="1" t="n"/>
      <c r="I159" s="1" t="n"/>
      <c r="J159" s="1" t="n"/>
      <c r="K159" s="1" t="n"/>
      <c r="L159" s="1" t="n"/>
      <c r="M159" s="1" t="n"/>
    </row>
    <row hidden="1" r="160">
      <c r="A160" s="38" t="n"/>
      <c r="B160" s="1" t="n"/>
      <c r="H160" s="1" t="n"/>
      <c r="I160" s="1" t="n"/>
      <c r="J160" s="1" t="n"/>
      <c r="K160" s="1" t="n"/>
      <c r="L160" s="1" t="n"/>
      <c r="M160" s="1" t="n"/>
    </row>
    <row hidden="1" r="161">
      <c r="A161" s="38" t="n"/>
      <c r="B161" s="1" t="n"/>
      <c r="H161" s="1" t="n"/>
      <c r="I161" s="1" t="n"/>
      <c r="J161" s="1" t="n"/>
      <c r="K161" s="1" t="n"/>
      <c r="L161" s="1" t="n"/>
      <c r="M161" s="1" t="n"/>
    </row>
    <row hidden="1" r="162">
      <c r="A162" s="38" t="n"/>
      <c r="B162" s="1" t="n"/>
      <c r="H162" s="1" t="n"/>
      <c r="I162" s="1" t="n"/>
      <c r="J162" s="1" t="n"/>
      <c r="K162" s="1" t="n"/>
      <c r="L162" s="1" t="n"/>
      <c r="M162" s="1" t="n"/>
    </row>
    <row hidden="1" r="163">
      <c r="A163" s="38" t="n"/>
      <c r="B163" s="1" t="n"/>
      <c r="H163" s="1" t="n"/>
      <c r="I163" s="1" t="n"/>
      <c r="J163" s="1" t="n"/>
      <c r="K163" s="1" t="n"/>
      <c r="L163" s="1" t="n"/>
      <c r="M163" s="1" t="n"/>
    </row>
    <row hidden="1" r="164">
      <c r="A164" s="38" t="n"/>
      <c r="B164" s="1" t="n"/>
      <c r="H164" s="1" t="n"/>
      <c r="I164" s="1" t="n"/>
      <c r="J164" s="1" t="n"/>
      <c r="K164" s="1" t="n"/>
      <c r="L164" s="1" t="n"/>
      <c r="M164" s="1" t="n"/>
    </row>
    <row hidden="1" r="165">
      <c r="A165" s="38" t="n"/>
      <c r="B165" s="1" t="n"/>
      <c r="H165" s="1" t="n"/>
      <c r="I165" s="1" t="n"/>
      <c r="J165" s="1" t="n"/>
      <c r="K165" s="1" t="n"/>
      <c r="L165" s="1" t="n"/>
      <c r="M165" s="1" t="n"/>
    </row>
    <row hidden="1" r="166">
      <c r="A166" s="38" t="n"/>
      <c r="B166" s="1" t="n"/>
      <c r="H166" s="1" t="n"/>
      <c r="I166" s="1" t="n"/>
      <c r="J166" s="1" t="n"/>
      <c r="K166" s="1" t="n"/>
      <c r="L166" s="1" t="n"/>
      <c r="M166" s="1" t="n"/>
    </row>
    <row hidden="1" r="167">
      <c r="A167" s="38" t="n"/>
      <c r="B167" s="1" t="n"/>
      <c r="H167" s="1" t="n"/>
      <c r="I167" s="1" t="n"/>
      <c r="J167" s="1" t="n"/>
      <c r="K167" s="1" t="n"/>
      <c r="L167" s="1" t="n"/>
      <c r="M167" s="1" t="n"/>
    </row>
    <row hidden="1" r="168">
      <c r="A168" s="38" t="n"/>
      <c r="B168" s="1" t="n"/>
      <c r="H168" s="1" t="n"/>
      <c r="I168" s="1" t="n"/>
      <c r="J168" s="1" t="n"/>
      <c r="K168" s="1" t="n"/>
      <c r="L168" s="1" t="n"/>
      <c r="M168" s="1" t="n"/>
    </row>
    <row hidden="1" r="169">
      <c r="A169" s="38" t="n"/>
      <c r="B169" s="1" t="n"/>
      <c r="H169" s="1" t="n"/>
      <c r="I169" s="1" t="n"/>
      <c r="J169" s="1" t="n"/>
      <c r="K169" s="1" t="n"/>
      <c r="L169" s="1" t="n"/>
      <c r="M169" s="1" t="n"/>
    </row>
    <row hidden="1" r="170">
      <c r="A170" s="38" t="n"/>
      <c r="B170" s="1" t="n"/>
      <c r="H170" s="1" t="n"/>
      <c r="I170" s="1" t="n"/>
      <c r="J170" s="1" t="n"/>
      <c r="K170" s="1" t="n"/>
      <c r="L170" s="1" t="n"/>
      <c r="M170" s="1" t="n"/>
    </row>
    <row hidden="1" r="171">
      <c r="A171" s="38" t="n"/>
      <c r="B171" s="1" t="n"/>
      <c r="H171" s="1" t="n"/>
      <c r="I171" s="1" t="n"/>
      <c r="J171" s="1" t="n"/>
      <c r="K171" s="1" t="n"/>
      <c r="L171" s="1" t="n"/>
      <c r="M171" s="1" t="n"/>
    </row>
    <row hidden="1" r="172">
      <c r="A172" s="38" t="n"/>
      <c r="B172" s="1" t="n"/>
      <c r="H172" s="1" t="n"/>
      <c r="I172" s="1" t="n"/>
      <c r="J172" s="1" t="n"/>
      <c r="K172" s="1" t="n"/>
      <c r="L172" s="1" t="n"/>
      <c r="M172" s="1" t="n"/>
    </row>
    <row hidden="1" r="173">
      <c r="A173" s="38" t="n"/>
      <c r="B173" s="1" t="n"/>
      <c r="H173" s="1" t="n"/>
      <c r="I173" s="1" t="n"/>
      <c r="J173" s="1" t="n"/>
      <c r="K173" s="1" t="n"/>
      <c r="L173" s="1" t="n"/>
      <c r="M173" s="1" t="n"/>
    </row>
    <row hidden="1" r="174">
      <c r="A174" s="38" t="n"/>
      <c r="B174" s="1" t="n"/>
      <c r="H174" s="1" t="n"/>
      <c r="I174" s="1" t="n"/>
      <c r="J174" s="1" t="n"/>
      <c r="K174" s="1" t="n"/>
      <c r="L174" s="1" t="n"/>
      <c r="M174" s="1" t="n"/>
    </row>
    <row hidden="1" r="175">
      <c r="A175" s="38" t="n"/>
      <c r="B175" s="1" t="n"/>
      <c r="H175" s="1" t="n"/>
      <c r="I175" s="1" t="n"/>
      <c r="J175" s="1" t="n"/>
      <c r="K175" s="1" t="n"/>
      <c r="L175" s="1" t="n"/>
      <c r="M175" s="1" t="n"/>
    </row>
    <row hidden="1" r="176">
      <c r="A176" s="38" t="n"/>
      <c r="B176" s="1" t="n"/>
      <c r="H176" s="1" t="n"/>
      <c r="I176" s="1" t="n"/>
      <c r="J176" s="1" t="n"/>
      <c r="K176" s="1" t="n"/>
      <c r="L176" s="1" t="n"/>
      <c r="M176" s="1" t="n"/>
    </row>
    <row hidden="1" r="177">
      <c r="A177" s="38" t="n"/>
      <c r="B177" s="1" t="n"/>
      <c r="H177" s="1" t="n"/>
      <c r="I177" s="1" t="n"/>
      <c r="J177" s="1" t="n"/>
      <c r="K177" s="1" t="n"/>
      <c r="L177" s="1" t="n"/>
      <c r="M177" s="1" t="n"/>
    </row>
    <row hidden="1" r="178">
      <c r="A178" s="38" t="n"/>
      <c r="B178" s="1" t="n"/>
      <c r="H178" s="1" t="n"/>
      <c r="I178" s="1" t="n"/>
      <c r="J178" s="1" t="n"/>
      <c r="K178" s="1" t="n"/>
      <c r="L178" s="1" t="n"/>
      <c r="M178" s="1" t="n"/>
    </row>
    <row hidden="1" r="179">
      <c r="A179" s="38" t="n"/>
      <c r="B179" s="1" t="n"/>
      <c r="H179" s="1" t="n"/>
      <c r="I179" s="1" t="n"/>
      <c r="J179" s="1" t="n"/>
      <c r="K179" s="1" t="n"/>
      <c r="L179" s="1" t="n"/>
      <c r="M179" s="1" t="n"/>
    </row>
    <row hidden="1" r="180">
      <c r="A180" s="38" t="n"/>
      <c r="B180" s="1" t="n"/>
      <c r="H180" s="1" t="n"/>
      <c r="I180" s="1" t="n"/>
      <c r="J180" s="1" t="n"/>
      <c r="K180" s="1" t="n"/>
      <c r="L180" s="1" t="n"/>
      <c r="M180" s="1" t="n"/>
    </row>
    <row hidden="1" r="181">
      <c r="A181" s="38" t="n"/>
      <c r="B181" s="1" t="n"/>
      <c r="H181" s="1" t="n"/>
      <c r="I181" s="1" t="n"/>
      <c r="J181" s="1" t="n"/>
      <c r="K181" s="1" t="n"/>
      <c r="L181" s="1" t="n"/>
      <c r="M181" s="1" t="n"/>
    </row>
    <row hidden="1" r="182">
      <c r="A182" s="38" t="n"/>
      <c r="B182" s="1" t="n"/>
      <c r="H182" s="1" t="n"/>
      <c r="I182" s="1" t="n"/>
      <c r="J182" s="1" t="n"/>
      <c r="K182" s="1" t="n"/>
      <c r="L182" s="1" t="n"/>
      <c r="M182" s="1" t="n"/>
    </row>
    <row hidden="1" r="183">
      <c r="A183" s="38" t="n"/>
      <c r="B183" s="1" t="n"/>
      <c r="H183" s="1" t="n"/>
      <c r="I183" s="1" t="n"/>
      <c r="J183" s="1" t="n"/>
      <c r="K183" s="1" t="n"/>
      <c r="L183" s="1" t="n"/>
      <c r="M183" s="1" t="n"/>
    </row>
    <row hidden="1" r="184">
      <c r="A184" s="38" t="n"/>
      <c r="B184" s="1" t="n"/>
      <c r="H184" s="1" t="n"/>
      <c r="I184" s="1" t="n"/>
      <c r="J184" s="1" t="n"/>
      <c r="K184" s="1" t="n"/>
      <c r="L184" s="1" t="n"/>
      <c r="M184" s="1" t="n"/>
    </row>
    <row hidden="1" r="185">
      <c r="A185" s="38" t="n"/>
      <c r="B185" s="1" t="n"/>
      <c r="H185" s="1" t="n"/>
      <c r="I185" s="1" t="n"/>
      <c r="J185" s="1" t="n"/>
      <c r="K185" s="1" t="n"/>
      <c r="L185" s="1" t="n"/>
      <c r="M185" s="1" t="n"/>
    </row>
    <row hidden="1" r="186">
      <c r="A186" s="38" t="n"/>
      <c r="B186" s="1" t="n"/>
      <c r="H186" s="1" t="n"/>
      <c r="I186" s="1" t="n"/>
      <c r="J186" s="1" t="n"/>
      <c r="K186" s="1" t="n"/>
      <c r="L186" s="1" t="n"/>
      <c r="M186" s="1" t="n"/>
    </row>
    <row hidden="1" r="187">
      <c r="A187" s="38" t="n"/>
      <c r="B187" s="1" t="n"/>
      <c r="H187" s="1" t="n"/>
      <c r="I187" s="1" t="n"/>
      <c r="J187" s="1" t="n"/>
      <c r="K187" s="1" t="n"/>
      <c r="L187" s="1" t="n"/>
      <c r="M187" s="1" t="n"/>
    </row>
    <row hidden="1" r="188">
      <c r="A188" s="38" t="n"/>
      <c r="B188" s="1" t="n"/>
      <c r="H188" s="1" t="n"/>
      <c r="I188" s="1" t="n"/>
      <c r="J188" s="1" t="n"/>
      <c r="K188" s="1" t="n"/>
      <c r="L188" s="1" t="n"/>
      <c r="M188" s="1" t="n"/>
    </row>
    <row hidden="1" r="189">
      <c r="A189" s="38" t="n"/>
      <c r="B189" s="1" t="n"/>
      <c r="H189" s="1" t="n"/>
      <c r="I189" s="1" t="n"/>
      <c r="J189" s="1" t="n"/>
      <c r="K189" s="1" t="n"/>
      <c r="L189" s="1" t="n"/>
      <c r="M189" s="1" t="n"/>
    </row>
    <row hidden="1" r="190">
      <c r="A190" s="38" t="n"/>
      <c r="B190" s="1" t="n"/>
      <c r="H190" s="1" t="n"/>
      <c r="I190" s="1" t="n"/>
      <c r="J190" s="1" t="n"/>
      <c r="K190" s="1" t="n"/>
      <c r="L190" s="1" t="n"/>
      <c r="M190" s="1" t="n"/>
    </row>
    <row hidden="1" r="191">
      <c r="A191" s="38" t="n"/>
      <c r="B191" s="1" t="n"/>
      <c r="H191" s="1" t="n"/>
      <c r="I191" s="1" t="n"/>
      <c r="J191" s="1" t="n"/>
      <c r="K191" s="1" t="n"/>
      <c r="L191" s="1" t="n"/>
      <c r="M191" s="1" t="n"/>
    </row>
    <row hidden="1" r="192">
      <c r="A192" s="38" t="n"/>
      <c r="B192" s="1" t="n"/>
      <c r="H192" s="1" t="n"/>
      <c r="I192" s="1" t="n"/>
      <c r="J192" s="1" t="n"/>
      <c r="K192" s="1" t="n"/>
      <c r="L192" s="1" t="n"/>
      <c r="M192" s="1" t="n"/>
    </row>
    <row hidden="1" r="193">
      <c r="A193" s="38" t="n"/>
      <c r="B193" s="1" t="n"/>
      <c r="H193" s="1" t="n"/>
      <c r="I193" s="1" t="n"/>
      <c r="J193" s="1" t="n"/>
      <c r="K193" s="1" t="n"/>
      <c r="L193" s="1" t="n"/>
      <c r="M193" s="1" t="n"/>
    </row>
    <row hidden="1" r="194">
      <c r="A194" s="38" t="n"/>
      <c r="B194" s="1" t="n"/>
      <c r="H194" s="1" t="n"/>
      <c r="I194" s="1" t="n"/>
      <c r="J194" s="1" t="n"/>
      <c r="K194" s="1" t="n"/>
      <c r="L194" s="1" t="n"/>
      <c r="M194" s="1" t="n"/>
    </row>
    <row hidden="1" r="195">
      <c r="A195" s="38" t="n"/>
      <c r="B195" s="1" t="n"/>
      <c r="H195" s="1" t="n"/>
      <c r="I195" s="1" t="n"/>
      <c r="J195" s="1" t="n"/>
      <c r="K195" s="1" t="n"/>
      <c r="L195" s="1" t="n"/>
      <c r="M195" s="1" t="n"/>
    </row>
    <row hidden="1" r="196">
      <c r="A196" s="38" t="n"/>
      <c r="B196" s="1" t="n"/>
      <c r="H196" s="1" t="n"/>
      <c r="I196" s="1" t="n"/>
      <c r="J196" s="1" t="n"/>
      <c r="K196" s="1" t="n"/>
      <c r="L196" s="1" t="n"/>
      <c r="M196" s="1" t="n"/>
    </row>
    <row hidden="1" r="197">
      <c r="A197" s="38" t="n"/>
      <c r="B197" s="1" t="n"/>
      <c r="H197" s="1" t="n"/>
      <c r="I197" s="1" t="n"/>
      <c r="J197" s="1" t="n"/>
      <c r="K197" s="1" t="n"/>
      <c r="L197" s="1" t="n"/>
      <c r="M197" s="1" t="n"/>
    </row>
    <row hidden="1" r="198">
      <c r="A198" s="38" t="n"/>
      <c r="B198" s="1" t="n"/>
      <c r="H198" s="1" t="n"/>
      <c r="I198" s="1" t="n"/>
      <c r="J198" s="1" t="n"/>
      <c r="K198" s="1" t="n"/>
      <c r="L198" s="1" t="n"/>
      <c r="M198" s="1" t="n"/>
    </row>
    <row hidden="1" r="199">
      <c r="A199" s="38" t="n"/>
      <c r="B199" s="1" t="n"/>
      <c r="H199" s="1" t="n"/>
      <c r="I199" s="1" t="n"/>
      <c r="J199" s="1" t="n"/>
      <c r="K199" s="1" t="n"/>
      <c r="L199" s="1" t="n"/>
      <c r="M199" s="1" t="n"/>
    </row>
    <row hidden="1" r="200">
      <c r="A200" s="38" t="n"/>
      <c r="B200" s="1" t="n"/>
      <c r="H200" s="1" t="n"/>
      <c r="I200" s="1" t="n"/>
      <c r="J200" s="1" t="n"/>
      <c r="K200" s="1" t="n"/>
      <c r="L200" s="1" t="n"/>
      <c r="M200" s="1" t="n"/>
    </row>
    <row hidden="1" r="201">
      <c r="A201" s="38" t="n"/>
      <c r="B201" s="1" t="n"/>
      <c r="H201" s="1" t="n"/>
      <c r="I201" s="1" t="n"/>
      <c r="J201" s="1" t="n"/>
      <c r="K201" s="1" t="n"/>
      <c r="L201" s="1" t="n"/>
      <c r="M201" s="1" t="n"/>
    </row>
    <row hidden="1" r="202">
      <c r="A202" s="38" t="n"/>
      <c r="B202" s="1" t="n"/>
      <c r="H202" s="1" t="n"/>
      <c r="I202" s="1" t="n"/>
      <c r="J202" s="1" t="n"/>
      <c r="K202" s="1" t="n"/>
      <c r="L202" s="1" t="n"/>
      <c r="M202" s="1" t="n"/>
    </row>
    <row hidden="1" r="203">
      <c r="A203" s="38" t="n"/>
      <c r="B203" s="1" t="n"/>
      <c r="H203" s="1" t="n"/>
      <c r="I203" s="1" t="n"/>
      <c r="J203" s="1" t="n"/>
      <c r="K203" s="1" t="n"/>
      <c r="L203" s="1" t="n"/>
      <c r="M203" s="1" t="n"/>
    </row>
    <row hidden="1" r="204">
      <c r="A204" s="38" t="n"/>
      <c r="B204" s="1" t="n"/>
      <c r="H204" s="1" t="n"/>
      <c r="I204" s="1" t="n"/>
      <c r="J204" s="1" t="n"/>
      <c r="K204" s="1" t="n"/>
      <c r="L204" s="1" t="n"/>
      <c r="M204" s="1" t="n"/>
    </row>
    <row hidden="1" r="205">
      <c r="A205" s="38" t="n"/>
      <c r="B205" s="1" t="n"/>
      <c r="H205" s="1" t="n"/>
      <c r="I205" s="1" t="n"/>
      <c r="J205" s="1" t="n"/>
      <c r="K205" s="1" t="n"/>
      <c r="L205" s="1" t="n"/>
      <c r="M205" s="1" t="n"/>
    </row>
    <row hidden="1" r="206">
      <c r="A206" s="38" t="n"/>
      <c r="B206" s="1" t="n"/>
      <c r="H206" s="1" t="n"/>
      <c r="I206" s="1" t="n"/>
      <c r="J206" s="1" t="n"/>
      <c r="K206" s="1" t="n"/>
      <c r="L206" s="1" t="n"/>
      <c r="M206" s="1" t="n"/>
    </row>
    <row hidden="1" r="207">
      <c r="A207" s="38" t="n"/>
      <c r="B207" s="1" t="n"/>
      <c r="H207" s="1" t="n"/>
      <c r="I207" s="1" t="n"/>
      <c r="J207" s="1" t="n"/>
      <c r="K207" s="1" t="n"/>
      <c r="L207" s="1" t="n"/>
      <c r="M207" s="1" t="n"/>
    </row>
    <row hidden="1" r="208">
      <c r="A208" s="38" t="n"/>
      <c r="B208" s="1" t="n"/>
      <c r="H208" s="1" t="n"/>
      <c r="I208" s="1" t="n"/>
      <c r="J208" s="1" t="n"/>
      <c r="K208" s="1" t="n"/>
      <c r="L208" s="1" t="n"/>
      <c r="M208" s="1" t="n"/>
    </row>
    <row hidden="1" r="209">
      <c r="A209" s="38" t="n"/>
      <c r="B209" s="1" t="n"/>
      <c r="H209" s="1" t="n"/>
      <c r="I209" s="1" t="n"/>
      <c r="J209" s="1" t="n"/>
      <c r="K209" s="1" t="n"/>
      <c r="L209" s="1" t="n"/>
      <c r="M209" s="1" t="n"/>
    </row>
    <row hidden="1" r="210">
      <c r="A210" s="38" t="n"/>
      <c r="B210" s="1" t="n"/>
      <c r="H210" s="1" t="n"/>
      <c r="I210" s="1" t="n"/>
      <c r="J210" s="1" t="n"/>
      <c r="K210" s="1" t="n"/>
      <c r="L210" s="1" t="n"/>
      <c r="M210" s="1" t="n"/>
    </row>
    <row hidden="1" r="211">
      <c r="A211" s="38" t="n"/>
      <c r="B211" s="1" t="n"/>
      <c r="H211" s="1" t="n"/>
      <c r="I211" s="1" t="n"/>
      <c r="J211" s="1" t="n"/>
      <c r="K211" s="1" t="n"/>
      <c r="L211" s="1" t="n"/>
      <c r="M211" s="1" t="n"/>
    </row>
    <row hidden="1" r="212">
      <c r="A212" s="38" t="n"/>
      <c r="B212" s="1" t="n"/>
      <c r="H212" s="1" t="n"/>
      <c r="I212" s="1" t="n"/>
      <c r="J212" s="1" t="n"/>
      <c r="K212" s="1" t="n"/>
      <c r="L212" s="1" t="n"/>
      <c r="M212" s="1" t="n"/>
    </row>
    <row hidden="1" r="213">
      <c r="A213" s="38" t="n"/>
      <c r="B213" s="1" t="n"/>
      <c r="H213" s="1" t="n"/>
      <c r="I213" s="1" t="n"/>
      <c r="J213" s="1" t="n"/>
      <c r="K213" s="1" t="n"/>
      <c r="L213" s="1" t="n"/>
      <c r="M213" s="1" t="n"/>
    </row>
    <row hidden="1" r="214">
      <c r="A214" s="38" t="n"/>
      <c r="B214" s="1" t="n"/>
      <c r="H214" s="1" t="n"/>
      <c r="I214" s="1" t="n"/>
      <c r="J214" s="1" t="n"/>
      <c r="K214" s="1" t="n"/>
      <c r="L214" s="1" t="n"/>
      <c r="M214" s="1" t="n"/>
    </row>
    <row hidden="1" r="215">
      <c r="A215" s="38" t="n"/>
      <c r="B215" s="1" t="n"/>
      <c r="H215" s="1" t="n"/>
      <c r="I215" s="1" t="n"/>
      <c r="J215" s="1" t="n"/>
      <c r="K215" s="1" t="n"/>
      <c r="L215" s="1" t="n"/>
      <c r="M215" s="1" t="n"/>
    </row>
    <row hidden="1" r="216">
      <c r="A216" s="38" t="n"/>
      <c r="B216" s="1" t="n"/>
      <c r="H216" s="1" t="n"/>
      <c r="I216" s="1" t="n"/>
      <c r="J216" s="1" t="n"/>
      <c r="K216" s="1" t="n"/>
      <c r="L216" s="1" t="n"/>
      <c r="M216" s="1" t="n"/>
    </row>
    <row hidden="1" r="217">
      <c r="A217" s="38" t="n"/>
      <c r="B217" s="1" t="n"/>
      <c r="H217" s="1" t="n"/>
      <c r="I217" s="1" t="n"/>
      <c r="J217" s="1" t="n"/>
      <c r="K217" s="1" t="n"/>
      <c r="L217" s="1" t="n"/>
      <c r="M217" s="1" t="n"/>
    </row>
    <row hidden="1" r="218">
      <c r="A218" s="38" t="n"/>
      <c r="B218" s="1" t="n"/>
      <c r="H218" s="1" t="n"/>
      <c r="I218" s="1" t="n"/>
      <c r="J218" s="1" t="n"/>
      <c r="K218" s="1" t="n"/>
      <c r="L218" s="1" t="n"/>
      <c r="M218" s="1" t="n"/>
    </row>
    <row hidden="1" r="219">
      <c r="A219" s="38" t="n"/>
      <c r="B219" s="1" t="n"/>
      <c r="H219" s="1" t="n"/>
      <c r="I219" s="1" t="n"/>
      <c r="J219" s="1" t="n"/>
      <c r="K219" s="1" t="n"/>
      <c r="L219" s="1" t="n"/>
      <c r="M219" s="1" t="n"/>
    </row>
    <row hidden="1" r="220">
      <c r="A220" s="38" t="n"/>
      <c r="B220" s="1" t="n"/>
      <c r="H220" s="1" t="n"/>
      <c r="I220" s="1" t="n"/>
      <c r="J220" s="1" t="n"/>
      <c r="K220" s="1" t="n"/>
      <c r="L220" s="1" t="n"/>
      <c r="M220" s="1" t="n"/>
    </row>
    <row hidden="1" r="221">
      <c r="A221" s="38" t="n"/>
      <c r="B221" s="1" t="n"/>
      <c r="H221" s="1" t="n"/>
      <c r="I221" s="1" t="n"/>
      <c r="J221" s="1" t="n"/>
      <c r="K221" s="1" t="n"/>
      <c r="L221" s="1" t="n"/>
      <c r="M221" s="1" t="n"/>
    </row>
    <row hidden="1" r="222">
      <c r="A222" s="38" t="n"/>
      <c r="B222" s="1" t="n"/>
      <c r="H222" s="1" t="n"/>
      <c r="I222" s="1" t="n"/>
      <c r="J222" s="1" t="n"/>
      <c r="K222" s="1" t="n"/>
      <c r="L222" s="1" t="n"/>
      <c r="M222" s="1" t="n"/>
    </row>
    <row hidden="1" r="223">
      <c r="A223" s="38" t="n"/>
      <c r="B223" s="1" t="n"/>
      <c r="H223" s="1" t="n"/>
      <c r="I223" s="1" t="n"/>
      <c r="J223" s="1" t="n"/>
      <c r="K223" s="1" t="n"/>
      <c r="L223" s="1" t="n"/>
      <c r="M223" s="1" t="n"/>
    </row>
    <row hidden="1" r="224">
      <c r="A224" s="38" t="n"/>
      <c r="B224" s="1" t="n"/>
      <c r="H224" s="1" t="n"/>
      <c r="I224" s="1" t="n"/>
      <c r="J224" s="1" t="n"/>
      <c r="K224" s="1" t="n"/>
      <c r="L224" s="1" t="n"/>
      <c r="M224" s="1" t="n"/>
    </row>
    <row hidden="1" r="225">
      <c r="A225" s="38" t="n"/>
      <c r="B225" s="1" t="n"/>
      <c r="H225" s="1" t="n"/>
      <c r="I225" s="1" t="n"/>
      <c r="J225" s="1" t="n"/>
      <c r="K225" s="1" t="n"/>
      <c r="L225" s="1" t="n"/>
      <c r="M225" s="1" t="n"/>
    </row>
    <row hidden="1" r="226">
      <c r="A226" s="38" t="n"/>
      <c r="B226" s="1" t="n"/>
      <c r="H226" s="1" t="n"/>
      <c r="I226" s="1" t="n"/>
      <c r="J226" s="1" t="n"/>
      <c r="K226" s="1" t="n"/>
      <c r="L226" s="1" t="n"/>
      <c r="M226" s="1" t="n"/>
    </row>
    <row hidden="1" r="227">
      <c r="A227" s="38" t="n"/>
      <c r="B227" s="1" t="n"/>
      <c r="H227" s="1" t="n"/>
      <c r="I227" s="1" t="n"/>
      <c r="J227" s="1" t="n"/>
      <c r="K227" s="1" t="n"/>
      <c r="L227" s="1" t="n"/>
      <c r="M227" s="1" t="n"/>
    </row>
    <row hidden="1" r="228">
      <c r="A228" s="38" t="n"/>
      <c r="B228" s="1" t="n"/>
      <c r="H228" s="1" t="n"/>
      <c r="I228" s="1" t="n"/>
      <c r="J228" s="1" t="n"/>
      <c r="K228" s="1" t="n"/>
      <c r="L228" s="1" t="n"/>
      <c r="M228" s="1" t="n"/>
    </row>
    <row hidden="1" r="229">
      <c r="A229" s="38" t="n"/>
      <c r="B229" s="1" t="n"/>
      <c r="H229" s="1" t="n"/>
      <c r="I229" s="1" t="n"/>
      <c r="J229" s="1" t="n"/>
      <c r="K229" s="1" t="n"/>
      <c r="L229" s="1" t="n"/>
      <c r="M229" s="1" t="n"/>
    </row>
    <row hidden="1" r="230">
      <c r="A230" s="38" t="n"/>
      <c r="B230" s="1" t="n"/>
      <c r="H230" s="1" t="n"/>
      <c r="I230" s="1" t="n"/>
      <c r="J230" s="1" t="n"/>
      <c r="K230" s="1" t="n"/>
      <c r="L230" s="1" t="n"/>
      <c r="M230" s="1" t="n"/>
    </row>
    <row hidden="1" r="231">
      <c r="A231" s="38" t="n"/>
      <c r="B231" s="1" t="n"/>
      <c r="H231" s="1" t="n"/>
      <c r="I231" s="1" t="n"/>
      <c r="J231" s="1" t="n"/>
      <c r="K231" s="1" t="n"/>
      <c r="L231" s="1" t="n"/>
      <c r="M231" s="1" t="n"/>
    </row>
    <row hidden="1" r="232">
      <c r="A232" s="38" t="n"/>
      <c r="B232" s="1" t="n"/>
      <c r="H232" s="1" t="n"/>
      <c r="I232" s="1" t="n"/>
      <c r="J232" s="1" t="n"/>
      <c r="K232" s="1" t="n"/>
      <c r="L232" s="1" t="n"/>
      <c r="M232" s="1" t="n"/>
    </row>
    <row hidden="1" r="233">
      <c r="A233" s="38" t="n"/>
      <c r="B233" s="1" t="n"/>
      <c r="H233" s="1" t="n"/>
      <c r="I233" s="1" t="n"/>
      <c r="J233" s="1" t="n"/>
      <c r="K233" s="1" t="n"/>
      <c r="L233" s="1" t="n"/>
      <c r="M233" s="1" t="n"/>
    </row>
    <row hidden="1" r="234">
      <c r="A234" s="38" t="n"/>
      <c r="B234" s="1" t="n"/>
      <c r="H234" s="1" t="n"/>
      <c r="I234" s="1" t="n"/>
      <c r="J234" s="1" t="n"/>
      <c r="K234" s="1" t="n"/>
      <c r="L234" s="1" t="n"/>
      <c r="M234" s="1" t="n"/>
    </row>
    <row hidden="1" r="235">
      <c r="A235" s="38" t="n"/>
      <c r="B235" s="1" t="n"/>
      <c r="H235" s="1" t="n"/>
      <c r="I235" s="1" t="n"/>
      <c r="J235" s="1" t="n"/>
      <c r="K235" s="1" t="n"/>
      <c r="L235" s="1" t="n"/>
      <c r="M235" s="1" t="n"/>
    </row>
    <row hidden="1" r="236">
      <c r="A236" s="38" t="n"/>
      <c r="B236" s="1" t="n"/>
      <c r="H236" s="1" t="n"/>
      <c r="I236" s="1" t="n"/>
      <c r="J236" s="1" t="n"/>
      <c r="K236" s="1" t="n"/>
      <c r="L236" s="1" t="n"/>
      <c r="M236" s="1" t="n"/>
    </row>
    <row hidden="1" r="237">
      <c r="A237" s="38" t="n"/>
      <c r="B237" s="1" t="n"/>
      <c r="H237" s="1" t="n"/>
      <c r="I237" s="1" t="n"/>
      <c r="J237" s="1" t="n"/>
      <c r="K237" s="1" t="n"/>
      <c r="L237" s="1" t="n"/>
      <c r="M237" s="1" t="n"/>
    </row>
    <row hidden="1" r="238">
      <c r="A238" s="38" t="n"/>
      <c r="B238" s="1" t="n"/>
      <c r="H238" s="1" t="n"/>
      <c r="I238" s="1" t="n"/>
      <c r="J238" s="1" t="n"/>
      <c r="K238" s="1" t="n"/>
      <c r="L238" s="1" t="n"/>
      <c r="M238" s="1" t="n"/>
    </row>
    <row hidden="1" r="239">
      <c r="A239" s="38" t="n"/>
      <c r="B239" s="1" t="n"/>
      <c r="H239" s="1" t="n"/>
      <c r="I239" s="1" t="n"/>
      <c r="J239" s="1" t="n"/>
      <c r="K239" s="1" t="n"/>
      <c r="L239" s="1" t="n"/>
      <c r="M239" s="1" t="n"/>
    </row>
    <row hidden="1" r="240">
      <c r="A240" s="38" t="n"/>
      <c r="B240" s="1" t="n"/>
      <c r="H240" s="1" t="n"/>
      <c r="I240" s="1" t="n"/>
      <c r="J240" s="1" t="n"/>
      <c r="K240" s="1" t="n"/>
      <c r="L240" s="1" t="n"/>
      <c r="M240" s="1" t="n"/>
    </row>
    <row hidden="1" r="241">
      <c r="A241" s="38" t="n"/>
      <c r="B241" s="1" t="n"/>
      <c r="H241" s="1" t="n"/>
      <c r="I241" s="1" t="n"/>
      <c r="J241" s="1" t="n"/>
      <c r="K241" s="1" t="n"/>
      <c r="L241" s="1" t="n"/>
      <c r="M241" s="1" t="n"/>
    </row>
    <row hidden="1" r="242">
      <c r="A242" s="38" t="n"/>
      <c r="B242" s="1" t="n"/>
      <c r="H242" s="1" t="n"/>
      <c r="I242" s="1" t="n"/>
      <c r="J242" s="1" t="n"/>
      <c r="K242" s="1" t="n"/>
      <c r="L242" s="1" t="n"/>
      <c r="M242" s="1" t="n"/>
    </row>
    <row hidden="1" r="243">
      <c r="A243" s="38" t="n"/>
      <c r="B243" s="1" t="n"/>
      <c r="H243" s="1" t="n"/>
      <c r="I243" s="1" t="n"/>
      <c r="J243" s="1" t="n"/>
      <c r="K243" s="1" t="n"/>
      <c r="L243" s="1" t="n"/>
      <c r="M243" s="1" t="n"/>
    </row>
    <row hidden="1" r="244">
      <c r="A244" s="38" t="n"/>
      <c r="B244" s="1" t="n"/>
      <c r="H244" s="1" t="n"/>
      <c r="I244" s="1" t="n"/>
      <c r="J244" s="1" t="n"/>
      <c r="K244" s="1" t="n"/>
      <c r="L244" s="1" t="n"/>
      <c r="M244" s="1" t="n"/>
    </row>
    <row hidden="1" r="245">
      <c r="A245" s="38" t="n"/>
      <c r="B245" s="1" t="n"/>
      <c r="H245" s="1" t="n"/>
      <c r="I245" s="1" t="n"/>
      <c r="J245" s="1" t="n"/>
      <c r="K245" s="1" t="n"/>
      <c r="L245" s="1" t="n"/>
      <c r="M245" s="1" t="n"/>
    </row>
    <row hidden="1" r="246">
      <c r="A246" s="38" t="n"/>
      <c r="B246" s="1" t="n"/>
      <c r="H246" s="1" t="n"/>
      <c r="I246" s="1" t="n"/>
      <c r="J246" s="1" t="n"/>
      <c r="K246" s="1" t="n"/>
      <c r="L246" s="1" t="n"/>
      <c r="M246" s="1" t="n"/>
    </row>
    <row hidden="1" r="247">
      <c r="A247" s="38" t="n"/>
      <c r="B247" s="1" t="n"/>
      <c r="H247" s="1" t="n"/>
      <c r="I247" s="1" t="n"/>
      <c r="J247" s="1" t="n"/>
      <c r="K247" s="1" t="n"/>
      <c r="L247" s="1" t="n"/>
      <c r="M247" s="1" t="n"/>
    </row>
    <row hidden="1" r="248">
      <c r="A248" s="38" t="n"/>
      <c r="B248" s="1" t="n"/>
      <c r="H248" s="1" t="n"/>
      <c r="I248" s="1" t="n"/>
      <c r="J248" s="1" t="n"/>
      <c r="K248" s="1" t="n"/>
      <c r="L248" s="1" t="n"/>
      <c r="M248" s="1" t="n"/>
    </row>
    <row hidden="1" r="249">
      <c r="A249" s="38" t="n"/>
      <c r="B249" s="1" t="n"/>
      <c r="H249" s="1" t="n"/>
      <c r="I249" s="1" t="n"/>
      <c r="J249" s="1" t="n"/>
      <c r="K249" s="1" t="n"/>
      <c r="L249" s="1" t="n"/>
      <c r="M249" s="1" t="n"/>
    </row>
    <row hidden="1" r="250">
      <c r="A250" s="38" t="n"/>
      <c r="B250" s="1" t="n"/>
      <c r="H250" s="1" t="n"/>
      <c r="I250" s="1" t="n"/>
      <c r="J250" s="1" t="n"/>
      <c r="K250" s="1" t="n"/>
      <c r="L250" s="1" t="n"/>
      <c r="M250" s="1" t="n"/>
    </row>
    <row hidden="1" r="251">
      <c r="A251" s="38" t="n"/>
      <c r="B251" s="1" t="n"/>
      <c r="H251" s="1" t="n"/>
      <c r="I251" s="1" t="n"/>
      <c r="J251" s="1" t="n"/>
      <c r="K251" s="1" t="n"/>
      <c r="L251" s="1" t="n"/>
      <c r="M251" s="1" t="n"/>
    </row>
    <row hidden="1" r="252">
      <c r="A252" s="38" t="n"/>
      <c r="B252" s="1" t="n"/>
      <c r="H252" s="1" t="n"/>
      <c r="I252" s="1" t="n"/>
      <c r="J252" s="1" t="n"/>
      <c r="K252" s="1" t="n"/>
      <c r="L252" s="1" t="n"/>
      <c r="M252" s="1" t="n"/>
    </row>
    <row hidden="1" r="253">
      <c r="A253" s="38" t="n"/>
      <c r="B253" s="1" t="n"/>
      <c r="H253" s="1" t="n"/>
      <c r="I253" s="1" t="n"/>
      <c r="J253" s="1" t="n"/>
      <c r="K253" s="1" t="n"/>
      <c r="L253" s="1" t="n"/>
      <c r="M253" s="1" t="n"/>
    </row>
    <row hidden="1" r="254">
      <c r="A254" s="38" t="n"/>
      <c r="B254" s="1" t="n"/>
      <c r="H254" s="1" t="n"/>
      <c r="I254" s="1" t="n"/>
      <c r="J254" s="1" t="n"/>
      <c r="K254" s="1" t="n"/>
      <c r="L254" s="1" t="n"/>
      <c r="M254" s="1" t="n"/>
    </row>
    <row hidden="1" r="255">
      <c r="A255" s="38" t="n"/>
      <c r="B255" s="1" t="n"/>
      <c r="H255" s="1" t="n"/>
      <c r="I255" s="1" t="n"/>
      <c r="J255" s="1" t="n"/>
      <c r="K255" s="1" t="n"/>
      <c r="L255" s="1" t="n"/>
      <c r="M255" s="1" t="n"/>
    </row>
    <row hidden="1" r="256">
      <c r="A256" s="38" t="n"/>
      <c r="B256" s="1" t="n"/>
      <c r="H256" s="1" t="n"/>
      <c r="I256" s="1" t="n"/>
      <c r="J256" s="1" t="n"/>
      <c r="K256" s="1" t="n"/>
      <c r="L256" s="1" t="n"/>
      <c r="M256" s="1" t="n"/>
    </row>
    <row hidden="1" r="257">
      <c r="A257" s="38" t="n"/>
      <c r="B257" s="1" t="n"/>
      <c r="H257" s="1" t="n"/>
      <c r="I257" s="1" t="n"/>
      <c r="J257" s="1" t="n"/>
      <c r="K257" s="1" t="n"/>
      <c r="L257" s="1" t="n"/>
      <c r="M257" s="1" t="n"/>
    </row>
    <row hidden="1" r="258">
      <c r="A258" s="38" t="n"/>
      <c r="B258" s="1" t="n"/>
      <c r="H258" s="1" t="n"/>
      <c r="I258" s="1" t="n"/>
      <c r="J258" s="1" t="n"/>
      <c r="K258" s="1" t="n"/>
      <c r="L258" s="1" t="n"/>
      <c r="M258" s="1" t="n"/>
    </row>
    <row hidden="1" r="259">
      <c r="A259" s="38" t="n"/>
      <c r="B259" s="1" t="n"/>
      <c r="H259" s="1" t="n"/>
      <c r="I259" s="1" t="n"/>
      <c r="J259" s="1" t="n"/>
      <c r="K259" s="1" t="n"/>
      <c r="L259" s="1" t="n"/>
      <c r="M259" s="1" t="n"/>
    </row>
    <row hidden="1" r="260">
      <c r="A260" s="38" t="n"/>
      <c r="B260" s="1" t="n"/>
      <c r="H260" s="1" t="n"/>
      <c r="I260" s="1" t="n"/>
      <c r="J260" s="1" t="n"/>
      <c r="K260" s="1" t="n"/>
      <c r="L260" s="1" t="n"/>
      <c r="M260" s="1" t="n"/>
    </row>
    <row hidden="1" r="261">
      <c r="A261" s="38" t="n"/>
      <c r="B261" s="1" t="n"/>
      <c r="H261" s="1" t="n"/>
      <c r="I261" s="1" t="n"/>
      <c r="J261" s="1" t="n"/>
      <c r="K261" s="1" t="n"/>
      <c r="L261" s="1" t="n"/>
      <c r="M261" s="1" t="n"/>
    </row>
    <row hidden="1" r="262">
      <c r="A262" s="38" t="n"/>
      <c r="B262" s="1" t="n"/>
      <c r="H262" s="1" t="n"/>
      <c r="I262" s="1" t="n"/>
      <c r="J262" s="1" t="n"/>
      <c r="K262" s="1" t="n"/>
      <c r="L262" s="1" t="n"/>
      <c r="M262" s="1" t="n"/>
    </row>
    <row hidden="1" r="263">
      <c r="A263" s="38" t="n"/>
      <c r="B263" s="1" t="n"/>
      <c r="H263" s="1" t="n"/>
      <c r="I263" s="1" t="n"/>
      <c r="J263" s="1" t="n"/>
      <c r="K263" s="1" t="n"/>
      <c r="L263" s="1" t="n"/>
      <c r="M263" s="1" t="n"/>
    </row>
    <row hidden="1" r="264">
      <c r="A264" s="38" t="n"/>
      <c r="B264" s="1" t="n"/>
      <c r="H264" s="1" t="n"/>
      <c r="I264" s="1" t="n"/>
      <c r="J264" s="1" t="n"/>
      <c r="K264" s="1" t="n"/>
      <c r="L264" s="1" t="n"/>
      <c r="M264" s="1" t="n"/>
    </row>
    <row hidden="1" r="265">
      <c r="A265" s="38" t="n"/>
      <c r="B265" s="1" t="n"/>
      <c r="H265" s="1" t="n"/>
      <c r="I265" s="1" t="n"/>
      <c r="J265" s="1" t="n"/>
      <c r="K265" s="1" t="n"/>
      <c r="L265" s="1" t="n"/>
      <c r="M265" s="1" t="n"/>
    </row>
    <row hidden="1" r="266">
      <c r="A266" s="38" t="n"/>
      <c r="B266" s="1" t="n"/>
      <c r="H266" s="1" t="n"/>
      <c r="I266" s="1" t="n"/>
      <c r="J266" s="1" t="n"/>
      <c r="K266" s="1" t="n"/>
      <c r="L266" s="1" t="n"/>
      <c r="M266" s="1" t="n"/>
    </row>
    <row hidden="1" r="267">
      <c r="A267" s="38" t="n"/>
      <c r="B267" s="1" t="n"/>
      <c r="H267" s="1" t="n"/>
      <c r="I267" s="1" t="n"/>
      <c r="J267" s="1" t="n"/>
      <c r="K267" s="1" t="n"/>
      <c r="L267" s="1" t="n"/>
      <c r="M267" s="1" t="n"/>
    </row>
    <row hidden="1" r="268">
      <c r="A268" s="38" t="n"/>
      <c r="B268" s="1" t="n"/>
      <c r="H268" s="1" t="n"/>
      <c r="I268" s="1" t="n"/>
      <c r="J268" s="1" t="n"/>
      <c r="K268" s="1" t="n"/>
      <c r="L268" s="1" t="n"/>
      <c r="M268" s="1" t="n"/>
    </row>
    <row hidden="1" r="269">
      <c r="A269" s="38" t="n"/>
      <c r="B269" s="1" t="n"/>
      <c r="H269" s="1" t="n"/>
      <c r="I269" s="1" t="n"/>
      <c r="J269" s="1" t="n"/>
      <c r="K269" s="1" t="n"/>
      <c r="L269" s="1" t="n"/>
      <c r="M269" s="1" t="n"/>
    </row>
    <row hidden="1" r="270">
      <c r="A270" s="38" t="n"/>
      <c r="B270" s="1" t="n"/>
      <c r="H270" s="1" t="n"/>
      <c r="I270" s="1" t="n"/>
      <c r="J270" s="1" t="n"/>
      <c r="K270" s="1" t="n"/>
      <c r="L270" s="1" t="n"/>
      <c r="M270" s="1" t="n"/>
    </row>
    <row hidden="1" r="271">
      <c r="A271" s="38" t="n"/>
      <c r="B271" s="1" t="n"/>
      <c r="H271" s="1" t="n"/>
      <c r="I271" s="1" t="n"/>
      <c r="J271" s="1" t="n"/>
      <c r="K271" s="1" t="n"/>
      <c r="L271" s="1" t="n"/>
      <c r="M271" s="1" t="n"/>
    </row>
    <row hidden="1" r="272">
      <c r="A272" s="38" t="n"/>
      <c r="B272" s="1" t="n"/>
      <c r="H272" s="1" t="n"/>
      <c r="I272" s="1" t="n"/>
      <c r="J272" s="1" t="n"/>
      <c r="K272" s="1" t="n"/>
      <c r="L272" s="1" t="n"/>
      <c r="M272" s="1" t="n"/>
    </row>
    <row hidden="1" r="273">
      <c r="A273" s="38" t="n"/>
      <c r="B273" s="1" t="n"/>
      <c r="H273" s="1" t="n"/>
      <c r="I273" s="1" t="n"/>
      <c r="J273" s="1" t="n"/>
      <c r="K273" s="1" t="n"/>
      <c r="L273" s="1" t="n"/>
      <c r="M273" s="1" t="n"/>
    </row>
    <row hidden="1" r="274">
      <c r="A274" s="38" t="n"/>
      <c r="B274" s="1" t="n"/>
      <c r="H274" s="1" t="n"/>
      <c r="I274" s="1" t="n"/>
      <c r="J274" s="1" t="n"/>
      <c r="K274" s="1" t="n"/>
      <c r="L274" s="1" t="n"/>
      <c r="M274" s="1" t="n"/>
    </row>
    <row hidden="1" r="275">
      <c r="A275" s="38" t="n"/>
      <c r="B275" s="1" t="n"/>
      <c r="H275" s="1" t="n"/>
      <c r="I275" s="1" t="n"/>
      <c r="J275" s="1" t="n"/>
      <c r="K275" s="1" t="n"/>
      <c r="L275" s="1" t="n"/>
      <c r="M275" s="1" t="n"/>
    </row>
    <row hidden="1" r="276">
      <c r="A276" s="38" t="n"/>
      <c r="B276" s="1" t="n"/>
      <c r="H276" s="1" t="n"/>
      <c r="I276" s="1" t="n"/>
      <c r="J276" s="1" t="n"/>
      <c r="K276" s="1" t="n"/>
      <c r="L276" s="1" t="n"/>
      <c r="M276" s="1" t="n"/>
    </row>
    <row hidden="1" r="277">
      <c r="A277" s="38" t="n"/>
      <c r="B277" s="1" t="n"/>
      <c r="H277" s="1" t="n"/>
      <c r="I277" s="1" t="n"/>
      <c r="J277" s="1" t="n"/>
      <c r="K277" s="1" t="n"/>
      <c r="L277" s="1" t="n"/>
      <c r="M277" s="1" t="n"/>
    </row>
    <row hidden="1" r="278">
      <c r="A278" s="38" t="n"/>
      <c r="B278" s="1" t="n"/>
      <c r="H278" s="1" t="n"/>
      <c r="I278" s="1" t="n"/>
      <c r="J278" s="1" t="n"/>
      <c r="K278" s="1" t="n"/>
      <c r="L278" s="1" t="n"/>
      <c r="M278" s="1" t="n"/>
    </row>
    <row hidden="1" r="279">
      <c r="A279" s="38" t="n"/>
      <c r="B279" s="1" t="n"/>
      <c r="H279" s="1" t="n"/>
      <c r="I279" s="1" t="n"/>
      <c r="J279" s="1" t="n"/>
      <c r="K279" s="1" t="n"/>
      <c r="L279" s="1" t="n"/>
      <c r="M279" s="1" t="n"/>
    </row>
    <row hidden="1" r="280">
      <c r="A280" s="38" t="n"/>
      <c r="B280" s="1" t="n"/>
      <c r="H280" s="1" t="n"/>
      <c r="I280" s="1" t="n"/>
      <c r="J280" s="1" t="n"/>
      <c r="K280" s="1" t="n"/>
      <c r="L280" s="1" t="n"/>
      <c r="M280" s="1" t="n"/>
    </row>
    <row hidden="1" r="281">
      <c r="A281" s="38" t="n"/>
      <c r="B281" s="1" t="n"/>
      <c r="H281" s="1" t="n"/>
      <c r="I281" s="1" t="n"/>
      <c r="J281" s="1" t="n"/>
      <c r="K281" s="1" t="n"/>
      <c r="L281" s="1" t="n"/>
      <c r="M281" s="1" t="n"/>
    </row>
    <row hidden="1" r="282">
      <c r="A282" s="38" t="n"/>
      <c r="B282" s="1" t="n"/>
      <c r="H282" s="1" t="n"/>
      <c r="I282" s="1" t="n"/>
      <c r="J282" s="1" t="n"/>
      <c r="K282" s="1" t="n"/>
      <c r="L282" s="1" t="n"/>
      <c r="M282" s="1" t="n"/>
    </row>
    <row hidden="1" r="283">
      <c r="A283" s="38" t="n"/>
      <c r="B283" s="1" t="n"/>
      <c r="H283" s="1" t="n"/>
      <c r="I283" s="1" t="n"/>
      <c r="J283" s="1" t="n"/>
      <c r="K283" s="1" t="n"/>
      <c r="L283" s="1" t="n"/>
      <c r="M283" s="1" t="n"/>
    </row>
    <row hidden="1" r="284">
      <c r="A284" s="38" t="n"/>
      <c r="B284" s="1" t="n"/>
      <c r="H284" s="1" t="n"/>
      <c r="I284" s="1" t="n"/>
      <c r="J284" s="1" t="n"/>
      <c r="K284" s="1" t="n"/>
      <c r="L284" s="1" t="n"/>
      <c r="M284" s="1" t="n"/>
    </row>
    <row hidden="1" r="285">
      <c r="A285" s="38" t="n"/>
      <c r="B285" s="1" t="n"/>
      <c r="H285" s="1" t="n"/>
      <c r="I285" s="1" t="n"/>
      <c r="J285" s="1" t="n"/>
      <c r="K285" s="1" t="n"/>
      <c r="L285" s="1" t="n"/>
      <c r="M285" s="1" t="n"/>
    </row>
    <row hidden="1" r="286">
      <c r="A286" s="38" t="n"/>
      <c r="B286" s="1" t="n"/>
      <c r="H286" s="1" t="n"/>
      <c r="I286" s="1" t="n"/>
      <c r="J286" s="1" t="n"/>
      <c r="K286" s="1" t="n"/>
      <c r="L286" s="1" t="n"/>
      <c r="M286" s="1" t="n"/>
    </row>
    <row hidden="1" r="287">
      <c r="A287" s="38" t="n"/>
      <c r="B287" s="1" t="n"/>
      <c r="H287" s="1" t="n"/>
      <c r="I287" s="1" t="n"/>
      <c r="J287" s="1" t="n"/>
      <c r="K287" s="1" t="n"/>
      <c r="L287" s="1" t="n"/>
      <c r="M287" s="1" t="n"/>
    </row>
    <row hidden="1" r="288">
      <c r="A288" s="38" t="n"/>
      <c r="B288" s="1" t="n"/>
      <c r="H288" s="1" t="n"/>
      <c r="I288" s="1" t="n"/>
      <c r="J288" s="1" t="n"/>
      <c r="K288" s="1" t="n"/>
      <c r="L288" s="1" t="n"/>
      <c r="M288" s="1" t="n"/>
    </row>
    <row hidden="1" r="289">
      <c r="A289" s="38" t="n"/>
      <c r="B289" s="1" t="n"/>
      <c r="H289" s="1" t="n"/>
      <c r="I289" s="1" t="n"/>
      <c r="J289" s="1" t="n"/>
      <c r="K289" s="1" t="n"/>
      <c r="L289" s="1" t="n"/>
      <c r="M289" s="1" t="n"/>
    </row>
    <row hidden="1" r="290">
      <c r="A290" s="38" t="n"/>
      <c r="B290" s="1" t="n"/>
      <c r="H290" s="1" t="n"/>
      <c r="I290" s="1" t="n"/>
      <c r="J290" s="1" t="n"/>
      <c r="K290" s="1" t="n"/>
      <c r="L290" s="1" t="n"/>
      <c r="M290" s="1" t="n"/>
    </row>
    <row hidden="1" r="291">
      <c r="A291" s="38" t="n"/>
      <c r="B291" s="1" t="n"/>
      <c r="H291" s="1" t="n"/>
      <c r="I291" s="1" t="n"/>
      <c r="J291" s="1" t="n"/>
      <c r="K291" s="1" t="n"/>
      <c r="L291" s="1" t="n"/>
      <c r="M291" s="1" t="n"/>
    </row>
    <row hidden="1" r="292">
      <c r="A292" s="38" t="n"/>
      <c r="B292" s="1" t="n"/>
      <c r="H292" s="1" t="n"/>
      <c r="I292" s="1" t="n"/>
      <c r="J292" s="1" t="n"/>
      <c r="K292" s="1" t="n"/>
      <c r="L292" s="1" t="n"/>
      <c r="M292" s="1" t="n"/>
    </row>
    <row hidden="1" r="293">
      <c r="A293" s="38" t="n"/>
      <c r="B293" s="1" t="n"/>
      <c r="H293" s="1" t="n"/>
      <c r="I293" s="1" t="n"/>
      <c r="J293" s="1" t="n"/>
      <c r="K293" s="1" t="n"/>
      <c r="L293" s="1" t="n"/>
      <c r="M293" s="1" t="n"/>
    </row>
    <row hidden="1" r="294">
      <c r="A294" s="38" t="n"/>
      <c r="B294" s="1" t="n"/>
      <c r="H294" s="1" t="n"/>
      <c r="I294" s="1" t="n"/>
      <c r="J294" s="1" t="n"/>
      <c r="K294" s="1" t="n"/>
      <c r="L294" s="1" t="n"/>
      <c r="M294" s="1" t="n"/>
    </row>
    <row hidden="1" r="295">
      <c r="A295" s="38" t="n"/>
      <c r="B295" s="1" t="n"/>
      <c r="H295" s="1" t="n"/>
      <c r="I295" s="1" t="n"/>
      <c r="J295" s="1" t="n"/>
      <c r="K295" s="1" t="n"/>
      <c r="L295" s="1" t="n"/>
      <c r="M295" s="1" t="n"/>
    </row>
    <row hidden="1" r="296">
      <c r="A296" s="38" t="n"/>
      <c r="B296" s="1" t="n"/>
      <c r="H296" s="1" t="n"/>
      <c r="I296" s="1" t="n"/>
      <c r="J296" s="1" t="n"/>
      <c r="K296" s="1" t="n"/>
      <c r="L296" s="1" t="n"/>
      <c r="M296" s="1" t="n"/>
    </row>
    <row hidden="1" r="297">
      <c r="A297" s="38" t="n"/>
      <c r="B297" s="1" t="n"/>
      <c r="H297" s="1" t="n"/>
      <c r="I297" s="1" t="n"/>
      <c r="J297" s="1" t="n"/>
      <c r="K297" s="1" t="n"/>
      <c r="L297" s="1" t="n"/>
      <c r="M297" s="1" t="n"/>
    </row>
    <row hidden="1" r="298">
      <c r="A298" s="38" t="n"/>
      <c r="B298" s="1" t="n"/>
      <c r="H298" s="1" t="n"/>
      <c r="I298" s="1" t="n"/>
      <c r="J298" s="1" t="n"/>
      <c r="K298" s="1" t="n"/>
      <c r="L298" s="1" t="n"/>
      <c r="M298" s="1" t="n"/>
    </row>
    <row hidden="1" r="299">
      <c r="A299" s="38" t="n"/>
      <c r="B299" s="1" t="n"/>
      <c r="H299" s="1" t="n"/>
      <c r="I299" s="1" t="n"/>
      <c r="J299" s="1" t="n"/>
      <c r="K299" s="1" t="n"/>
      <c r="L299" s="1" t="n"/>
      <c r="M299" s="1" t="n"/>
    </row>
    <row hidden="1" r="300">
      <c r="A300" s="38" t="n"/>
      <c r="B300" s="1" t="n"/>
      <c r="H300" s="1" t="n"/>
      <c r="I300" s="1" t="n"/>
      <c r="J300" s="1" t="n"/>
      <c r="K300" s="1" t="n"/>
      <c r="L300" s="1" t="n"/>
      <c r="M300" s="1" t="n"/>
    </row>
    <row hidden="1" r="301">
      <c r="A301" s="38" t="n"/>
      <c r="B301" s="1" t="n"/>
      <c r="H301" s="1" t="n"/>
      <c r="I301" s="1" t="n"/>
      <c r="J301" s="1" t="n"/>
      <c r="K301" s="1" t="n"/>
      <c r="L301" s="1" t="n"/>
      <c r="M301" s="1" t="n"/>
    </row>
    <row hidden="1" r="302">
      <c r="A302" s="38" t="n"/>
      <c r="B302" s="1" t="n"/>
      <c r="H302" s="1" t="n"/>
      <c r="I302" s="1" t="n"/>
      <c r="J302" s="1" t="n"/>
      <c r="K302" s="1" t="n"/>
      <c r="L302" s="1" t="n"/>
      <c r="M302" s="1" t="n"/>
    </row>
    <row hidden="1" r="303">
      <c r="A303" s="38" t="n"/>
      <c r="B303" s="1" t="n"/>
      <c r="H303" s="1" t="n"/>
      <c r="I303" s="1" t="n"/>
      <c r="J303" s="1" t="n"/>
      <c r="K303" s="1" t="n"/>
      <c r="L303" s="1" t="n"/>
      <c r="M303" s="1" t="n"/>
    </row>
    <row hidden="1" r="304">
      <c r="A304" s="38" t="n"/>
      <c r="B304" s="1" t="n"/>
      <c r="H304" s="1" t="n"/>
      <c r="I304" s="1" t="n"/>
      <c r="J304" s="1" t="n"/>
      <c r="K304" s="1" t="n"/>
      <c r="L304" s="1" t="n"/>
      <c r="M304" s="1" t="n"/>
    </row>
    <row hidden="1" r="305">
      <c r="A305" s="38" t="n"/>
      <c r="B305" s="1" t="n"/>
      <c r="H305" s="1" t="n"/>
      <c r="I305" s="1" t="n"/>
      <c r="J305" s="1" t="n"/>
      <c r="K305" s="1" t="n"/>
      <c r="L305" s="1" t="n"/>
      <c r="M305" s="1" t="n"/>
    </row>
    <row hidden="1" r="306">
      <c r="A306" s="38" t="n"/>
      <c r="B306" s="1" t="n"/>
      <c r="H306" s="1" t="n"/>
      <c r="I306" s="1" t="n"/>
      <c r="J306" s="1" t="n"/>
      <c r="K306" s="1" t="n"/>
      <c r="L306" s="1" t="n"/>
      <c r="M306" s="1" t="n"/>
    </row>
    <row hidden="1" r="307">
      <c r="A307" s="38" t="n"/>
      <c r="B307" s="1" t="n"/>
      <c r="H307" s="1" t="n"/>
      <c r="I307" s="1" t="n"/>
      <c r="J307" s="1" t="n"/>
      <c r="K307" s="1" t="n"/>
      <c r="L307" s="1" t="n"/>
      <c r="M307" s="1" t="n"/>
    </row>
    <row hidden="1" r="308">
      <c r="A308" s="38" t="n"/>
      <c r="B308" s="1" t="n"/>
      <c r="H308" s="1" t="n"/>
      <c r="I308" s="1" t="n"/>
      <c r="J308" s="1" t="n"/>
      <c r="K308" s="1" t="n"/>
      <c r="L308" s="1" t="n"/>
      <c r="M308" s="1" t="n"/>
    </row>
    <row hidden="1" r="309">
      <c r="A309" s="38" t="n"/>
      <c r="B309" s="1" t="n"/>
      <c r="H309" s="1" t="n"/>
      <c r="I309" s="1" t="n"/>
      <c r="J309" s="1" t="n"/>
      <c r="K309" s="1" t="n"/>
      <c r="L309" s="1" t="n"/>
      <c r="M309" s="1" t="n"/>
    </row>
    <row hidden="1" r="310">
      <c r="A310" s="38" t="n"/>
      <c r="B310" s="1" t="n"/>
      <c r="H310" s="1" t="n"/>
      <c r="I310" s="1" t="n"/>
      <c r="J310" s="1" t="n"/>
      <c r="K310" s="1" t="n"/>
      <c r="L310" s="1" t="n"/>
      <c r="M310" s="1" t="n"/>
    </row>
    <row hidden="1" r="311">
      <c r="A311" s="38" t="n"/>
      <c r="B311" s="1" t="n"/>
      <c r="H311" s="1" t="n"/>
      <c r="I311" s="1" t="n"/>
      <c r="J311" s="1" t="n"/>
      <c r="K311" s="1" t="n"/>
      <c r="L311" s="1" t="n"/>
      <c r="M311" s="1" t="n"/>
    </row>
    <row hidden="1" r="312">
      <c r="A312" s="38" t="n"/>
      <c r="B312" s="1" t="n"/>
      <c r="H312" s="1" t="n"/>
      <c r="I312" s="1" t="n"/>
      <c r="J312" s="1" t="n"/>
      <c r="K312" s="1" t="n"/>
      <c r="L312" s="1" t="n"/>
      <c r="M312" s="1" t="n"/>
    </row>
    <row hidden="1" r="313">
      <c r="A313" s="38" t="n"/>
      <c r="B313" s="1" t="n"/>
      <c r="H313" s="1" t="n"/>
      <c r="I313" s="1" t="n"/>
      <c r="J313" s="1" t="n"/>
      <c r="K313" s="1" t="n"/>
      <c r="L313" s="1" t="n"/>
      <c r="M313" s="1" t="n"/>
    </row>
    <row hidden="1" r="314">
      <c r="A314" s="38" t="n"/>
      <c r="B314" s="1" t="n"/>
      <c r="H314" s="1" t="n"/>
      <c r="I314" s="1" t="n"/>
      <c r="J314" s="1" t="n"/>
      <c r="K314" s="1" t="n"/>
      <c r="L314" s="1" t="n"/>
      <c r="M314" s="1" t="n"/>
    </row>
    <row hidden="1" r="315">
      <c r="A315" s="38" t="n"/>
      <c r="B315" s="1" t="n"/>
      <c r="H315" s="1" t="n"/>
      <c r="I315" s="1" t="n"/>
      <c r="J315" s="1" t="n"/>
      <c r="K315" s="1" t="n"/>
      <c r="L315" s="1" t="n"/>
      <c r="M315" s="1" t="n"/>
    </row>
    <row hidden="1" r="316">
      <c r="A316" s="38" t="n"/>
      <c r="B316" s="1" t="n"/>
      <c r="H316" s="1" t="n"/>
      <c r="I316" s="1" t="n"/>
      <c r="J316" s="1" t="n"/>
      <c r="K316" s="1" t="n"/>
      <c r="L316" s="1" t="n"/>
      <c r="M316" s="1" t="n"/>
    </row>
    <row hidden="1" r="317">
      <c r="A317" s="38" t="n"/>
      <c r="B317" s="1" t="n"/>
      <c r="H317" s="1" t="n"/>
      <c r="I317" s="1" t="n"/>
      <c r="J317" s="1" t="n"/>
      <c r="K317" s="1" t="n"/>
      <c r="L317" s="1" t="n"/>
      <c r="M317" s="1" t="n"/>
    </row>
    <row hidden="1" r="318">
      <c r="A318" s="38" t="n"/>
      <c r="B318" s="1" t="n"/>
      <c r="H318" s="1" t="n"/>
      <c r="I318" s="1" t="n"/>
      <c r="J318" s="1" t="n"/>
      <c r="K318" s="1" t="n"/>
      <c r="L318" s="1" t="n"/>
      <c r="M318" s="1" t="n"/>
    </row>
    <row hidden="1" r="319">
      <c r="A319" s="38" t="n"/>
      <c r="B319" s="1" t="n"/>
      <c r="H319" s="1" t="n"/>
      <c r="I319" s="1" t="n"/>
      <c r="J319" s="1" t="n"/>
      <c r="K319" s="1" t="n"/>
      <c r="L319" s="1" t="n"/>
      <c r="M319" s="1" t="n"/>
    </row>
    <row hidden="1" r="320">
      <c r="A320" s="38" t="n"/>
      <c r="B320" s="1" t="n"/>
      <c r="H320" s="1" t="n"/>
      <c r="I320" s="1" t="n"/>
      <c r="J320" s="1" t="n"/>
      <c r="K320" s="1" t="n"/>
      <c r="L320" s="1" t="n"/>
      <c r="M320" s="1" t="n"/>
    </row>
    <row hidden="1" r="321">
      <c r="A321" s="38" t="n"/>
      <c r="B321" s="1" t="n"/>
      <c r="H321" s="1" t="n"/>
      <c r="I321" s="1" t="n"/>
      <c r="J321" s="1" t="n"/>
      <c r="K321" s="1" t="n"/>
      <c r="L321" s="1" t="n"/>
      <c r="M321" s="1" t="n"/>
    </row>
    <row hidden="1" r="322">
      <c r="A322" s="38" t="n"/>
      <c r="B322" s="1" t="n"/>
      <c r="H322" s="1" t="n"/>
      <c r="I322" s="1" t="n"/>
      <c r="J322" s="1" t="n"/>
      <c r="K322" s="1" t="n"/>
      <c r="L322" s="1" t="n"/>
      <c r="M322" s="1" t="n"/>
    </row>
    <row hidden="1" r="323">
      <c r="A323" s="38" t="n"/>
      <c r="B323" s="1" t="n"/>
      <c r="H323" s="1" t="n"/>
      <c r="I323" s="1" t="n"/>
      <c r="J323" s="1" t="n"/>
      <c r="K323" s="1" t="n"/>
      <c r="L323" s="1" t="n"/>
      <c r="M323" s="1" t="n"/>
    </row>
    <row hidden="1" r="324">
      <c r="A324" s="38" t="n"/>
      <c r="B324" s="1" t="n"/>
      <c r="H324" s="1" t="n"/>
      <c r="I324" s="1" t="n"/>
      <c r="J324" s="1" t="n"/>
      <c r="K324" s="1" t="n"/>
      <c r="L324" s="1" t="n"/>
      <c r="M324" s="1" t="n"/>
    </row>
    <row hidden="1" r="325">
      <c r="A325" s="38" t="n"/>
      <c r="B325" s="1" t="n"/>
      <c r="H325" s="1" t="n"/>
      <c r="I325" s="1" t="n"/>
      <c r="J325" s="1" t="n"/>
      <c r="K325" s="1" t="n"/>
      <c r="L325" s="1" t="n"/>
      <c r="M325" s="1" t="n"/>
    </row>
    <row hidden="1" r="326">
      <c r="A326" s="38" t="n"/>
      <c r="B326" s="1" t="n"/>
      <c r="H326" s="1" t="n"/>
      <c r="I326" s="1" t="n"/>
      <c r="J326" s="1" t="n"/>
      <c r="K326" s="1" t="n"/>
      <c r="L326" s="1" t="n"/>
      <c r="M326" s="1" t="n"/>
    </row>
    <row hidden="1" r="327">
      <c r="A327" s="38" t="n"/>
      <c r="B327" s="1" t="n"/>
      <c r="H327" s="1" t="n"/>
      <c r="I327" s="1" t="n"/>
      <c r="J327" s="1" t="n"/>
      <c r="K327" s="1" t="n"/>
      <c r="L327" s="1" t="n"/>
      <c r="M327" s="1" t="n"/>
    </row>
    <row hidden="1" r="328">
      <c r="A328" s="38" t="n"/>
      <c r="B328" s="1" t="n"/>
      <c r="H328" s="1" t="n"/>
      <c r="I328" s="1" t="n"/>
      <c r="J328" s="1" t="n"/>
      <c r="K328" s="1" t="n"/>
      <c r="L328" s="1" t="n"/>
      <c r="M328" s="1" t="n"/>
    </row>
    <row hidden="1" r="329">
      <c r="A329" s="38" t="n"/>
      <c r="B329" s="1" t="n"/>
      <c r="H329" s="1" t="n"/>
      <c r="I329" s="1" t="n"/>
      <c r="J329" s="1" t="n"/>
      <c r="K329" s="1" t="n"/>
      <c r="L329" s="1" t="n"/>
      <c r="M329" s="1" t="n"/>
    </row>
    <row hidden="1" r="330">
      <c r="A330" s="38" t="n"/>
      <c r="B330" s="1" t="n"/>
      <c r="H330" s="1" t="n"/>
      <c r="I330" s="1" t="n"/>
      <c r="J330" s="1" t="n"/>
      <c r="K330" s="1" t="n"/>
      <c r="L330" s="1" t="n"/>
      <c r="M330" s="1" t="n"/>
    </row>
    <row hidden="1" r="331">
      <c r="A331" s="38" t="n"/>
      <c r="B331" s="1" t="n"/>
      <c r="H331" s="1" t="n"/>
      <c r="I331" s="1" t="n"/>
      <c r="J331" s="1" t="n"/>
      <c r="K331" s="1" t="n"/>
      <c r="L331" s="1" t="n"/>
      <c r="M331" s="1" t="n"/>
    </row>
    <row hidden="1" r="332">
      <c r="A332" s="38" t="n"/>
      <c r="B332" s="1" t="n"/>
      <c r="H332" s="1" t="n"/>
      <c r="I332" s="1" t="n"/>
      <c r="J332" s="1" t="n"/>
      <c r="K332" s="1" t="n"/>
      <c r="L332" s="1" t="n"/>
      <c r="M332" s="1" t="n"/>
    </row>
    <row hidden="1" r="333">
      <c r="A333" s="38" t="n"/>
      <c r="B333" s="1" t="n"/>
      <c r="H333" s="1" t="n"/>
      <c r="I333" s="1" t="n"/>
      <c r="J333" s="1" t="n"/>
      <c r="K333" s="1" t="n"/>
      <c r="L333" s="1" t="n"/>
      <c r="M333" s="1" t="n"/>
    </row>
    <row hidden="1" r="334">
      <c r="A334" s="38" t="n"/>
      <c r="B334" s="1" t="n"/>
      <c r="H334" s="1" t="n"/>
      <c r="I334" s="1" t="n"/>
      <c r="J334" s="1" t="n"/>
      <c r="K334" s="1" t="n"/>
      <c r="L334" s="1" t="n"/>
      <c r="M334" s="1" t="n"/>
    </row>
    <row hidden="1" r="335">
      <c r="A335" s="38" t="n"/>
      <c r="B335" s="1" t="n"/>
      <c r="H335" s="1" t="n"/>
      <c r="I335" s="1" t="n"/>
      <c r="J335" s="1" t="n"/>
      <c r="K335" s="1" t="n"/>
      <c r="L335" s="1" t="n"/>
      <c r="M335" s="1" t="n"/>
    </row>
    <row hidden="1" r="336">
      <c r="A336" s="38" t="n"/>
      <c r="B336" s="1" t="n"/>
      <c r="H336" s="1" t="n"/>
      <c r="I336" s="1" t="n"/>
      <c r="J336" s="1" t="n"/>
      <c r="K336" s="1" t="n"/>
      <c r="L336" s="1" t="n"/>
      <c r="M336" s="1" t="n"/>
    </row>
    <row hidden="1" r="337">
      <c r="A337" s="38" t="n"/>
      <c r="B337" s="1" t="n"/>
      <c r="H337" s="1" t="n"/>
      <c r="I337" s="1" t="n"/>
      <c r="J337" s="1" t="n"/>
      <c r="K337" s="1" t="n"/>
      <c r="L337" s="1" t="n"/>
      <c r="M337" s="1" t="n"/>
    </row>
    <row hidden="1" r="338">
      <c r="A338" s="38" t="n"/>
      <c r="B338" s="1" t="n"/>
      <c r="H338" s="1" t="n"/>
      <c r="I338" s="1" t="n"/>
      <c r="J338" s="1" t="n"/>
      <c r="K338" s="1" t="n"/>
      <c r="L338" s="1" t="n"/>
      <c r="M338" s="1" t="n"/>
    </row>
    <row hidden="1" r="339">
      <c r="A339" s="38" t="n"/>
      <c r="B339" s="1" t="n"/>
      <c r="H339" s="1" t="n"/>
      <c r="I339" s="1" t="n"/>
      <c r="J339" s="1" t="n"/>
      <c r="K339" s="1" t="n"/>
      <c r="L339" s="1" t="n"/>
      <c r="M339" s="1" t="n"/>
    </row>
    <row hidden="1" r="340">
      <c r="A340" s="38" t="n"/>
      <c r="B340" s="1" t="n"/>
      <c r="H340" s="1" t="n"/>
      <c r="I340" s="1" t="n"/>
      <c r="J340" s="1" t="n"/>
      <c r="K340" s="1" t="n"/>
      <c r="L340" s="1" t="n"/>
      <c r="M340" s="1" t="n"/>
    </row>
    <row hidden="1" r="341">
      <c r="A341" s="38" t="n"/>
      <c r="B341" s="1" t="n"/>
      <c r="H341" s="1" t="n"/>
      <c r="I341" s="1" t="n"/>
      <c r="J341" s="1" t="n"/>
      <c r="K341" s="1" t="n"/>
      <c r="L341" s="1" t="n"/>
      <c r="M341" s="1" t="n"/>
    </row>
    <row hidden="1" r="342">
      <c r="A342" s="38" t="n"/>
      <c r="B342" s="1" t="n"/>
      <c r="H342" s="1" t="n"/>
      <c r="I342" s="1" t="n"/>
      <c r="J342" s="1" t="n"/>
      <c r="K342" s="1" t="n"/>
      <c r="L342" s="1" t="n"/>
      <c r="M342" s="1" t="n"/>
    </row>
    <row hidden="1" r="343">
      <c r="A343" s="38" t="n"/>
      <c r="B343" s="1" t="n"/>
      <c r="H343" s="1" t="n"/>
      <c r="I343" s="1" t="n"/>
      <c r="J343" s="1" t="n"/>
      <c r="K343" s="1" t="n"/>
      <c r="L343" s="1" t="n"/>
      <c r="M343" s="1" t="n"/>
    </row>
    <row hidden="1" r="344">
      <c r="A344" s="38" t="n"/>
      <c r="B344" s="1" t="n"/>
      <c r="H344" s="1" t="n"/>
      <c r="I344" s="1" t="n"/>
      <c r="J344" s="1" t="n"/>
      <c r="K344" s="1" t="n"/>
      <c r="L344" s="1" t="n"/>
      <c r="M344" s="1" t="n"/>
    </row>
    <row hidden="1" r="345">
      <c r="A345" s="38" t="n"/>
      <c r="B345" s="1" t="n"/>
      <c r="H345" s="1" t="n"/>
      <c r="I345" s="1" t="n"/>
      <c r="J345" s="1" t="n"/>
      <c r="K345" s="1" t="n"/>
      <c r="L345" s="1" t="n"/>
      <c r="M345" s="1" t="n"/>
    </row>
    <row hidden="1" r="346">
      <c r="A346" s="38" t="n"/>
      <c r="B346" s="1" t="n"/>
      <c r="H346" s="1" t="n"/>
      <c r="I346" s="1" t="n"/>
      <c r="J346" s="1" t="n"/>
      <c r="K346" s="1" t="n"/>
      <c r="L346" s="1" t="n"/>
      <c r="M346" s="1" t="n"/>
    </row>
    <row hidden="1" r="347">
      <c r="A347" s="38" t="n"/>
      <c r="B347" s="1" t="n"/>
      <c r="H347" s="1" t="n"/>
      <c r="I347" s="1" t="n"/>
      <c r="J347" s="1" t="n"/>
      <c r="K347" s="1" t="n"/>
      <c r="L347" s="1" t="n"/>
      <c r="M347" s="1" t="n"/>
    </row>
    <row hidden="1" r="348">
      <c r="A348" s="38" t="n"/>
      <c r="B348" s="1" t="n"/>
      <c r="H348" s="1" t="n"/>
      <c r="I348" s="1" t="n"/>
      <c r="J348" s="1" t="n"/>
      <c r="K348" s="1" t="n"/>
      <c r="L348" s="1" t="n"/>
      <c r="M348" s="1" t="n"/>
    </row>
    <row hidden="1" r="349">
      <c r="A349" s="38" t="n"/>
      <c r="B349" s="1" t="n"/>
      <c r="H349" s="1" t="n"/>
      <c r="I349" s="1" t="n"/>
      <c r="J349" s="1" t="n"/>
      <c r="K349" s="1" t="n"/>
      <c r="L349" s="1" t="n"/>
      <c r="M349" s="1" t="n"/>
    </row>
    <row hidden="1" r="350">
      <c r="A350" s="38" t="n"/>
      <c r="B350" s="1" t="n"/>
      <c r="H350" s="1" t="n"/>
      <c r="I350" s="1" t="n"/>
      <c r="J350" s="1" t="n"/>
      <c r="K350" s="1" t="n"/>
      <c r="L350" s="1" t="n"/>
      <c r="M350" s="1" t="n"/>
    </row>
    <row hidden="1" r="351">
      <c r="A351" s="38" t="n"/>
      <c r="B351" s="1" t="n"/>
      <c r="H351" s="1" t="n"/>
      <c r="I351" s="1" t="n"/>
      <c r="J351" s="1" t="n"/>
      <c r="K351" s="1" t="n"/>
      <c r="L351" s="1" t="n"/>
      <c r="M351" s="1" t="n"/>
    </row>
    <row hidden="1" r="352">
      <c r="A352" s="38" t="n"/>
      <c r="B352" s="1" t="n"/>
      <c r="H352" s="1" t="n"/>
      <c r="I352" s="1" t="n"/>
      <c r="J352" s="1" t="n"/>
      <c r="K352" s="1" t="n"/>
      <c r="L352" s="1" t="n"/>
      <c r="M352" s="1" t="n"/>
    </row>
    <row hidden="1" r="353">
      <c r="A353" s="38" t="n"/>
      <c r="B353" s="1" t="n"/>
      <c r="H353" s="1" t="n"/>
      <c r="I353" s="1" t="n"/>
      <c r="J353" s="1" t="n"/>
      <c r="K353" s="1" t="n"/>
      <c r="L353" s="1" t="n"/>
      <c r="M353" s="1" t="n"/>
    </row>
    <row hidden="1" r="354">
      <c r="A354" s="38" t="n"/>
      <c r="B354" s="1" t="n"/>
      <c r="H354" s="1" t="n"/>
      <c r="I354" s="1" t="n"/>
      <c r="J354" s="1" t="n"/>
      <c r="K354" s="1" t="n"/>
      <c r="L354" s="1" t="n"/>
      <c r="M354" s="1" t="n"/>
    </row>
    <row hidden="1" r="355">
      <c r="A355" s="38" t="n"/>
      <c r="B355" s="1" t="n"/>
      <c r="H355" s="1" t="n"/>
      <c r="I355" s="1" t="n"/>
      <c r="J355" s="1" t="n"/>
      <c r="K355" s="1" t="n"/>
      <c r="L355" s="1" t="n"/>
      <c r="M355" s="1" t="n"/>
    </row>
    <row hidden="1" r="356">
      <c r="A356" s="38" t="n"/>
      <c r="B356" s="1" t="n"/>
      <c r="H356" s="1" t="n"/>
      <c r="I356" s="1" t="n"/>
      <c r="J356" s="1" t="n"/>
      <c r="K356" s="1" t="n"/>
      <c r="L356" s="1" t="n"/>
      <c r="M356" s="1" t="n"/>
    </row>
    <row hidden="1" r="357">
      <c r="A357" s="38" t="n"/>
      <c r="B357" s="1" t="n"/>
      <c r="H357" s="1" t="n"/>
      <c r="I357" s="1" t="n"/>
      <c r="J357" s="1" t="n"/>
      <c r="K357" s="1" t="n"/>
      <c r="L357" s="1" t="n"/>
      <c r="M357" s="1" t="n"/>
    </row>
    <row hidden="1" r="358">
      <c r="A358" s="38" t="n"/>
      <c r="B358" s="1" t="n"/>
      <c r="H358" s="1" t="n"/>
      <c r="I358" s="1" t="n"/>
      <c r="J358" s="1" t="n"/>
      <c r="K358" s="1" t="n"/>
      <c r="L358" s="1" t="n"/>
      <c r="M358" s="1" t="n"/>
    </row>
    <row hidden="1" r="359">
      <c r="A359" s="38" t="n"/>
      <c r="B359" s="1" t="n"/>
      <c r="H359" s="1" t="n"/>
      <c r="I359" s="1" t="n"/>
      <c r="J359" s="1" t="n"/>
      <c r="K359" s="1" t="n"/>
      <c r="L359" s="1" t="n"/>
      <c r="M359" s="1" t="n"/>
    </row>
    <row hidden="1" r="360">
      <c r="A360" s="38" t="n"/>
      <c r="B360" s="1" t="n"/>
      <c r="H360" s="1" t="n"/>
      <c r="I360" s="1" t="n"/>
      <c r="J360" s="1" t="n"/>
      <c r="K360" s="1" t="n"/>
      <c r="L360" s="1" t="n"/>
      <c r="M360" s="1" t="n"/>
    </row>
    <row hidden="1" r="361">
      <c r="A361" s="38" t="n"/>
      <c r="B361" s="1" t="n"/>
      <c r="H361" s="1" t="n"/>
      <c r="I361" s="1" t="n"/>
      <c r="J361" s="1" t="n"/>
      <c r="K361" s="1" t="n"/>
      <c r="L361" s="1" t="n"/>
      <c r="M361" s="1" t="n"/>
    </row>
    <row hidden="1" r="362">
      <c r="A362" s="38" t="n"/>
      <c r="B362" s="1" t="n"/>
      <c r="H362" s="1" t="n"/>
      <c r="I362" s="1" t="n"/>
      <c r="J362" s="1" t="n"/>
      <c r="K362" s="1" t="n"/>
      <c r="L362" s="1" t="n"/>
      <c r="M362" s="1" t="n"/>
    </row>
    <row hidden="1" r="363">
      <c r="A363" s="38" t="n"/>
      <c r="B363" s="1" t="n"/>
      <c r="H363" s="1" t="n"/>
      <c r="I363" s="1" t="n"/>
      <c r="J363" s="1" t="n"/>
      <c r="K363" s="1" t="n"/>
      <c r="L363" s="1" t="n"/>
      <c r="M363" s="1" t="n"/>
    </row>
    <row hidden="1" r="364">
      <c r="A364" s="38" t="n"/>
      <c r="B364" s="1" t="n"/>
      <c r="H364" s="1" t="n"/>
      <c r="I364" s="1" t="n"/>
      <c r="J364" s="1" t="n"/>
      <c r="K364" s="1" t="n"/>
      <c r="L364" s="1" t="n"/>
      <c r="M364" s="1" t="n"/>
    </row>
    <row hidden="1" r="365">
      <c r="A365" s="38" t="n"/>
      <c r="B365" s="1" t="n"/>
      <c r="H365" s="1" t="n"/>
      <c r="I365" s="1" t="n"/>
      <c r="J365" s="1" t="n"/>
      <c r="K365" s="1" t="n"/>
      <c r="L365" s="1" t="n"/>
      <c r="M365" s="1" t="n"/>
    </row>
    <row hidden="1" r="366">
      <c r="A366" s="38" t="n"/>
      <c r="B366" s="1" t="n"/>
      <c r="H366" s="1" t="n"/>
      <c r="I366" s="1" t="n"/>
      <c r="J366" s="1" t="n"/>
      <c r="K366" s="1" t="n"/>
      <c r="L366" s="1" t="n"/>
      <c r="M366" s="1" t="n"/>
    </row>
    <row hidden="1" r="367">
      <c r="A367" s="38" t="n"/>
      <c r="B367" s="1" t="n"/>
      <c r="H367" s="1" t="n"/>
      <c r="I367" s="1" t="n"/>
      <c r="J367" s="1" t="n"/>
      <c r="K367" s="1" t="n"/>
      <c r="L367" s="1" t="n"/>
      <c r="M367" s="1" t="n"/>
    </row>
    <row hidden="1" r="368">
      <c r="A368" s="38" t="n"/>
      <c r="B368" s="1" t="n"/>
      <c r="H368" s="1" t="n"/>
      <c r="I368" s="1" t="n"/>
      <c r="J368" s="1" t="n"/>
      <c r="K368" s="1" t="n"/>
      <c r="L368" s="1" t="n"/>
      <c r="M368" s="1" t="n"/>
    </row>
    <row hidden="1" r="369">
      <c r="A369" s="38" t="n"/>
      <c r="B369" s="1" t="n"/>
      <c r="H369" s="1" t="n"/>
      <c r="I369" s="1" t="n"/>
      <c r="J369" s="1" t="n"/>
      <c r="K369" s="1" t="n"/>
      <c r="L369" s="1" t="n"/>
      <c r="M369" s="1" t="n"/>
    </row>
    <row hidden="1" r="370">
      <c r="A370" s="38" t="n"/>
      <c r="B370" s="1" t="n"/>
      <c r="H370" s="1" t="n"/>
      <c r="I370" s="1" t="n"/>
      <c r="J370" s="1" t="n"/>
      <c r="K370" s="1" t="n"/>
      <c r="L370" s="1" t="n"/>
      <c r="M370" s="1" t="n"/>
    </row>
    <row hidden="1" r="371">
      <c r="A371" s="38" t="n"/>
      <c r="B371" s="1" t="n"/>
      <c r="H371" s="1" t="n"/>
      <c r="I371" s="1" t="n"/>
      <c r="J371" s="1" t="n"/>
      <c r="K371" s="1" t="n"/>
      <c r="L371" s="1" t="n"/>
      <c r="M371" s="1" t="n"/>
    </row>
    <row hidden="1" r="372">
      <c r="A372" s="38" t="n"/>
      <c r="B372" s="1" t="n"/>
      <c r="H372" s="1" t="n"/>
      <c r="I372" s="1" t="n"/>
      <c r="J372" s="1" t="n"/>
      <c r="K372" s="1" t="n"/>
      <c r="L372" s="1" t="n"/>
      <c r="M372" s="1" t="n"/>
    </row>
    <row hidden="1" r="373">
      <c r="A373" s="38" t="n"/>
      <c r="B373" s="1" t="n"/>
      <c r="H373" s="1" t="n"/>
      <c r="I373" s="1" t="n"/>
      <c r="J373" s="1" t="n"/>
      <c r="K373" s="1" t="n"/>
      <c r="L373" s="1" t="n"/>
      <c r="M373" s="1" t="n"/>
    </row>
    <row hidden="1" r="374">
      <c r="A374" s="38" t="n"/>
      <c r="B374" s="1" t="n"/>
      <c r="H374" s="1" t="n"/>
      <c r="I374" s="1" t="n"/>
      <c r="J374" s="1" t="n"/>
      <c r="K374" s="1" t="n"/>
      <c r="L374" s="1" t="n"/>
      <c r="M374" s="1" t="n"/>
    </row>
    <row hidden="1" r="375">
      <c r="A375" s="38" t="n"/>
      <c r="B375" s="1" t="n"/>
      <c r="H375" s="1" t="n"/>
      <c r="I375" s="1" t="n"/>
      <c r="J375" s="1" t="n"/>
      <c r="K375" s="1" t="n"/>
      <c r="L375" s="1" t="n"/>
      <c r="M375" s="1" t="n"/>
    </row>
    <row hidden="1" r="376">
      <c r="A376" s="38" t="n"/>
      <c r="B376" s="1" t="n"/>
      <c r="H376" s="1" t="n"/>
      <c r="I376" s="1" t="n"/>
      <c r="J376" s="1" t="n"/>
      <c r="K376" s="1" t="n"/>
      <c r="L376" s="1" t="n"/>
      <c r="M376" s="1" t="n"/>
    </row>
    <row hidden="1" r="377">
      <c r="A377" s="38" t="n"/>
      <c r="B377" s="1" t="n"/>
      <c r="H377" s="1" t="n"/>
      <c r="I377" s="1" t="n"/>
      <c r="J377" s="1" t="n"/>
      <c r="K377" s="1" t="n"/>
      <c r="L377" s="1" t="n"/>
      <c r="M377" s="1" t="n"/>
    </row>
    <row hidden="1" r="378">
      <c r="A378" s="38" t="n"/>
      <c r="B378" s="1" t="n"/>
      <c r="H378" s="1" t="n"/>
      <c r="I378" s="1" t="n"/>
      <c r="J378" s="1" t="n"/>
      <c r="K378" s="1" t="n"/>
      <c r="L378" s="1" t="n"/>
      <c r="M378" s="1" t="n"/>
    </row>
    <row hidden="1" r="379">
      <c r="A379" s="38" t="n"/>
      <c r="B379" s="1" t="n"/>
      <c r="H379" s="1" t="n"/>
      <c r="I379" s="1" t="n"/>
      <c r="J379" s="1" t="n"/>
      <c r="K379" s="1" t="n"/>
      <c r="L379" s="1" t="n"/>
      <c r="M379" s="1" t="n"/>
    </row>
    <row hidden="1" r="380">
      <c r="A380" s="38" t="n"/>
      <c r="B380" s="1" t="n"/>
      <c r="H380" s="1" t="n"/>
      <c r="I380" s="1" t="n"/>
      <c r="J380" s="1" t="n"/>
      <c r="K380" s="1" t="n"/>
      <c r="L380" s="1" t="n"/>
      <c r="M380" s="1" t="n"/>
    </row>
    <row hidden="1" r="381">
      <c r="A381" s="38" t="n"/>
      <c r="B381" s="1" t="n"/>
      <c r="H381" s="1" t="n"/>
      <c r="I381" s="1" t="n"/>
      <c r="J381" s="1" t="n"/>
      <c r="K381" s="1" t="n"/>
      <c r="L381" s="1" t="n"/>
      <c r="M381" s="1" t="n"/>
    </row>
    <row hidden="1" r="382">
      <c r="A382" s="38" t="n"/>
      <c r="B382" s="1" t="n"/>
      <c r="H382" s="1" t="n"/>
      <c r="I382" s="1" t="n"/>
      <c r="J382" s="1" t="n"/>
      <c r="K382" s="1" t="n"/>
      <c r="L382" s="1" t="n"/>
      <c r="M382" s="1" t="n"/>
    </row>
    <row hidden="1" r="383">
      <c r="A383" s="38" t="n"/>
      <c r="B383" s="1" t="n"/>
      <c r="H383" s="1" t="n"/>
      <c r="I383" s="1" t="n"/>
      <c r="J383" s="1" t="n"/>
      <c r="K383" s="1" t="n"/>
      <c r="L383" s="1" t="n"/>
      <c r="M383" s="1" t="n"/>
    </row>
    <row hidden="1" r="384">
      <c r="A384" s="38" t="n"/>
      <c r="B384" s="1" t="n"/>
      <c r="H384" s="1" t="n"/>
      <c r="I384" s="1" t="n"/>
      <c r="J384" s="1" t="n"/>
      <c r="K384" s="1" t="n"/>
      <c r="L384" s="1" t="n"/>
      <c r="M384" s="1" t="n"/>
    </row>
    <row hidden="1" r="385">
      <c r="A385" s="38" t="n"/>
      <c r="B385" s="1" t="n"/>
      <c r="H385" s="1" t="n"/>
      <c r="I385" s="1" t="n"/>
      <c r="J385" s="1" t="n"/>
      <c r="K385" s="1" t="n"/>
      <c r="L385" s="1" t="n"/>
      <c r="M385" s="1" t="n"/>
    </row>
    <row hidden="1" r="386">
      <c r="A386" s="38" t="n"/>
      <c r="B386" s="1" t="n"/>
      <c r="H386" s="1" t="n"/>
      <c r="I386" s="1" t="n"/>
      <c r="J386" s="1" t="n"/>
      <c r="K386" s="1" t="n"/>
      <c r="L386" s="1" t="n"/>
      <c r="M386" s="1" t="n"/>
    </row>
    <row hidden="1" r="387">
      <c r="A387" s="38" t="n"/>
      <c r="B387" s="1" t="n"/>
      <c r="H387" s="1" t="n"/>
      <c r="I387" s="1" t="n"/>
      <c r="J387" s="1" t="n"/>
      <c r="K387" s="1" t="n"/>
      <c r="L387" s="1" t="n"/>
      <c r="M387" s="1" t="n"/>
    </row>
    <row hidden="1" r="388">
      <c r="A388" s="38" t="n"/>
      <c r="B388" s="1" t="n"/>
      <c r="H388" s="1" t="n"/>
      <c r="I388" s="1" t="n"/>
      <c r="J388" s="1" t="n"/>
      <c r="K388" s="1" t="n"/>
      <c r="L388" s="1" t="n"/>
      <c r="M388" s="1" t="n"/>
    </row>
    <row hidden="1" r="389">
      <c r="A389" s="38" t="n"/>
      <c r="B389" s="1" t="n"/>
      <c r="H389" s="1" t="n"/>
      <c r="I389" s="1" t="n"/>
      <c r="J389" s="1" t="n"/>
      <c r="K389" s="1" t="n"/>
      <c r="L389" s="1" t="n"/>
      <c r="M389" s="1" t="n"/>
    </row>
    <row hidden="1" r="390">
      <c r="A390" s="38" t="n"/>
      <c r="B390" s="1" t="n"/>
      <c r="H390" s="1" t="n"/>
      <c r="I390" s="1" t="n"/>
      <c r="J390" s="1" t="n"/>
      <c r="K390" s="1" t="n"/>
      <c r="L390" s="1" t="n"/>
      <c r="M390" s="1" t="n"/>
    </row>
    <row hidden="1" r="391">
      <c r="A391" s="38" t="n"/>
      <c r="B391" s="1" t="n"/>
      <c r="H391" s="1" t="n"/>
      <c r="I391" s="1" t="n"/>
      <c r="J391" s="1" t="n"/>
      <c r="K391" s="1" t="n"/>
      <c r="L391" s="1" t="n"/>
      <c r="M391" s="1" t="n"/>
    </row>
    <row hidden="1" r="392">
      <c r="A392" s="38" t="n"/>
      <c r="B392" s="1" t="n"/>
      <c r="H392" s="1" t="n"/>
      <c r="I392" s="1" t="n"/>
      <c r="J392" s="1" t="n"/>
      <c r="K392" s="1" t="n"/>
      <c r="L392" s="1" t="n"/>
      <c r="M392" s="1" t="n"/>
    </row>
    <row hidden="1" r="393">
      <c r="A393" s="38" t="n"/>
      <c r="B393" s="1" t="n"/>
      <c r="H393" s="1" t="n"/>
      <c r="I393" s="1" t="n"/>
      <c r="J393" s="1" t="n"/>
      <c r="K393" s="1" t="n"/>
      <c r="L393" s="1" t="n"/>
      <c r="M393" s="1" t="n"/>
    </row>
    <row hidden="1" r="394">
      <c r="A394" s="38" t="n"/>
      <c r="B394" s="1" t="n"/>
      <c r="H394" s="1" t="n"/>
      <c r="I394" s="1" t="n"/>
      <c r="J394" s="1" t="n"/>
      <c r="K394" s="1" t="n"/>
      <c r="L394" s="1" t="n"/>
      <c r="M394" s="1" t="n"/>
    </row>
    <row hidden="1" r="395">
      <c r="A395" s="38" t="n"/>
      <c r="B395" s="1" t="n"/>
      <c r="H395" s="1" t="n"/>
      <c r="I395" s="1" t="n"/>
      <c r="J395" s="1" t="n"/>
      <c r="K395" s="1" t="n"/>
      <c r="L395" s="1" t="n"/>
      <c r="M395" s="1" t="n"/>
    </row>
    <row hidden="1" r="396">
      <c r="A396" s="38" t="n"/>
      <c r="B396" s="1" t="n"/>
      <c r="H396" s="1" t="n"/>
      <c r="I396" s="1" t="n"/>
      <c r="J396" s="1" t="n"/>
      <c r="K396" s="1" t="n"/>
      <c r="L396" s="1" t="n"/>
      <c r="M396" s="1" t="n"/>
    </row>
    <row hidden="1" r="397">
      <c r="A397" s="38" t="n"/>
      <c r="B397" s="1" t="n"/>
      <c r="H397" s="1" t="n"/>
      <c r="I397" s="1" t="n"/>
      <c r="J397" s="1" t="n"/>
      <c r="K397" s="1" t="n"/>
      <c r="L397" s="1" t="n"/>
      <c r="M397" s="1" t="n"/>
    </row>
    <row hidden="1" r="398">
      <c r="A398" s="38" t="n"/>
      <c r="B398" s="1" t="n"/>
      <c r="H398" s="1" t="n"/>
      <c r="I398" s="1" t="n"/>
      <c r="J398" s="1" t="n"/>
      <c r="K398" s="1" t="n"/>
      <c r="L398" s="1" t="n"/>
      <c r="M398" s="1" t="n"/>
    </row>
    <row hidden="1" r="399">
      <c r="A399" s="38" t="n"/>
      <c r="B399" s="1" t="n"/>
      <c r="H399" s="1" t="n"/>
      <c r="I399" s="1" t="n"/>
      <c r="J399" s="1" t="n"/>
      <c r="K399" s="1" t="n"/>
      <c r="L399" s="1" t="n"/>
      <c r="M399" s="1" t="n"/>
    </row>
    <row hidden="1" r="400">
      <c r="A400" s="38" t="n"/>
      <c r="B400" s="1" t="n"/>
      <c r="H400" s="1" t="n"/>
      <c r="I400" s="1" t="n"/>
      <c r="J400" s="1" t="n"/>
      <c r="K400" s="1" t="n"/>
      <c r="L400" s="1" t="n"/>
      <c r="M400" s="1" t="n"/>
    </row>
    <row hidden="1" r="401">
      <c r="A401" s="38" t="n"/>
      <c r="B401" s="1" t="n"/>
      <c r="H401" s="1" t="n"/>
      <c r="I401" s="1" t="n"/>
      <c r="J401" s="1" t="n"/>
      <c r="K401" s="1" t="n"/>
      <c r="L401" s="1" t="n"/>
      <c r="M401" s="1" t="n"/>
    </row>
    <row hidden="1" r="402">
      <c r="A402" s="38" t="n"/>
      <c r="B402" s="1" t="n"/>
      <c r="H402" s="1" t="n"/>
      <c r="I402" s="1" t="n"/>
      <c r="J402" s="1" t="n"/>
      <c r="K402" s="1" t="n"/>
      <c r="L402" s="1" t="n"/>
      <c r="M402" s="1" t="n"/>
    </row>
    <row hidden="1" r="403">
      <c r="A403" s="38" t="n"/>
      <c r="B403" s="1" t="n"/>
      <c r="H403" s="1" t="n"/>
      <c r="I403" s="1" t="n"/>
      <c r="J403" s="1" t="n"/>
      <c r="K403" s="1" t="n"/>
      <c r="L403" s="1" t="n"/>
      <c r="M403" s="1" t="n"/>
    </row>
    <row hidden="1" r="404">
      <c r="A404" s="38" t="n"/>
      <c r="B404" s="1" t="n"/>
      <c r="H404" s="1" t="n"/>
      <c r="I404" s="1" t="n"/>
      <c r="J404" s="1" t="n"/>
      <c r="K404" s="1" t="n"/>
      <c r="L404" s="1" t="n"/>
      <c r="M404" s="1" t="n"/>
    </row>
    <row hidden="1" r="405">
      <c r="A405" s="38" t="n"/>
      <c r="B405" s="1" t="n"/>
      <c r="H405" s="1" t="n"/>
      <c r="I405" s="1" t="n"/>
      <c r="J405" s="1" t="n"/>
      <c r="K405" s="1" t="n"/>
      <c r="L405" s="1" t="n"/>
      <c r="M405" s="1" t="n"/>
    </row>
    <row hidden="1" r="406">
      <c r="A406" s="38" t="n"/>
      <c r="B406" s="1" t="n"/>
      <c r="H406" s="1" t="n"/>
      <c r="I406" s="1" t="n"/>
      <c r="J406" s="1" t="n"/>
      <c r="K406" s="1" t="n"/>
      <c r="L406" s="1" t="n"/>
      <c r="M406" s="1" t="n"/>
    </row>
    <row hidden="1" r="407">
      <c r="A407" s="38" t="n"/>
      <c r="B407" s="1" t="n"/>
      <c r="H407" s="1" t="n"/>
      <c r="I407" s="1" t="n"/>
      <c r="J407" s="1" t="n"/>
      <c r="K407" s="1" t="n"/>
      <c r="L407" s="1" t="n"/>
      <c r="M407" s="1" t="n"/>
    </row>
    <row hidden="1" r="408">
      <c r="A408" s="38" t="n"/>
      <c r="B408" s="1" t="n"/>
      <c r="H408" s="1" t="n"/>
      <c r="I408" s="1" t="n"/>
      <c r="J408" s="1" t="n"/>
      <c r="K408" s="1" t="n"/>
      <c r="L408" s="1" t="n"/>
      <c r="M408" s="1" t="n"/>
    </row>
    <row hidden="1" r="409">
      <c r="A409" s="38" t="n"/>
      <c r="B409" s="1" t="n"/>
      <c r="H409" s="1" t="n"/>
      <c r="I409" s="1" t="n"/>
      <c r="J409" s="1" t="n"/>
      <c r="K409" s="1" t="n"/>
      <c r="L409" s="1" t="n"/>
      <c r="M409" s="1" t="n"/>
    </row>
    <row hidden="1" r="410">
      <c r="A410" s="38" t="n"/>
      <c r="B410" s="1" t="n"/>
      <c r="H410" s="1" t="n"/>
      <c r="I410" s="1" t="n"/>
      <c r="J410" s="1" t="n"/>
      <c r="K410" s="1" t="n"/>
      <c r="L410" s="1" t="n"/>
      <c r="M410" s="1" t="n"/>
    </row>
    <row hidden="1" r="411">
      <c r="A411" s="38" t="n"/>
      <c r="B411" s="1" t="n"/>
      <c r="H411" s="1" t="n"/>
      <c r="I411" s="1" t="n"/>
      <c r="J411" s="1" t="n"/>
      <c r="K411" s="1" t="n"/>
      <c r="L411" s="1" t="n"/>
      <c r="M411" s="1" t="n"/>
    </row>
    <row hidden="1" r="412">
      <c r="A412" s="38" t="n"/>
      <c r="B412" s="1" t="n"/>
      <c r="H412" s="1" t="n"/>
      <c r="I412" s="1" t="n"/>
      <c r="J412" s="1" t="n"/>
      <c r="K412" s="1" t="n"/>
      <c r="L412" s="1" t="n"/>
      <c r="M412" s="1" t="n"/>
    </row>
    <row hidden="1" r="413">
      <c r="A413" s="38" t="n"/>
      <c r="B413" s="1" t="n"/>
      <c r="H413" s="1" t="n"/>
      <c r="I413" s="1" t="n"/>
      <c r="J413" s="1" t="n"/>
      <c r="K413" s="1" t="n"/>
      <c r="L413" s="1" t="n"/>
      <c r="M413" s="1" t="n"/>
    </row>
    <row hidden="1" r="414">
      <c r="A414" s="38" t="n"/>
      <c r="B414" s="1" t="n"/>
      <c r="H414" s="1" t="n"/>
      <c r="I414" s="1" t="n"/>
      <c r="J414" s="1" t="n"/>
      <c r="K414" s="1" t="n"/>
      <c r="L414" s="1" t="n"/>
      <c r="M414" s="1" t="n"/>
    </row>
    <row hidden="1" r="415">
      <c r="A415" s="38" t="n"/>
      <c r="B415" s="1" t="n"/>
      <c r="H415" s="1" t="n"/>
      <c r="I415" s="1" t="n"/>
      <c r="J415" s="1" t="n"/>
      <c r="K415" s="1" t="n"/>
      <c r="L415" s="1" t="n"/>
      <c r="M415" s="1" t="n"/>
    </row>
    <row hidden="1" r="416">
      <c r="A416" s="38" t="n"/>
      <c r="B416" s="1" t="n"/>
      <c r="H416" s="1" t="n"/>
      <c r="I416" s="1" t="n"/>
      <c r="J416" s="1" t="n"/>
      <c r="K416" s="1" t="n"/>
      <c r="L416" s="1" t="n"/>
      <c r="M416" s="1" t="n"/>
    </row>
    <row hidden="1" r="417">
      <c r="A417" s="38" t="n"/>
      <c r="B417" s="1" t="n"/>
      <c r="H417" s="1" t="n"/>
      <c r="I417" s="1" t="n"/>
      <c r="J417" s="1" t="n"/>
      <c r="K417" s="1" t="n"/>
      <c r="L417" s="1" t="n"/>
      <c r="M417" s="1" t="n"/>
    </row>
    <row hidden="1" r="418">
      <c r="A418" s="38" t="n"/>
      <c r="B418" s="1" t="n"/>
      <c r="H418" s="1" t="n"/>
      <c r="I418" s="1" t="n"/>
      <c r="J418" s="1" t="n"/>
      <c r="K418" s="1" t="n"/>
      <c r="L418" s="1" t="n"/>
      <c r="M418" s="1" t="n"/>
    </row>
    <row hidden="1" r="419">
      <c r="A419" s="38" t="n"/>
      <c r="B419" s="1" t="n"/>
      <c r="H419" s="1" t="n"/>
      <c r="I419" s="1" t="n"/>
      <c r="J419" s="1" t="n"/>
      <c r="K419" s="1" t="n"/>
      <c r="L419" s="1" t="n"/>
      <c r="M419" s="1" t="n"/>
    </row>
    <row hidden="1" r="420">
      <c r="A420" s="38" t="n"/>
      <c r="B420" s="1" t="n"/>
      <c r="H420" s="1" t="n"/>
      <c r="I420" s="1" t="n"/>
      <c r="J420" s="1" t="n"/>
      <c r="K420" s="1" t="n"/>
      <c r="L420" s="1" t="n"/>
      <c r="M420" s="1" t="n"/>
    </row>
    <row hidden="1" r="421">
      <c r="A421" s="38" t="n"/>
      <c r="B421" s="1" t="n"/>
      <c r="H421" s="1" t="n"/>
      <c r="I421" s="1" t="n"/>
      <c r="J421" s="1" t="n"/>
      <c r="K421" s="1" t="n"/>
      <c r="L421" s="1" t="n"/>
      <c r="M421" s="1" t="n"/>
    </row>
    <row hidden="1" r="422">
      <c r="A422" s="38" t="n"/>
      <c r="B422" s="1" t="n"/>
      <c r="H422" s="1" t="n"/>
      <c r="I422" s="1" t="n"/>
      <c r="J422" s="1" t="n"/>
      <c r="K422" s="1" t="n"/>
      <c r="L422" s="1" t="n"/>
      <c r="M422" s="1" t="n"/>
    </row>
    <row hidden="1" r="423">
      <c r="A423" s="38" t="n"/>
      <c r="B423" s="1" t="n"/>
      <c r="H423" s="1" t="n"/>
      <c r="I423" s="1" t="n"/>
      <c r="J423" s="1" t="n"/>
      <c r="K423" s="1" t="n"/>
      <c r="L423" s="1" t="n"/>
      <c r="M423" s="1" t="n"/>
    </row>
    <row hidden="1" r="424">
      <c r="A424" s="38" t="n"/>
      <c r="B424" s="1" t="n"/>
      <c r="H424" s="1" t="n"/>
      <c r="I424" s="1" t="n"/>
      <c r="J424" s="1" t="n"/>
      <c r="K424" s="1" t="n"/>
      <c r="L424" s="1" t="n"/>
      <c r="M424" s="1" t="n"/>
    </row>
    <row hidden="1" r="425">
      <c r="A425" s="38" t="n"/>
      <c r="B425" s="1" t="n"/>
      <c r="H425" s="1" t="n"/>
      <c r="I425" s="1" t="n"/>
      <c r="J425" s="1" t="n"/>
      <c r="K425" s="1" t="n"/>
      <c r="L425" s="1" t="n"/>
      <c r="M425" s="1" t="n"/>
    </row>
    <row hidden="1" r="426">
      <c r="A426" s="38" t="n"/>
      <c r="B426" s="1" t="n"/>
      <c r="H426" s="1" t="n"/>
      <c r="I426" s="1" t="n"/>
      <c r="J426" s="1" t="n"/>
      <c r="K426" s="1" t="n"/>
      <c r="L426" s="1" t="n"/>
      <c r="M426" s="1" t="n"/>
    </row>
    <row hidden="1" r="427">
      <c r="A427" s="38" t="n"/>
      <c r="B427" s="1" t="n"/>
      <c r="H427" s="1" t="n"/>
      <c r="I427" s="1" t="n"/>
      <c r="J427" s="1" t="n"/>
      <c r="K427" s="1" t="n"/>
      <c r="L427" s="1" t="n"/>
      <c r="M427" s="1" t="n"/>
    </row>
    <row hidden="1" r="428">
      <c r="A428" s="38" t="n"/>
      <c r="B428" s="1" t="n"/>
      <c r="H428" s="1" t="n"/>
      <c r="I428" s="1" t="n"/>
      <c r="J428" s="1" t="n"/>
      <c r="K428" s="1" t="n"/>
      <c r="L428" s="1" t="n"/>
      <c r="M428" s="1" t="n"/>
    </row>
    <row hidden="1" r="429">
      <c r="A429" s="38" t="n"/>
      <c r="B429" s="1" t="n"/>
      <c r="H429" s="1" t="n"/>
      <c r="I429" s="1" t="n"/>
      <c r="J429" s="1" t="n"/>
      <c r="K429" s="1" t="n"/>
      <c r="L429" s="1" t="n"/>
      <c r="M429" s="1" t="n"/>
    </row>
    <row hidden="1" r="430">
      <c r="A430" s="38" t="n"/>
      <c r="B430" s="1" t="n"/>
      <c r="H430" s="1" t="n"/>
      <c r="I430" s="1" t="n"/>
      <c r="J430" s="1" t="n"/>
      <c r="K430" s="1" t="n"/>
      <c r="L430" s="1" t="n"/>
      <c r="M430" s="1" t="n"/>
    </row>
    <row hidden="1" r="431">
      <c r="A431" s="38" t="n"/>
      <c r="B431" s="1" t="n"/>
      <c r="H431" s="1" t="n"/>
      <c r="I431" s="1" t="n"/>
      <c r="J431" s="1" t="n"/>
      <c r="K431" s="1" t="n"/>
      <c r="L431" s="1" t="n"/>
      <c r="M431" s="1" t="n"/>
    </row>
    <row hidden="1" r="432">
      <c r="A432" s="38" t="n"/>
      <c r="B432" s="1" t="n"/>
      <c r="H432" s="1" t="n"/>
      <c r="I432" s="1" t="n"/>
      <c r="J432" s="1" t="n"/>
      <c r="K432" s="1" t="n"/>
      <c r="L432" s="1" t="n"/>
      <c r="M432" s="1" t="n"/>
    </row>
    <row hidden="1" r="433">
      <c r="A433" s="38" t="n"/>
      <c r="B433" s="1" t="n"/>
      <c r="H433" s="1" t="n"/>
      <c r="I433" s="1" t="n"/>
      <c r="J433" s="1" t="n"/>
      <c r="K433" s="1" t="n"/>
      <c r="L433" s="1" t="n"/>
      <c r="M433" s="1" t="n"/>
    </row>
    <row hidden="1" r="434">
      <c r="A434" s="38" t="n"/>
      <c r="B434" s="1" t="n"/>
      <c r="H434" s="1" t="n"/>
      <c r="I434" s="1" t="n"/>
      <c r="J434" s="1" t="n"/>
      <c r="K434" s="1" t="n"/>
      <c r="L434" s="1" t="n"/>
      <c r="M434" s="1" t="n"/>
    </row>
    <row hidden="1" r="435">
      <c r="A435" s="38" t="n"/>
      <c r="B435" s="1" t="n"/>
      <c r="H435" s="1" t="n"/>
      <c r="I435" s="1" t="n"/>
      <c r="J435" s="1" t="n"/>
      <c r="K435" s="1" t="n"/>
      <c r="L435" s="1" t="n"/>
      <c r="M435" s="1" t="n"/>
    </row>
    <row hidden="1" r="436">
      <c r="A436" s="38" t="n"/>
      <c r="B436" s="1" t="n"/>
      <c r="H436" s="1" t="n"/>
      <c r="I436" s="1" t="n"/>
      <c r="J436" s="1" t="n"/>
      <c r="K436" s="1" t="n"/>
      <c r="L436" s="1" t="n"/>
      <c r="M436" s="1" t="n"/>
    </row>
    <row hidden="1" r="437">
      <c r="A437" s="38" t="n"/>
      <c r="B437" s="1" t="n"/>
      <c r="H437" s="1" t="n"/>
      <c r="I437" s="1" t="n"/>
      <c r="J437" s="1" t="n"/>
      <c r="K437" s="1" t="n"/>
      <c r="L437" s="1" t="n"/>
      <c r="M437" s="1" t="n"/>
    </row>
    <row hidden="1" r="438">
      <c r="A438" s="38" t="n"/>
      <c r="B438" s="1" t="n"/>
      <c r="H438" s="1" t="n"/>
      <c r="I438" s="1" t="n"/>
      <c r="J438" s="1" t="n"/>
      <c r="K438" s="1" t="n"/>
      <c r="L438" s="1" t="n"/>
      <c r="M438" s="1" t="n"/>
    </row>
    <row hidden="1" r="439">
      <c r="A439" s="38" t="n"/>
      <c r="B439" s="1" t="n"/>
      <c r="H439" s="1" t="n"/>
      <c r="I439" s="1" t="n"/>
      <c r="J439" s="1" t="n"/>
      <c r="K439" s="1" t="n"/>
      <c r="L439" s="1" t="n"/>
      <c r="M439" s="1" t="n"/>
    </row>
    <row hidden="1" r="440">
      <c r="A440" s="38" t="n"/>
      <c r="B440" s="1" t="n"/>
      <c r="H440" s="1" t="n"/>
      <c r="I440" s="1" t="n"/>
      <c r="J440" s="1" t="n"/>
      <c r="K440" s="1" t="n"/>
      <c r="L440" s="1" t="n"/>
      <c r="M440" s="1" t="n"/>
    </row>
    <row hidden="1" r="441">
      <c r="A441" s="38" t="n"/>
      <c r="B441" s="1" t="n"/>
      <c r="H441" s="1" t="n"/>
      <c r="I441" s="1" t="n"/>
      <c r="J441" s="1" t="n"/>
      <c r="K441" s="1" t="n"/>
      <c r="L441" s="1" t="n"/>
      <c r="M441" s="1" t="n"/>
    </row>
    <row hidden="1" r="442">
      <c r="A442" s="38" t="n"/>
      <c r="B442" s="1" t="n"/>
      <c r="H442" s="1" t="n"/>
      <c r="I442" s="1" t="n"/>
      <c r="J442" s="1" t="n"/>
      <c r="K442" s="1" t="n"/>
      <c r="L442" s="1" t="n"/>
      <c r="M442" s="1" t="n"/>
    </row>
    <row hidden="1" r="443">
      <c r="A443" s="38" t="n"/>
      <c r="B443" s="1" t="n"/>
      <c r="H443" s="1" t="n"/>
      <c r="I443" s="1" t="n"/>
      <c r="J443" s="1" t="n"/>
      <c r="K443" s="1" t="n"/>
      <c r="L443" s="1" t="n"/>
      <c r="M443" s="1" t="n"/>
    </row>
    <row hidden="1" r="444">
      <c r="A444" s="38" t="n"/>
      <c r="B444" s="1" t="n"/>
      <c r="H444" s="1" t="n"/>
      <c r="I444" s="1" t="n"/>
      <c r="J444" s="1" t="n"/>
      <c r="K444" s="1" t="n"/>
      <c r="L444" s="1" t="n"/>
      <c r="M444" s="1" t="n"/>
    </row>
    <row hidden="1" r="445">
      <c r="A445" s="38" t="n"/>
      <c r="B445" s="1" t="n"/>
      <c r="H445" s="1" t="n"/>
      <c r="I445" s="1" t="n"/>
      <c r="J445" s="1" t="n"/>
      <c r="K445" s="1" t="n"/>
      <c r="L445" s="1" t="n"/>
      <c r="M445" s="1" t="n"/>
    </row>
    <row hidden="1" r="446">
      <c r="A446" s="38" t="n"/>
      <c r="B446" s="1" t="n"/>
      <c r="H446" s="1" t="n"/>
      <c r="I446" s="1" t="n"/>
      <c r="J446" s="1" t="n"/>
      <c r="K446" s="1" t="n"/>
      <c r="L446" s="1" t="n"/>
      <c r="M446" s="1" t="n"/>
    </row>
    <row hidden="1" r="447">
      <c r="A447" s="38" t="n"/>
      <c r="B447" s="1" t="n"/>
      <c r="H447" s="1" t="n"/>
      <c r="I447" s="1" t="n"/>
      <c r="J447" s="1" t="n"/>
      <c r="K447" s="1" t="n"/>
      <c r="L447" s="1" t="n"/>
      <c r="M447" s="1" t="n"/>
    </row>
    <row hidden="1" r="448">
      <c r="A448" s="38" t="n"/>
      <c r="B448" s="1" t="n"/>
      <c r="H448" s="1" t="n"/>
      <c r="I448" s="1" t="n"/>
      <c r="J448" s="1" t="n"/>
      <c r="K448" s="1" t="n"/>
      <c r="L448" s="1" t="n"/>
      <c r="M448" s="1" t="n"/>
    </row>
    <row hidden="1" r="449">
      <c r="A449" s="38" t="n"/>
      <c r="B449" s="1" t="n"/>
      <c r="H449" s="1" t="n"/>
      <c r="I449" s="1" t="n"/>
      <c r="J449" s="1" t="n"/>
      <c r="K449" s="1" t="n"/>
      <c r="L449" s="1" t="n"/>
      <c r="M449" s="1" t="n"/>
    </row>
    <row hidden="1" r="450">
      <c r="A450" s="38" t="n"/>
      <c r="B450" s="1" t="n"/>
      <c r="H450" s="1" t="n"/>
      <c r="I450" s="1" t="n"/>
      <c r="J450" s="1" t="n"/>
      <c r="K450" s="1" t="n"/>
      <c r="L450" s="1" t="n"/>
      <c r="M450" s="1" t="n"/>
    </row>
    <row hidden="1" r="451">
      <c r="A451" s="38" t="n"/>
      <c r="B451" s="1" t="n"/>
      <c r="H451" s="1" t="n"/>
      <c r="I451" s="1" t="n"/>
      <c r="J451" s="1" t="n"/>
      <c r="K451" s="1" t="n"/>
      <c r="L451" s="1" t="n"/>
      <c r="M451" s="1" t="n"/>
    </row>
    <row hidden="1" r="452">
      <c r="A452" s="38" t="n"/>
      <c r="B452" s="1" t="n"/>
      <c r="H452" s="1" t="n"/>
      <c r="I452" s="1" t="n"/>
      <c r="J452" s="1" t="n"/>
      <c r="K452" s="1" t="n"/>
      <c r="L452" s="1" t="n"/>
      <c r="M452" s="1" t="n"/>
    </row>
    <row hidden="1" r="453">
      <c r="A453" s="38" t="n"/>
      <c r="B453" s="1" t="n"/>
      <c r="H453" s="1" t="n"/>
      <c r="I453" s="1" t="n"/>
      <c r="J453" s="1" t="n"/>
      <c r="K453" s="1" t="n"/>
      <c r="L453" s="1" t="n"/>
      <c r="M453" s="1" t="n"/>
    </row>
    <row hidden="1" r="454">
      <c r="A454" s="38" t="n"/>
      <c r="B454" s="1" t="n"/>
      <c r="H454" s="1" t="n"/>
      <c r="I454" s="1" t="n"/>
      <c r="J454" s="1" t="n"/>
      <c r="K454" s="1" t="n"/>
      <c r="L454" s="1" t="n"/>
      <c r="M454" s="1" t="n"/>
    </row>
    <row hidden="1" r="455">
      <c r="A455" s="38" t="n"/>
      <c r="B455" s="1" t="n"/>
      <c r="H455" s="1" t="n"/>
      <c r="I455" s="1" t="n"/>
      <c r="J455" s="1" t="n"/>
      <c r="K455" s="1" t="n"/>
      <c r="L455" s="1" t="n"/>
      <c r="M455" s="1" t="n"/>
    </row>
    <row hidden="1" r="456">
      <c r="A456" s="38" t="n"/>
      <c r="B456" s="1" t="n"/>
      <c r="H456" s="1" t="n"/>
      <c r="I456" s="1" t="n"/>
      <c r="J456" s="1" t="n"/>
      <c r="K456" s="1" t="n"/>
      <c r="L456" s="1" t="n"/>
      <c r="M456" s="1" t="n"/>
    </row>
    <row hidden="1" r="457">
      <c r="A457" s="38" t="n"/>
      <c r="B457" s="1" t="n"/>
      <c r="H457" s="1" t="n"/>
      <c r="I457" s="1" t="n"/>
      <c r="J457" s="1" t="n"/>
      <c r="K457" s="1" t="n"/>
      <c r="L457" s="1" t="n"/>
      <c r="M457" s="1" t="n"/>
    </row>
    <row hidden="1" r="458">
      <c r="A458" s="38" t="n"/>
      <c r="B458" s="1" t="n"/>
      <c r="H458" s="1" t="n"/>
      <c r="I458" s="1" t="n"/>
      <c r="J458" s="1" t="n"/>
      <c r="K458" s="1" t="n"/>
      <c r="L458" s="1" t="n"/>
      <c r="M458" s="1" t="n"/>
    </row>
    <row hidden="1" r="459">
      <c r="A459" s="38" t="n"/>
      <c r="B459" s="1" t="n"/>
      <c r="H459" s="1" t="n"/>
      <c r="I459" s="1" t="n"/>
      <c r="J459" s="1" t="n"/>
      <c r="K459" s="1" t="n"/>
      <c r="L459" s="1" t="n"/>
      <c r="M459" s="1" t="n"/>
    </row>
    <row hidden="1" r="460">
      <c r="A460" s="38" t="n"/>
      <c r="B460" s="1" t="n"/>
      <c r="H460" s="1" t="n"/>
      <c r="I460" s="1" t="n"/>
      <c r="J460" s="1" t="n"/>
      <c r="K460" s="1" t="n"/>
      <c r="L460" s="1" t="n"/>
      <c r="M460" s="1" t="n"/>
    </row>
    <row hidden="1" r="461">
      <c r="A461" s="38" t="n"/>
      <c r="B461" s="1" t="n"/>
      <c r="H461" s="1" t="n"/>
      <c r="I461" s="1" t="n"/>
      <c r="J461" s="1" t="n"/>
      <c r="K461" s="1" t="n"/>
      <c r="L461" s="1" t="n"/>
      <c r="M461" s="1" t="n"/>
    </row>
    <row hidden="1" r="462">
      <c r="A462" s="38" t="n"/>
      <c r="B462" s="1" t="n"/>
      <c r="H462" s="1" t="n"/>
      <c r="I462" s="1" t="n"/>
      <c r="J462" s="1" t="n"/>
      <c r="K462" s="1" t="n"/>
      <c r="L462" s="1" t="n"/>
      <c r="M462" s="1" t="n"/>
    </row>
    <row hidden="1" r="463">
      <c r="A463" s="38" t="n"/>
      <c r="B463" s="1" t="n"/>
      <c r="H463" s="1" t="n"/>
      <c r="I463" s="1" t="n"/>
      <c r="J463" s="1" t="n"/>
      <c r="K463" s="1" t="n"/>
      <c r="L463" s="1" t="n"/>
      <c r="M463" s="1" t="n"/>
    </row>
    <row hidden="1" r="464">
      <c r="A464" s="38" t="n"/>
      <c r="B464" s="1" t="n"/>
      <c r="H464" s="1" t="n"/>
      <c r="I464" s="1" t="n"/>
      <c r="J464" s="1" t="n"/>
      <c r="K464" s="1" t="n"/>
      <c r="L464" s="1" t="n"/>
      <c r="M464" s="1" t="n"/>
    </row>
    <row hidden="1" r="465">
      <c r="A465" s="38" t="n"/>
      <c r="B465" s="1" t="n"/>
      <c r="H465" s="1" t="n"/>
      <c r="I465" s="1" t="n"/>
      <c r="J465" s="1" t="n"/>
      <c r="K465" s="1" t="n"/>
      <c r="L465" s="1" t="n"/>
      <c r="M465" s="1" t="n"/>
    </row>
    <row hidden="1" r="466">
      <c r="A466" s="38" t="n"/>
      <c r="B466" s="1" t="n"/>
      <c r="H466" s="1" t="n"/>
      <c r="I466" s="1" t="n"/>
      <c r="J466" s="1" t="n"/>
      <c r="K466" s="1" t="n"/>
      <c r="L466" s="1" t="n"/>
      <c r="M466" s="1" t="n"/>
    </row>
    <row hidden="1" r="467">
      <c r="A467" s="38" t="n"/>
      <c r="B467" s="1" t="n"/>
      <c r="H467" s="1" t="n"/>
      <c r="I467" s="1" t="n"/>
      <c r="J467" s="1" t="n"/>
      <c r="K467" s="1" t="n"/>
      <c r="L467" s="1" t="n"/>
      <c r="M467" s="1" t="n"/>
    </row>
    <row hidden="1" r="468">
      <c r="A468" s="38" t="n"/>
      <c r="B468" s="1" t="n"/>
      <c r="H468" s="1" t="n"/>
      <c r="I468" s="1" t="n"/>
      <c r="J468" s="1" t="n"/>
      <c r="K468" s="1" t="n"/>
      <c r="L468" s="1" t="n"/>
      <c r="M468" s="1" t="n"/>
    </row>
    <row hidden="1" r="469">
      <c r="A469" s="38" t="n"/>
      <c r="B469" s="1" t="n"/>
      <c r="H469" s="1" t="n"/>
      <c r="I469" s="1" t="n"/>
      <c r="J469" s="1" t="n"/>
      <c r="K469" s="1" t="n"/>
      <c r="L469" s="1" t="n"/>
      <c r="M469" s="1" t="n"/>
    </row>
    <row hidden="1" r="470">
      <c r="A470" s="38" t="n"/>
      <c r="B470" s="1" t="n"/>
      <c r="H470" s="1" t="n"/>
      <c r="I470" s="1" t="n"/>
      <c r="J470" s="1" t="n"/>
      <c r="K470" s="1" t="n"/>
      <c r="L470" s="1" t="n"/>
      <c r="M470" s="1" t="n"/>
    </row>
    <row hidden="1" r="471">
      <c r="A471" s="38" t="n"/>
      <c r="B471" s="1" t="n"/>
      <c r="H471" s="1" t="n"/>
      <c r="I471" s="1" t="n"/>
      <c r="J471" s="1" t="n"/>
      <c r="K471" s="1" t="n"/>
      <c r="L471" s="1" t="n"/>
      <c r="M471" s="1" t="n"/>
    </row>
    <row hidden="1" r="472">
      <c r="A472" s="38" t="n"/>
      <c r="B472" s="1" t="n"/>
      <c r="H472" s="1" t="n"/>
      <c r="I472" s="1" t="n"/>
      <c r="J472" s="1" t="n"/>
      <c r="K472" s="1" t="n"/>
      <c r="L472" s="1" t="n"/>
      <c r="M472" s="1" t="n"/>
    </row>
    <row hidden="1" r="473">
      <c r="A473" s="38" t="n"/>
      <c r="B473" s="1" t="n"/>
      <c r="H473" s="1" t="n"/>
      <c r="I473" s="1" t="n"/>
      <c r="J473" s="1" t="n"/>
      <c r="K473" s="1" t="n"/>
      <c r="L473" s="1" t="n"/>
      <c r="M473" s="1" t="n"/>
    </row>
    <row hidden="1" r="474">
      <c r="A474" s="38" t="n"/>
      <c r="B474" s="1" t="n"/>
      <c r="H474" s="1" t="n"/>
      <c r="I474" s="1" t="n"/>
      <c r="J474" s="1" t="n"/>
      <c r="K474" s="1" t="n"/>
      <c r="L474" s="1" t="n"/>
      <c r="M474" s="1" t="n"/>
    </row>
    <row hidden="1" r="475">
      <c r="A475" s="38" t="n"/>
      <c r="B475" s="1" t="n"/>
      <c r="H475" s="1" t="n"/>
      <c r="I475" s="1" t="n"/>
      <c r="J475" s="1" t="n"/>
      <c r="K475" s="1" t="n"/>
      <c r="L475" s="1" t="n"/>
      <c r="M475" s="1" t="n"/>
    </row>
    <row hidden="1" r="476">
      <c r="A476" s="38" t="n"/>
      <c r="B476" s="1" t="n"/>
      <c r="H476" s="1" t="n"/>
      <c r="I476" s="1" t="n"/>
      <c r="J476" s="1" t="n"/>
      <c r="K476" s="1" t="n"/>
      <c r="L476" s="1" t="n"/>
      <c r="M476" s="1" t="n"/>
    </row>
    <row hidden="1" r="477">
      <c r="A477" s="38" t="n"/>
      <c r="B477" s="1" t="n"/>
      <c r="H477" s="1" t="n"/>
      <c r="I477" s="1" t="n"/>
      <c r="J477" s="1" t="n"/>
      <c r="K477" s="1" t="n"/>
      <c r="L477" s="1" t="n"/>
      <c r="M477" s="1" t="n"/>
    </row>
    <row hidden="1" r="478">
      <c r="A478" s="38" t="n"/>
      <c r="B478" s="1" t="n"/>
      <c r="H478" s="1" t="n"/>
      <c r="I478" s="1" t="n"/>
      <c r="J478" s="1" t="n"/>
      <c r="K478" s="1" t="n"/>
      <c r="L478" s="1" t="n"/>
      <c r="M478" s="1" t="n"/>
    </row>
    <row hidden="1" r="479">
      <c r="A479" s="38" t="n"/>
      <c r="B479" s="1" t="n"/>
      <c r="H479" s="1" t="n"/>
      <c r="I479" s="1" t="n"/>
      <c r="J479" s="1" t="n"/>
      <c r="K479" s="1" t="n"/>
      <c r="L479" s="1" t="n"/>
      <c r="M479" s="1" t="n"/>
    </row>
    <row hidden="1" r="480">
      <c r="A480" s="38" t="n"/>
      <c r="B480" s="1" t="n"/>
      <c r="H480" s="1" t="n"/>
      <c r="I480" s="1" t="n"/>
      <c r="J480" s="1" t="n"/>
      <c r="K480" s="1" t="n"/>
      <c r="L480" s="1" t="n"/>
      <c r="M480" s="1" t="n"/>
    </row>
    <row hidden="1" r="481">
      <c r="A481" s="38" t="n"/>
      <c r="B481" s="1" t="n"/>
      <c r="H481" s="1" t="n"/>
      <c r="I481" s="1" t="n"/>
      <c r="J481" s="1" t="n"/>
      <c r="K481" s="1" t="n"/>
      <c r="L481" s="1" t="n"/>
      <c r="M481" s="1" t="n"/>
    </row>
    <row hidden="1" r="482">
      <c r="A482" s="38" t="n"/>
      <c r="B482" s="1" t="n"/>
      <c r="H482" s="1" t="n"/>
      <c r="I482" s="1" t="n"/>
      <c r="J482" s="1" t="n"/>
      <c r="K482" s="1" t="n"/>
      <c r="L482" s="1" t="n"/>
      <c r="M482" s="1" t="n"/>
    </row>
    <row hidden="1" r="483">
      <c r="A483" s="38" t="n"/>
      <c r="B483" s="1" t="n"/>
      <c r="H483" s="1" t="n"/>
      <c r="I483" s="1" t="n"/>
      <c r="J483" s="1" t="n"/>
      <c r="K483" s="1" t="n"/>
      <c r="L483" s="1" t="n"/>
      <c r="M483" s="1" t="n"/>
    </row>
    <row hidden="1" r="484">
      <c r="A484" s="38" t="n"/>
      <c r="B484" s="1" t="n"/>
      <c r="H484" s="1" t="n"/>
      <c r="I484" s="1" t="n"/>
      <c r="J484" s="1" t="n"/>
      <c r="K484" s="1" t="n"/>
      <c r="L484" s="1" t="n"/>
      <c r="M484" s="1" t="n"/>
    </row>
    <row hidden="1" r="485">
      <c r="A485" s="38" t="n"/>
      <c r="B485" s="1" t="n"/>
      <c r="H485" s="1" t="n"/>
      <c r="I485" s="1" t="n"/>
      <c r="J485" s="1" t="n"/>
      <c r="K485" s="1" t="n"/>
      <c r="L485" s="1" t="n"/>
      <c r="M485" s="1" t="n"/>
    </row>
    <row hidden="1" r="486">
      <c r="A486" s="38" t="n"/>
      <c r="B486" s="1" t="n"/>
      <c r="H486" s="1" t="n"/>
      <c r="I486" s="1" t="n"/>
      <c r="J486" s="1" t="n"/>
      <c r="K486" s="1" t="n"/>
      <c r="L486" s="1" t="n"/>
      <c r="M486" s="1" t="n"/>
    </row>
    <row hidden="1" r="487">
      <c r="A487" s="38" t="n"/>
      <c r="B487" s="1" t="n"/>
      <c r="H487" s="1" t="n"/>
      <c r="I487" s="1" t="n"/>
      <c r="J487" s="1" t="n"/>
      <c r="K487" s="1" t="n"/>
      <c r="L487" s="1" t="n"/>
      <c r="M487" s="1" t="n"/>
    </row>
    <row hidden="1" r="488">
      <c r="A488" s="38" t="n"/>
      <c r="B488" s="1" t="n"/>
      <c r="H488" s="1" t="n"/>
      <c r="I488" s="1" t="n"/>
      <c r="J488" s="1" t="n"/>
      <c r="K488" s="1" t="n"/>
      <c r="L488" s="1" t="n"/>
      <c r="M488" s="1" t="n"/>
    </row>
    <row hidden="1" r="489">
      <c r="A489" s="38" t="n"/>
      <c r="B489" s="1" t="n"/>
      <c r="H489" s="1" t="n"/>
      <c r="I489" s="1" t="n"/>
      <c r="J489" s="1" t="n"/>
      <c r="K489" s="1" t="n"/>
      <c r="L489" s="1" t="n"/>
      <c r="M489" s="1" t="n"/>
    </row>
    <row hidden="1" r="490">
      <c r="A490" s="38" t="n"/>
      <c r="B490" s="1" t="n"/>
      <c r="H490" s="1" t="n"/>
      <c r="I490" s="1" t="n"/>
      <c r="J490" s="1" t="n"/>
      <c r="K490" s="1" t="n"/>
      <c r="L490" s="1" t="n"/>
      <c r="M490" s="1" t="n"/>
    </row>
    <row hidden="1" r="491">
      <c r="A491" s="38" t="n"/>
      <c r="B491" s="1" t="n"/>
      <c r="H491" s="1" t="n"/>
      <c r="I491" s="1" t="n"/>
      <c r="J491" s="1" t="n"/>
      <c r="K491" s="1" t="n"/>
      <c r="L491" s="1" t="n"/>
      <c r="M491" s="1" t="n"/>
    </row>
    <row hidden="1" r="492">
      <c r="A492" s="38" t="n"/>
      <c r="B492" s="1" t="n"/>
      <c r="H492" s="1" t="n"/>
      <c r="I492" s="1" t="n"/>
      <c r="J492" s="1" t="n"/>
      <c r="K492" s="1" t="n"/>
      <c r="L492" s="1" t="n"/>
      <c r="M492" s="1" t="n"/>
    </row>
    <row hidden="1" r="493">
      <c r="A493" s="38" t="n"/>
      <c r="B493" s="1" t="n"/>
      <c r="H493" s="1" t="n"/>
      <c r="I493" s="1" t="n"/>
      <c r="J493" s="1" t="n"/>
      <c r="K493" s="1" t="n"/>
      <c r="L493" s="1" t="n"/>
      <c r="M493" s="1" t="n"/>
    </row>
    <row hidden="1" r="494">
      <c r="A494" s="38" t="n"/>
      <c r="B494" s="1" t="n"/>
      <c r="H494" s="1" t="n"/>
      <c r="I494" s="1" t="n"/>
      <c r="J494" s="1" t="n"/>
      <c r="K494" s="1" t="n"/>
      <c r="L494" s="1" t="n"/>
      <c r="M494" s="1" t="n"/>
    </row>
    <row hidden="1" r="495">
      <c r="A495" s="38" t="n"/>
      <c r="B495" s="1" t="n"/>
      <c r="H495" s="1" t="n"/>
      <c r="I495" s="1" t="n"/>
      <c r="J495" s="1" t="n"/>
      <c r="K495" s="1" t="n"/>
      <c r="L495" s="1" t="n"/>
      <c r="M495" s="1" t="n"/>
    </row>
    <row hidden="1" r="496">
      <c r="A496" s="38" t="n"/>
      <c r="B496" s="1" t="n"/>
      <c r="H496" s="1" t="n"/>
      <c r="I496" s="1" t="n"/>
      <c r="J496" s="1" t="n"/>
      <c r="K496" s="1" t="n"/>
      <c r="L496" s="1" t="n"/>
      <c r="M496" s="1" t="n"/>
    </row>
    <row hidden="1" r="497">
      <c r="A497" s="38" t="n"/>
      <c r="B497" s="1" t="n"/>
      <c r="H497" s="1" t="n"/>
      <c r="I497" s="1" t="n"/>
      <c r="J497" s="1" t="n"/>
      <c r="K497" s="1" t="n"/>
      <c r="L497" s="1" t="n"/>
      <c r="M497" s="1" t="n"/>
    </row>
    <row hidden="1" r="498">
      <c r="A498" s="38" t="n"/>
      <c r="B498" s="1" t="n"/>
      <c r="H498" s="1" t="n"/>
      <c r="I498" s="1" t="n"/>
      <c r="J498" s="1" t="n"/>
      <c r="K498" s="1" t="n"/>
      <c r="L498" s="1" t="n"/>
      <c r="M498" s="1" t="n"/>
    </row>
    <row hidden="1" r="499">
      <c r="A499" s="38" t="n"/>
      <c r="B499" s="1" t="n"/>
      <c r="H499" s="1" t="n"/>
      <c r="I499" s="1" t="n"/>
      <c r="J499" s="1" t="n"/>
      <c r="K499" s="1" t="n"/>
      <c r="L499" s="1" t="n"/>
      <c r="M499" s="1" t="n"/>
    </row>
    <row hidden="1" r="500">
      <c r="A500" s="38" t="n"/>
      <c r="B500" s="1" t="n"/>
      <c r="H500" s="1" t="n"/>
      <c r="I500" s="1" t="n"/>
      <c r="J500" s="1" t="n"/>
      <c r="K500" s="1" t="n"/>
      <c r="L500" s="1" t="n"/>
      <c r="M500" s="1" t="n"/>
    </row>
    <row r="501">
      <c r="A501" s="39" t="inlineStr">
        <is>
          <t>Time Series</t>
        </is>
      </c>
      <c r="B501" s="7" t="n"/>
      <c r="C501" s="20" t="n"/>
      <c r="D501" s="19" t="n"/>
      <c r="E501" s="19" t="n"/>
      <c r="F501" s="19" t="n"/>
      <c r="G501" s="46" t="inlineStr">
        <is>
          <t>Long Weights (Import/Export)</t>
        </is>
      </c>
      <c r="H501" s="4" t="n"/>
      <c r="I501" s="5" t="n"/>
      <c r="J501" s="5" t="n"/>
      <c r="K501" s="5" t="n"/>
      <c r="L501" s="5" t="n"/>
      <c r="M501" s="5" t="n"/>
    </row>
    <row r="502">
      <c r="A502" s="25" t="inlineStr">
        <is>
          <t>Level 1</t>
        </is>
      </c>
      <c r="B502" s="21" t="inlineStr">
        <is>
          <t>Level 2</t>
        </is>
      </c>
      <c r="C502" s="18" t="inlineStr">
        <is>
          <t>Level 3</t>
        </is>
      </c>
      <c r="D502" s="17" t="inlineStr">
        <is>
          <t>Level 4</t>
        </is>
      </c>
      <c r="E502" s="17" t="n"/>
      <c r="F502" s="17" t="n"/>
      <c r="G502" s="10" t="inlineStr">
        <is>
          <t>Invested Amount</t>
        </is>
      </c>
      <c r="H502" s="26" t="n"/>
      <c r="I502" s="26" t="n"/>
      <c r="J502" s="26" t="n"/>
      <c r="K502" s="26" t="n"/>
      <c r="L502" s="26" t="n"/>
      <c r="M502" s="26" t="n"/>
    </row>
    <row r="503">
      <c r="A503" s="40" t="inlineStr">
        <is>
          <t>Strategy Exposure</t>
        </is>
      </c>
      <c r="B503" s="27" t="n"/>
      <c r="C503" s="28" t="n"/>
      <c r="D503" s="29" t="n"/>
      <c r="E503" s="29" t="n"/>
      <c r="F503" s="29" t="n"/>
      <c r="G503" s="3" t="n"/>
    </row>
    <row r="504">
      <c r="A504" s="41" t="n"/>
      <c r="B504" s="31" t="inlineStr">
        <is>
          <t>Equity Investments</t>
        </is>
      </c>
      <c r="C504" s="32" t="n"/>
      <c r="D504" s="33" t="n"/>
      <c r="E504" s="33" t="n"/>
      <c r="F504" s="33" t="n"/>
      <c r="G504" s="9" t="n"/>
    </row>
    <row r="505">
      <c r="A505" s="42" t="n"/>
      <c r="B505" s="15" t="n"/>
      <c r="C505" s="13" t="inlineStr">
        <is>
          <t>Long/Short Equity</t>
        </is>
      </c>
      <c r="D505" s="11" t="n"/>
      <c r="E505" s="79" t="n">
        <v>0.89</v>
      </c>
      <c r="F505" s="79" t="n">
        <v>0.9179762083468113</v>
      </c>
      <c r="G505" s="79" t="n">
        <v>0.9686921793827605</v>
      </c>
      <c r="H505" s="79" t="n">
        <v>0.9507141659022769</v>
      </c>
      <c r="I505" s="79" t="n">
        <v>0.9582973018379114</v>
      </c>
      <c r="J505" s="57" t="n">
        <v>0.9600355338952413</v>
      </c>
      <c r="K505" s="55" t="n">
        <v>0.9327267331118966</v>
      </c>
      <c r="L505" s="55" t="n">
        <v>0.959585657330306</v>
      </c>
      <c r="M505" s="55" t="n">
        <v>0.939167860084354</v>
      </c>
      <c r="N505" t="inlineStr">
        <is>
          <t>99.07%</t>
        </is>
      </c>
    </row>
    <row r="506">
      <c r="A506" s="42" t="n"/>
      <c r="B506" s="15" t="n"/>
      <c r="C506" s="13" t="inlineStr">
        <is>
          <t>Event Driven/Spec. Sit.</t>
        </is>
      </c>
      <c r="D506" s="11" t="n"/>
      <c r="E506" s="11" t="n"/>
      <c r="F506" s="11" t="n"/>
      <c r="G506" s="2" t="n"/>
      <c r="H506" s="30" t="n">
        <v>0</v>
      </c>
      <c r="I506" s="30" t="n">
        <v>0</v>
      </c>
      <c r="J506" s="30" t="n">
        <v>0</v>
      </c>
      <c r="N506" t="inlineStr">
        <is>
          <t>0.00%</t>
        </is>
      </c>
    </row>
    <row r="507">
      <c r="A507" s="41" t="n"/>
      <c r="B507" s="31" t="n"/>
      <c r="C507" s="32" t="inlineStr">
        <is>
          <t>Stat. Arbitrage/Quant.</t>
        </is>
      </c>
      <c r="D507" s="33" t="n"/>
      <c r="E507" s="33" t="n"/>
      <c r="F507" s="33" t="n"/>
      <c r="G507" s="9" t="n"/>
      <c r="H507" s="30" t="n">
        <v>0</v>
      </c>
      <c r="I507" s="30" t="n">
        <v>0</v>
      </c>
      <c r="J507" s="30" t="n">
        <v>0</v>
      </c>
      <c r="N507" t="inlineStr">
        <is>
          <t>0.00%</t>
        </is>
      </c>
    </row>
    <row r="508">
      <c r="A508" s="42" t="n"/>
      <c r="B508" s="15" t="n"/>
      <c r="C508" s="13" t="inlineStr">
        <is>
          <t>Deep Value</t>
        </is>
      </c>
      <c r="D508" s="11" t="n"/>
      <c r="E508" s="11" t="n"/>
      <c r="F508" s="11" t="n"/>
      <c r="G508" s="2" t="n"/>
      <c r="H508" s="30" t="n">
        <v>0</v>
      </c>
      <c r="I508" s="30" t="n">
        <v>0</v>
      </c>
      <c r="J508" s="30" t="n">
        <v>0</v>
      </c>
      <c r="N508" t="inlineStr">
        <is>
          <t>0.00%</t>
        </is>
      </c>
    </row>
    <row r="509">
      <c r="A509" s="42" t="n"/>
      <c r="B509" s="15" t="n"/>
      <c r="C509" s="13" t="inlineStr">
        <is>
          <t>Derivatives</t>
        </is>
      </c>
      <c r="D509" s="11" t="n"/>
      <c r="E509" s="11" t="n"/>
      <c r="F509" s="11" t="n"/>
      <c r="G509" s="2" t="n"/>
      <c r="H509" s="30" t="n">
        <v>0</v>
      </c>
      <c r="I509" s="30" t="n">
        <v>0</v>
      </c>
      <c r="J509" s="30" t="n">
        <v>0</v>
      </c>
      <c r="N509" t="inlineStr">
        <is>
          <t>0.00%</t>
        </is>
      </c>
    </row>
    <row r="510">
      <c r="A510" s="42" t="n"/>
      <c r="B510" s="15" t="n"/>
      <c r="C510" s="13" t="inlineStr">
        <is>
          <t>Index Hedging</t>
        </is>
      </c>
      <c r="D510" s="11" t="n"/>
      <c r="E510" s="11" t="n"/>
      <c r="F510" s="11" t="n"/>
      <c r="G510" s="2" t="n"/>
      <c r="H510" s="30" t="n">
        <v>0</v>
      </c>
      <c r="I510" s="30" t="n">
        <v>0</v>
      </c>
      <c r="J510" s="30" t="n">
        <v>0</v>
      </c>
      <c r="N510" t="inlineStr">
        <is>
          <t>0.00%</t>
        </is>
      </c>
    </row>
    <row r="511">
      <c r="A511" s="42" t="n"/>
      <c r="B511" s="15" t="inlineStr">
        <is>
          <t>Credit Investments</t>
        </is>
      </c>
      <c r="C511" s="13" t="n"/>
      <c r="D511" s="11" t="n"/>
      <c r="E511" s="11" t="n"/>
      <c r="F511" s="11" t="n"/>
      <c r="G511" s="2" t="n"/>
    </row>
    <row r="512">
      <c r="A512" s="42" t="n"/>
      <c r="B512" s="15" t="n"/>
      <c r="C512" s="13" t="inlineStr">
        <is>
          <t>Credit</t>
        </is>
      </c>
      <c r="D512" s="11" t="n"/>
      <c r="E512" s="11" t="n"/>
      <c r="F512" s="11" t="n"/>
      <c r="G512" s="2" t="n"/>
    </row>
    <row r="513">
      <c r="A513" s="43" t="n"/>
      <c r="B513" s="34" t="n"/>
      <c r="C513" s="35" t="n"/>
      <c r="D513" s="36" t="inlineStr">
        <is>
          <t>Bank Debt/Sr. Secured</t>
        </is>
      </c>
      <c r="E513" s="36" t="n"/>
      <c r="F513" s="36" t="n"/>
      <c r="G513" s="8" t="n"/>
      <c r="N513" t="inlineStr">
        <is>
          <t>0.00%</t>
        </is>
      </c>
    </row>
    <row r="514">
      <c r="A514" s="43" t="n"/>
      <c r="B514" s="34" t="n"/>
      <c r="C514" s="35" t="n"/>
      <c r="D514" s="36" t="inlineStr">
        <is>
          <t>Subordinated</t>
        </is>
      </c>
      <c r="E514" s="36" t="n"/>
      <c r="F514" s="36" t="n"/>
      <c r="G514" s="8" t="n"/>
      <c r="N514" t="inlineStr">
        <is>
          <t>0.00%</t>
        </is>
      </c>
    </row>
    <row r="515">
      <c r="A515" s="43" t="n"/>
      <c r="B515" s="34" t="n"/>
      <c r="C515" s="35" t="n"/>
      <c r="D515" s="36" t="inlineStr">
        <is>
          <t>High Yield/Preferred</t>
        </is>
      </c>
      <c r="E515" s="36" t="n"/>
      <c r="F515" s="36" t="n"/>
      <c r="G515" s="8" t="n"/>
      <c r="N515" t="inlineStr">
        <is>
          <t>0.00%</t>
        </is>
      </c>
    </row>
    <row r="516">
      <c r="A516" s="43" t="n"/>
      <c r="B516" s="34" t="n"/>
      <c r="C516" s="35" t="n"/>
      <c r="D516" s="36" t="inlineStr">
        <is>
          <t>Stressed/Distressed</t>
        </is>
      </c>
      <c r="E516" s="36" t="n"/>
      <c r="F516" s="36" t="n"/>
      <c r="G516" s="8" t="n"/>
      <c r="N516" t="inlineStr">
        <is>
          <t>0.00%</t>
        </is>
      </c>
    </row>
    <row r="517">
      <c r="A517" s="43" t="n"/>
      <c r="B517" s="34" t="n"/>
      <c r="C517" s="35" t="n"/>
      <c r="D517" s="36" t="inlineStr">
        <is>
          <t>Post-bank/Credit Equity</t>
        </is>
      </c>
      <c r="E517" s="36" t="n"/>
      <c r="F517" s="36" t="n"/>
      <c r="G517" s="8" t="n"/>
      <c r="N517" t="inlineStr">
        <is>
          <t>0.00%</t>
        </is>
      </c>
    </row>
    <row r="518">
      <c r="A518" s="41" t="n"/>
      <c r="B518" s="31" t="n"/>
      <c r="C518" s="32" t="n"/>
      <c r="D518" s="33" t="inlineStr">
        <is>
          <t>Trade Claims/Litigation</t>
        </is>
      </c>
      <c r="E518" s="33" t="n"/>
      <c r="F518" s="33" t="n"/>
      <c r="G518" s="9" t="n"/>
      <c r="N518" t="inlineStr">
        <is>
          <t>0.00%</t>
        </is>
      </c>
    </row>
    <row r="519">
      <c r="A519" s="42" t="n"/>
      <c r="B519" s="15" t="n"/>
      <c r="C519" s="13" t="n"/>
      <c r="D519" s="11" t="inlineStr">
        <is>
          <t>Lease &amp; Asset Backed</t>
        </is>
      </c>
      <c r="E519" s="11" t="n"/>
      <c r="F519" s="11" t="n"/>
      <c r="G519" s="2" t="n"/>
      <c r="N519" t="inlineStr">
        <is>
          <t>0.00%</t>
        </is>
      </c>
    </row>
    <row r="520">
      <c r="A520" s="43" t="n"/>
      <c r="B520" s="34" t="n"/>
      <c r="C520" s="35" t="n"/>
      <c r="D520" s="36" t="inlineStr">
        <is>
          <t>Direct Lending</t>
        </is>
      </c>
      <c r="E520" s="36" t="n"/>
      <c r="F520" s="36" t="n"/>
      <c r="G520" s="8" t="n"/>
      <c r="N520" t="inlineStr">
        <is>
          <t>0.00%</t>
        </is>
      </c>
    </row>
    <row r="521">
      <c r="A521" s="43" t="n"/>
      <c r="B521" s="34" t="n"/>
      <c r="C521" s="35" t="n"/>
      <c r="D521" s="36" t="inlineStr">
        <is>
          <t>Small Balance Loans</t>
        </is>
      </c>
      <c r="E521" s="36" t="n"/>
      <c r="F521" s="36" t="n"/>
      <c r="G521" s="8" t="n"/>
      <c r="N521" t="inlineStr">
        <is>
          <t>0.00%</t>
        </is>
      </c>
    </row>
    <row r="522">
      <c r="A522" s="43" t="n"/>
      <c r="B522" s="34" t="n"/>
      <c r="C522" s="35" t="n"/>
      <c r="D522" s="36" t="inlineStr">
        <is>
          <t>Real Estate/Mortgage</t>
        </is>
      </c>
      <c r="E522" s="36" t="n"/>
      <c r="F522" s="36" t="n"/>
      <c r="G522" s="8" t="n"/>
      <c r="N522" t="inlineStr">
        <is>
          <t>0.00%</t>
        </is>
      </c>
    </row>
    <row r="523">
      <c r="A523" s="43" t="n"/>
      <c r="B523" s="34" t="n"/>
      <c r="C523" s="35" t="n"/>
      <c r="D523" s="36" t="inlineStr">
        <is>
          <t>Emerging Markets</t>
        </is>
      </c>
      <c r="E523" s="36" t="n"/>
      <c r="F523" s="36" t="n"/>
      <c r="G523" s="8" t="n"/>
      <c r="N523" t="inlineStr">
        <is>
          <t>0.00%</t>
        </is>
      </c>
    </row>
    <row r="524">
      <c r="A524" s="43" t="n"/>
      <c r="B524" s="34" t="n"/>
      <c r="C524" s="35" t="n"/>
      <c r="D524" s="36" t="inlineStr">
        <is>
          <t>CDS (mortgage)</t>
        </is>
      </c>
      <c r="E524" s="36" t="n"/>
      <c r="F524" s="36" t="n"/>
      <c r="G524" s="8" t="n"/>
      <c r="N524" t="inlineStr">
        <is>
          <t>0.00%</t>
        </is>
      </c>
    </row>
    <row r="525">
      <c r="A525" s="43" t="n"/>
      <c r="B525" s="34" t="n"/>
      <c r="C525" s="35" t="n"/>
      <c r="D525" s="36" t="inlineStr">
        <is>
          <t>CDS (invest. grade)</t>
        </is>
      </c>
      <c r="E525" s="36" t="n"/>
      <c r="F525" s="36" t="n"/>
      <c r="G525" s="8" t="n"/>
      <c r="N525" t="inlineStr">
        <is>
          <t>0.00%</t>
        </is>
      </c>
    </row>
    <row r="526">
      <c r="A526" s="43" t="n"/>
      <c r="B526" s="34" t="n"/>
      <c r="C526" s="35" t="n"/>
      <c r="D526" s="36" t="inlineStr">
        <is>
          <t>CDS (high yield)</t>
        </is>
      </c>
      <c r="E526" s="36" t="n"/>
      <c r="F526" s="36" t="n"/>
      <c r="G526" s="8" t="n"/>
      <c r="N526" t="inlineStr">
        <is>
          <t>0.00%</t>
        </is>
      </c>
    </row>
    <row r="527">
      <c r="A527" s="43" t="n"/>
      <c r="B527" s="35" t="inlineStr">
        <is>
          <t>Merger Arbitrage</t>
        </is>
      </c>
      <c r="C527" s="35" t="n"/>
      <c r="D527" s="36" t="n"/>
      <c r="E527" s="36" t="n"/>
      <c r="F527" s="36" t="n"/>
      <c r="G527" s="8" t="n"/>
    </row>
    <row r="528">
      <c r="A528" s="43" t="n"/>
      <c r="B528" s="35" t="inlineStr">
        <is>
          <t>Convertible Arbitrage</t>
        </is>
      </c>
      <c r="C528" s="35" t="n"/>
      <c r="D528" s="36" t="n"/>
      <c r="E528" s="36" t="n"/>
      <c r="F528" s="36" t="n"/>
      <c r="G528" s="8" t="n"/>
    </row>
    <row r="529">
      <c r="A529" s="43" t="n"/>
      <c r="B529" s="35" t="inlineStr">
        <is>
          <t>Digital And Currency</t>
        </is>
      </c>
      <c r="C529" s="35" t="n"/>
      <c r="D529" s="36" t="n"/>
      <c r="E529" s="36" t="n"/>
      <c r="F529" s="36" t="n"/>
      <c r="G529" s="8" t="n"/>
    </row>
    <row r="530">
      <c r="A530" s="43" t="n"/>
      <c r="B530" s="35" t="inlineStr">
        <is>
          <t>Cap. Struct. Arbitrage</t>
        </is>
      </c>
      <c r="C530" s="35" t="n"/>
      <c r="D530" s="36" t="n"/>
      <c r="E530" s="36" t="n"/>
      <c r="F530" s="36" t="n"/>
      <c r="G530" s="8" t="n"/>
    </row>
    <row r="531">
      <c r="A531" s="43" t="n"/>
      <c r="B531" s="34" t="n"/>
      <c r="C531" s="36" t="inlineStr">
        <is>
          <t>Equity</t>
        </is>
      </c>
      <c r="D531" s="36" t="n"/>
      <c r="E531" s="36" t="n"/>
      <c r="F531" s="36" t="n"/>
      <c r="G531" s="8" t="n"/>
    </row>
    <row r="532">
      <c r="A532" s="43" t="n"/>
      <c r="B532" s="34" t="n"/>
      <c r="C532" s="36" t="inlineStr">
        <is>
          <t>Debt</t>
        </is>
      </c>
      <c r="D532" s="36" t="n"/>
      <c r="E532" s="36" t="n"/>
      <c r="F532" s="36" t="n"/>
      <c r="G532" s="8" t="n"/>
    </row>
    <row r="533">
      <c r="A533" s="43" t="n"/>
      <c r="B533" s="35" t="inlineStr">
        <is>
          <t>Privates</t>
        </is>
      </c>
      <c r="C533" s="35" t="n"/>
      <c r="D533" s="36" t="n"/>
      <c r="E533" s="36" t="n"/>
      <c r="F533" s="36" t="n"/>
      <c r="G533" s="8" t="n"/>
      <c r="H533" s="47" t="n"/>
      <c r="I533" s="47" t="n"/>
      <c r="J533" s="47" t="n"/>
    </row>
    <row r="534">
      <c r="A534" s="43" t="n"/>
      <c r="B534" s="35" t="inlineStr">
        <is>
          <t>Unadjusted Portfolio</t>
        </is>
      </c>
      <c r="C534" s="35" t="n"/>
      <c r="D534" s="36" t="n"/>
      <c r="E534" s="79" t="n">
        <v>0.89</v>
      </c>
      <c r="F534" s="79" t="n">
        <v>0.9179762083468113</v>
      </c>
      <c r="G534" s="69" t="n">
        <v>0.97</v>
      </c>
      <c r="H534" s="30" t="n">
        <v>0.95</v>
      </c>
      <c r="I534" s="79" t="n">
        <v>0.9582973018379114</v>
      </c>
      <c r="J534" s="30" t="n">
        <v>0.9600355338952413</v>
      </c>
      <c r="K534" s="55" t="n">
        <v>0.9327267331118966</v>
      </c>
      <c r="L534" s="55" t="n">
        <v>0.959585657330306</v>
      </c>
      <c r="M534" s="55" t="n">
        <v>0.939167860084354</v>
      </c>
      <c r="N534" t="inlineStr">
        <is>
          <t>99.07%</t>
        </is>
      </c>
    </row>
    <row r="535">
      <c r="A535" s="42" t="n"/>
      <c r="B535" s="13" t="inlineStr">
        <is>
          <t>Sovereign</t>
        </is>
      </c>
      <c r="C535" s="13" t="n"/>
      <c r="D535" s="11" t="n"/>
      <c r="E535" s="11" t="n"/>
      <c r="F535" s="11" t="n"/>
      <c r="G535" s="2" t="n"/>
    </row>
    <row r="536">
      <c r="A536" s="43" t="inlineStr">
        <is>
          <t>Geographic Exposure</t>
        </is>
      </c>
      <c r="B536" s="34" t="n"/>
      <c r="C536" s="35" t="n"/>
      <c r="D536" s="36" t="n"/>
      <c r="E536" s="36" t="n"/>
      <c r="F536" s="36" t="n"/>
      <c r="G536" s="8" t="n"/>
    </row>
    <row r="537">
      <c r="A537" s="43" t="n"/>
      <c r="B537" s="34" t="inlineStr">
        <is>
          <t>North America</t>
        </is>
      </c>
      <c r="C537" s="35" t="n"/>
      <c r="D537" s="36" t="n"/>
      <c r="E537" s="64" t="n">
        <v>0.67</v>
      </c>
      <c r="F537" s="64" t="n">
        <v>0.690261442785479</v>
      </c>
      <c r="G537" s="80" t="n">
        <v>0.7035296071621379</v>
      </c>
      <c r="H537" s="64" t="n">
        <v>0.7079995568901918</v>
      </c>
      <c r="I537" s="64" t="n">
        <v>0.7067246178328898</v>
      </c>
      <c r="J537" s="30" t="n">
        <v>0.7062710556763002</v>
      </c>
      <c r="K537" s="55" t="n">
        <v>0.6508290268083697</v>
      </c>
      <c r="L537" s="55" t="n">
        <v>0.6647312744478023</v>
      </c>
      <c r="M537" s="55" t="n">
        <v>0.7333763220789057</v>
      </c>
      <c r="N537" t="inlineStr">
        <is>
          <t>75.90%</t>
        </is>
      </c>
    </row>
    <row r="538">
      <c r="A538" s="43" t="n"/>
      <c r="B538" s="34" t="inlineStr">
        <is>
          <t>Europe/UK</t>
        </is>
      </c>
      <c r="C538" s="35" t="n"/>
      <c r="D538" s="36" t="n"/>
      <c r="E538" s="64" t="n">
        <v>0.22</v>
      </c>
      <c r="F538" s="64" t="n">
        <v>0.2277147655613322</v>
      </c>
      <c r="G538" s="80" t="n">
        <v>0.2651625722206226</v>
      </c>
      <c r="H538" s="64" t="n">
        <v>0.242714609012085</v>
      </c>
      <c r="I538" s="64" t="n">
        <v>0.2515726840050214</v>
      </c>
      <c r="J538" s="30" t="n">
        <v>0.2537644782189411</v>
      </c>
      <c r="K538" s="55" t="n">
        <v>0.2818977063035268</v>
      </c>
      <c r="L538" s="55" t="n">
        <v>0.2948543828825037</v>
      </c>
      <c r="M538" s="55" t="n">
        <v>0.2057915380054482</v>
      </c>
      <c r="N538" t="inlineStr">
        <is>
          <t>23.17%</t>
        </is>
      </c>
    </row>
    <row r="539">
      <c r="A539" s="43" t="n"/>
      <c r="B539" s="34" t="inlineStr">
        <is>
          <t>Asia</t>
        </is>
      </c>
      <c r="C539" s="35" t="n"/>
      <c r="D539" s="36" t="n"/>
      <c r="E539" s="64" t="n"/>
      <c r="F539" s="64" t="n">
        <v>0</v>
      </c>
      <c r="G539" s="80" t="n">
        <v>0</v>
      </c>
      <c r="H539" s="64" t="n">
        <v>0</v>
      </c>
      <c r="I539" s="64" t="n">
        <v>0</v>
      </c>
      <c r="J539" s="30" t="n">
        <v>0</v>
      </c>
      <c r="K539" s="55" t="n">
        <v>0</v>
      </c>
      <c r="L539" s="55" t="n">
        <v>0</v>
      </c>
      <c r="M539" s="55" t="n">
        <v>0</v>
      </c>
      <c r="N539" t="inlineStr">
        <is>
          <t>0.00%</t>
        </is>
      </c>
    </row>
    <row r="540">
      <c r="A540" s="43" t="n"/>
      <c r="B540" s="34" t="inlineStr">
        <is>
          <t>Emer. Mkts.</t>
        </is>
      </c>
      <c r="C540" s="35" t="n"/>
      <c r="D540" s="36" t="n"/>
      <c r="E540" s="64" t="n"/>
      <c r="F540" s="64" t="n">
        <v>0</v>
      </c>
      <c r="G540" s="80" t="n">
        <v>0</v>
      </c>
      <c r="H540" s="64" t="n">
        <v>0</v>
      </c>
      <c r="I540" s="64" t="n">
        <v>0</v>
      </c>
      <c r="J540" s="30" t="n">
        <v>0</v>
      </c>
      <c r="K540" s="55" t="n">
        <v>0</v>
      </c>
      <c r="L540" s="55" t="n">
        <v>0</v>
      </c>
      <c r="M540" s="55" t="n">
        <v>0</v>
      </c>
      <c r="N540" t="inlineStr">
        <is>
          <t>0.00%</t>
        </is>
      </c>
    </row>
    <row r="541">
      <c r="A541" s="43" t="inlineStr">
        <is>
          <t>Industry Sector Exposure</t>
        </is>
      </c>
      <c r="B541" s="34" t="n"/>
      <c r="C541" s="35" t="n"/>
      <c r="D541" s="36" t="n"/>
      <c r="E541" s="36" t="n"/>
      <c r="F541" s="36" t="n"/>
      <c r="G541" s="8" t="n"/>
    </row>
    <row r="542">
      <c r="A542" s="43" t="n"/>
      <c r="B542" s="34" t="inlineStr">
        <is>
          <t>Energy</t>
        </is>
      </c>
      <c r="C542" s="35" t="n"/>
      <c r="D542" s="36" t="n"/>
      <c r="E542" s="36" t="n"/>
      <c r="F542" s="64" t="n">
        <v>0</v>
      </c>
      <c r="G542" s="64" t="n">
        <v>0</v>
      </c>
      <c r="H542" s="64" t="n">
        <v>0</v>
      </c>
      <c r="I542" s="64" t="n">
        <v>0</v>
      </c>
      <c r="J542" s="30" t="n">
        <v>0</v>
      </c>
      <c r="K542" s="55" t="n">
        <v>0</v>
      </c>
      <c r="L542" s="55" t="n">
        <v>0</v>
      </c>
      <c r="M542" s="55" t="n">
        <v>0</v>
      </c>
      <c r="N542" t="inlineStr">
        <is>
          <t>0.00%</t>
        </is>
      </c>
    </row>
    <row r="543">
      <c r="A543" s="43" t="n"/>
      <c r="B543" s="34" t="inlineStr">
        <is>
          <t>Materials</t>
        </is>
      </c>
      <c r="C543" s="35" t="n"/>
      <c r="D543" s="36" t="n"/>
      <c r="E543" s="36" t="n"/>
      <c r="F543" s="64" t="n">
        <v>0</v>
      </c>
      <c r="G543" s="64" t="n">
        <v>0</v>
      </c>
      <c r="H543" s="64" t="n">
        <v>0</v>
      </c>
      <c r="I543" s="64" t="n">
        <v>0</v>
      </c>
      <c r="J543" s="30" t="n">
        <v>0</v>
      </c>
      <c r="K543" s="55" t="n">
        <v>0</v>
      </c>
      <c r="L543" s="55" t="n">
        <v>0</v>
      </c>
      <c r="M543" s="55" t="n">
        <v>0</v>
      </c>
      <c r="N543" t="inlineStr">
        <is>
          <t>0.00%</t>
        </is>
      </c>
    </row>
    <row r="544">
      <c r="A544" s="42" t="n"/>
      <c r="B544" s="15" t="inlineStr">
        <is>
          <t>Industrials</t>
        </is>
      </c>
      <c r="C544" s="13" t="n"/>
      <c r="D544" s="11" t="n"/>
      <c r="E544" s="11" t="n"/>
      <c r="F544" s="64" t="n">
        <v>0.1001080555378265</v>
      </c>
      <c r="G544" s="64" t="n">
        <v>0.09976492118049307</v>
      </c>
      <c r="H544" s="64" t="n">
        <v>0.09366795008034445</v>
      </c>
      <c r="I544" s="64" t="n">
        <v>0.08041828132580853</v>
      </c>
      <c r="J544" s="30" t="n">
        <v>0.07752713337663078</v>
      </c>
      <c r="K544" s="55" t="n">
        <v>0.1039748133589937</v>
      </c>
      <c r="L544" s="55" t="n">
        <v>0.09981318292287214</v>
      </c>
      <c r="M544" s="55" t="n">
        <v>0.09322538735080685</v>
      </c>
      <c r="N544" t="inlineStr">
        <is>
          <t>9.92%</t>
        </is>
      </c>
    </row>
    <row r="545">
      <c r="A545" s="43" t="n"/>
      <c r="B545" s="34" t="inlineStr">
        <is>
          <t>Cons. Disc.</t>
        </is>
      </c>
      <c r="C545" s="35" t="n"/>
      <c r="D545" s="36" t="n"/>
      <c r="E545" s="36" t="n"/>
      <c r="F545" s="64" t="n">
        <v>0.1104517846864788</v>
      </c>
      <c r="G545" s="64" t="n">
        <v>0.1026752001673565</v>
      </c>
      <c r="H545" s="64" t="n">
        <v>0.09383194357642548</v>
      </c>
      <c r="I545" s="64" t="n">
        <v>0.09527651013114455</v>
      </c>
      <c r="J545" s="30" t="n">
        <v>0.08455454430699315</v>
      </c>
      <c r="K545" s="55" t="n">
        <v>0.05388083034764247</v>
      </c>
      <c r="L545" s="55" t="n">
        <v>0.05935791160463107</v>
      </c>
      <c r="M545" s="55" t="n">
        <v>0.05475974613151412</v>
      </c>
      <c r="N545" t="inlineStr">
        <is>
          <t>6.84%</t>
        </is>
      </c>
    </row>
    <row r="546">
      <c r="A546" s="43" t="n"/>
      <c r="B546" s="34" t="inlineStr">
        <is>
          <t>Cons. Staples</t>
        </is>
      </c>
      <c r="C546" s="35" t="n"/>
      <c r="D546" s="36" t="n"/>
      <c r="E546" s="36" t="n"/>
      <c r="F546" s="64" t="n">
        <v>0.0894262651733411</v>
      </c>
      <c r="G546" s="64" t="n">
        <v>0.09587907144142523</v>
      </c>
      <c r="H546" s="64" t="n">
        <v>0.08415476500367607</v>
      </c>
      <c r="I546" s="64" t="n">
        <v>0.09495373642952851</v>
      </c>
      <c r="J546" s="30" t="n">
        <v>0.08824135502132978</v>
      </c>
      <c r="K546" s="55" t="n">
        <v>0.100887544245471</v>
      </c>
      <c r="L546" s="55" t="n">
        <v>0.09828714566128896</v>
      </c>
      <c r="M546" s="55" t="n">
        <v>0.08769241258186791</v>
      </c>
      <c r="N546" t="inlineStr">
        <is>
          <t>7.36%</t>
        </is>
      </c>
    </row>
    <row r="547">
      <c r="A547" s="43" t="n"/>
      <c r="B547" s="34" t="inlineStr">
        <is>
          <t>Health Care</t>
        </is>
      </c>
      <c r="C547" s="35" t="n"/>
      <c r="D547" s="36" t="n"/>
      <c r="E547" s="36" t="n"/>
      <c r="F547" s="64" t="n">
        <v>0</v>
      </c>
      <c r="G547" s="64" t="n">
        <v>0</v>
      </c>
      <c r="H547" s="64" t="n">
        <v>0</v>
      </c>
      <c r="I547" s="64" t="n">
        <v>0</v>
      </c>
      <c r="J547" s="30" t="n">
        <v>0</v>
      </c>
      <c r="K547" s="55" t="n">
        <v>0</v>
      </c>
      <c r="L547" s="55" t="n">
        <v>0</v>
      </c>
      <c r="M547" s="55" t="n">
        <v>0</v>
      </c>
      <c r="N547" t="inlineStr">
        <is>
          <t>0.00%</t>
        </is>
      </c>
    </row>
    <row r="548">
      <c r="A548" s="43" t="n"/>
      <c r="B548" s="34" t="inlineStr">
        <is>
          <t>Financials</t>
        </is>
      </c>
      <c r="C548" s="35" t="n"/>
      <c r="D548" s="36" t="n"/>
      <c r="E548" s="36" t="n"/>
      <c r="F548" s="64" t="n">
        <v>0.03399296596848988</v>
      </c>
      <c r="G548" s="64" t="n">
        <v>0.03743966168796113</v>
      </c>
      <c r="H548" s="64" t="n">
        <v>0.03806176494635225</v>
      </c>
      <c r="I548" s="64" t="n">
        <v>0.04372279925927414</v>
      </c>
      <c r="J548" s="30" t="n">
        <v>0.06143339988863333</v>
      </c>
      <c r="K548" s="55" t="n">
        <v>0.05037723615046133</v>
      </c>
      <c r="L548" s="55" t="n">
        <v>0.05463824751919233</v>
      </c>
      <c r="M548" s="55" t="n">
        <v>0.04803166147637342</v>
      </c>
      <c r="N548" t="inlineStr">
        <is>
          <t>5.07%</t>
        </is>
      </c>
    </row>
    <row r="549">
      <c r="A549" s="43" t="n"/>
      <c r="B549" s="34" t="inlineStr">
        <is>
          <t>Real Estate</t>
        </is>
      </c>
      <c r="C549" s="35" t="n"/>
      <c r="D549" s="36" t="n"/>
      <c r="E549" s="36" t="n"/>
      <c r="F549" s="64" t="n">
        <v>0</v>
      </c>
      <c r="G549" s="64" t="n">
        <v>0</v>
      </c>
      <c r="H549" s="64" t="n">
        <v>0</v>
      </c>
      <c r="I549" s="64" t="n">
        <v>0</v>
      </c>
      <c r="J549" s="30" t="n">
        <v>0.2321810705511381</v>
      </c>
      <c r="K549" s="55" t="n">
        <v>0</v>
      </c>
      <c r="L549" s="55" t="n">
        <v>0</v>
      </c>
      <c r="M549" s="55" t="n">
        <v>0</v>
      </c>
      <c r="N549" t="inlineStr">
        <is>
          <t>0.00%</t>
        </is>
      </c>
    </row>
    <row r="550">
      <c r="A550" s="42" t="n"/>
      <c r="B550" s="15" t="inlineStr">
        <is>
          <t>Info. Tech.</t>
        </is>
      </c>
      <c r="C550" s="13" t="n"/>
      <c r="D550" s="11" t="n"/>
      <c r="E550" s="64" t="n">
        <v>0.38</v>
      </c>
      <c r="F550" s="64" t="n">
        <v>0.2186998842404292</v>
      </c>
      <c r="G550" s="64" t="n">
        <v>0.2032757542738888</v>
      </c>
      <c r="H550" s="64" t="n">
        <v>0.2315234603578558</v>
      </c>
      <c r="I550" s="64" t="n">
        <v>0.2414195067818213</v>
      </c>
      <c r="J550" s="30" t="n">
        <v>0.4160980307505162</v>
      </c>
      <c r="K550" s="55" t="n">
        <v>0.2748983121230595</v>
      </c>
      <c r="L550" s="55" t="n">
        <v>0.2993859740914734</v>
      </c>
      <c r="M550" s="55" t="n">
        <v>0.3009804170685166</v>
      </c>
      <c r="N550" t="inlineStr">
        <is>
          <t>33.99%</t>
        </is>
      </c>
    </row>
    <row r="551">
      <c r="A551" s="43" t="n"/>
      <c r="B551" s="34" t="inlineStr">
        <is>
          <t>Commun. Services</t>
        </is>
      </c>
      <c r="C551" s="35" t="n"/>
      <c r="D551" s="36" t="n"/>
      <c r="E551" s="64">
        <f>0.26+0.25</f>
        <v/>
      </c>
      <c r="F551" s="64" t="n">
        <v>0.3652972527402456</v>
      </c>
      <c r="G551" s="64" t="n">
        <v>0.4296575706316358</v>
      </c>
      <c r="H551" s="64" t="n">
        <v>0.4094742819376228</v>
      </c>
      <c r="I551" s="64" t="n">
        <v>0.4025064679103342</v>
      </c>
      <c r="J551" s="30" t="n">
        <v>0</v>
      </c>
      <c r="K551" s="55" t="n">
        <v>0.3487079968862686</v>
      </c>
      <c r="L551" s="55" t="n">
        <v>0.3481031955308481</v>
      </c>
      <c r="M551" s="55" t="n">
        <v>0.3544782354752752</v>
      </c>
    </row>
    <row r="552">
      <c r="A552" s="43" t="n"/>
      <c r="B552" s="34" t="inlineStr">
        <is>
          <t>Utilities</t>
        </is>
      </c>
      <c r="C552" s="35" t="n"/>
      <c r="D552" s="36" t="n"/>
      <c r="E552" s="36" t="n"/>
      <c r="F552" s="64" t="n">
        <v>0</v>
      </c>
      <c r="G552" s="64" t="n">
        <v>0</v>
      </c>
      <c r="H552" s="64" t="n">
        <v>0</v>
      </c>
      <c r="I552" s="64" t="n">
        <v>0</v>
      </c>
      <c r="J552" s="30" t="n">
        <v>0</v>
      </c>
      <c r="K552" s="55" t="n">
        <v>0</v>
      </c>
      <c r="L552" s="55" t="n">
        <v>0</v>
      </c>
      <c r="M552" s="55" t="n">
        <v>0</v>
      </c>
      <c r="N552" t="inlineStr">
        <is>
          <t>0.00%</t>
        </is>
      </c>
    </row>
    <row r="553">
      <c r="A553" s="43" t="n"/>
      <c r="B553" s="34" t="inlineStr">
        <is>
          <t>Index</t>
        </is>
      </c>
      <c r="C553" s="35" t="n"/>
      <c r="D553" s="36" t="n"/>
      <c r="E553" s="36" t="n"/>
      <c r="F553" s="64" t="n">
        <v>0</v>
      </c>
      <c r="G553" s="64" t="n">
        <v>0</v>
      </c>
      <c r="H553" s="64" t="n">
        <v>0</v>
      </c>
      <c r="I553" s="64" t="n">
        <v>0</v>
      </c>
      <c r="J553" s="30" t="n">
        <v>0</v>
      </c>
      <c r="K553" s="55" t="n">
        <v>0</v>
      </c>
      <c r="L553" s="55" t="n">
        <v>0</v>
      </c>
      <c r="M553" s="55" t="n">
        <v>0</v>
      </c>
      <c r="N553" t="inlineStr">
        <is>
          <t>0.00%</t>
        </is>
      </c>
    </row>
    <row r="554">
      <c r="A554" s="43" t="n"/>
      <c r="B554" s="34" t="inlineStr">
        <is>
          <t>Other</t>
        </is>
      </c>
      <c r="C554" s="35" t="n"/>
      <c r="D554" s="36" t="n"/>
      <c r="E554" s="36" t="n"/>
      <c r="F554" s="64" t="n">
        <v>0</v>
      </c>
      <c r="G554" s="64" t="n">
        <v>0</v>
      </c>
      <c r="H554" s="64" t="n">
        <v>0</v>
      </c>
      <c r="I554" s="64" t="n">
        <v>0</v>
      </c>
      <c r="J554" s="30" t="n">
        <v>0</v>
      </c>
      <c r="K554" s="64" t="n">
        <v>0</v>
      </c>
      <c r="L554" s="64" t="n">
        <v>0</v>
      </c>
      <c r="M554" s="64" t="n">
        <v>0</v>
      </c>
      <c r="N554" t="inlineStr">
        <is>
          <t>0.00%</t>
        </is>
      </c>
    </row>
    <row r="555">
      <c r="A555" s="43" t="inlineStr">
        <is>
          <t>Market Exposure</t>
        </is>
      </c>
      <c r="B555" s="34" t="n"/>
      <c r="C555" s="35" t="n"/>
      <c r="D555" s="36" t="n"/>
      <c r="E555" s="36" t="n"/>
      <c r="F555" s="36" t="n"/>
      <c r="G555" s="8" t="n"/>
    </row>
    <row r="556">
      <c r="A556" s="43" t="n"/>
      <c r="B556" s="34" t="inlineStr">
        <is>
          <t>Large Cap</t>
        </is>
      </c>
      <c r="C556" s="35" t="n"/>
      <c r="D556" s="36" t="n"/>
      <c r="E556" s="64" t="n">
        <v>0.49</v>
      </c>
      <c r="F556" s="64" t="n">
        <v>0.5619496894989306</v>
      </c>
      <c r="G556" s="64" t="n">
        <v>0.6138439128126687</v>
      </c>
      <c r="H556" s="64" t="n">
        <v>0.6219817851879248</v>
      </c>
      <c r="I556" s="64" t="n">
        <v>0.6058453893204362</v>
      </c>
      <c r="J556" s="30" t="n">
        <v>0.6253096544461444</v>
      </c>
      <c r="K556" s="55" t="n">
        <v>0.6132820172429303</v>
      </c>
      <c r="L556" s="55" t="n">
        <v>0.6410858901849693</v>
      </c>
      <c r="M556" s="55" t="n">
        <v>0.6332932594505497</v>
      </c>
      <c r="N556" t="inlineStr">
        <is>
          <t>62.51%</t>
        </is>
      </c>
    </row>
    <row r="557">
      <c r="A557" s="43" t="n"/>
      <c r="B557" s="34" t="inlineStr">
        <is>
          <t>Mid Cap</t>
        </is>
      </c>
      <c r="C557" s="35" t="n"/>
      <c r="D557" s="36" t="n"/>
      <c r="E557" s="64" t="n">
        <v>0.16</v>
      </c>
      <c r="F557" s="64" t="n">
        <v>0.2710031305668804</v>
      </c>
      <c r="G557" s="64" t="n">
        <v>0.2496978259852438</v>
      </c>
      <c r="H557" s="64" t="n">
        <v>0.2332646797175336</v>
      </c>
      <c r="I557" s="64" t="n">
        <v>0.2554814827477588</v>
      </c>
      <c r="J557" s="30" t="n">
        <v>0.2449379961207779</v>
      </c>
      <c r="K557" s="55" t="n">
        <v>0.2572335817925947</v>
      </c>
      <c r="L557" s="55" t="n">
        <v>0.1937644441061009</v>
      </c>
      <c r="M557" s="55" t="n">
        <v>0.1908804137183973</v>
      </c>
      <c r="N557" t="inlineStr">
        <is>
          <t>25.08%</t>
        </is>
      </c>
    </row>
    <row r="558">
      <c r="A558" s="41" t="n"/>
      <c r="B558" s="31" t="inlineStr">
        <is>
          <t>Small Cap</t>
        </is>
      </c>
      <c r="C558" s="32" t="n"/>
      <c r="D558" s="33" t="n"/>
      <c r="E558" s="64" t="n">
        <v>0.25</v>
      </c>
      <c r="F558" s="64" t="n">
        <v>0.08502338828100024</v>
      </c>
      <c r="G558" s="64" t="n">
        <v>0.1051504405848479</v>
      </c>
      <c r="H558" s="64" t="n">
        <v>0.09546770099681831</v>
      </c>
      <c r="I558" s="64" t="n">
        <v>0.09697042976971623</v>
      </c>
      <c r="J558" s="30" t="n">
        <v>0.08978788332831904</v>
      </c>
      <c r="K558" s="55" t="n">
        <v>0.06221113407637158</v>
      </c>
      <c r="L558" s="55" t="n">
        <v>0.1247353230392358</v>
      </c>
      <c r="M558" s="55" t="n">
        <v>0.1149941869154069</v>
      </c>
      <c r="N558" t="inlineStr">
        <is>
          <t>11.49%</t>
        </is>
      </c>
    </row>
    <row r="559">
      <c r="A559" s="40" t="n"/>
      <c r="B559" s="27" t="inlineStr">
        <is>
          <t>Private</t>
        </is>
      </c>
      <c r="C559" s="28" t="n"/>
      <c r="D559" s="29" t="n"/>
      <c r="E559" s="29" t="n"/>
      <c r="F559" s="29" t="n"/>
      <c r="G559" s="3" t="n"/>
    </row>
    <row r="560">
      <c r="A560" s="41" t="inlineStr">
        <is>
          <t>Sovereign Exposure</t>
        </is>
      </c>
      <c r="B560" s="31" t="n"/>
      <c r="C560" s="32" t="n"/>
      <c r="D560" s="33" t="n"/>
      <c r="E560" s="33" t="n"/>
      <c r="F560" s="33" t="n"/>
      <c r="G560" s="9" t="n"/>
    </row>
    <row r="561">
      <c r="A561" s="41" t="n"/>
      <c r="B561" s="31" t="inlineStr">
        <is>
          <t>North America</t>
        </is>
      </c>
      <c r="C561" s="32" t="n"/>
      <c r="D561" s="33" t="n"/>
      <c r="E561" s="33" t="n"/>
      <c r="F561" s="33" t="n"/>
      <c r="G561" s="9" t="n"/>
      <c r="H561" s="30" t="n">
        <v>0</v>
      </c>
      <c r="I561" s="30" t="n">
        <v>0</v>
      </c>
      <c r="J561" s="30" t="n">
        <v>0</v>
      </c>
      <c r="N561" t="inlineStr">
        <is>
          <t>0.00%</t>
        </is>
      </c>
    </row>
    <row r="562">
      <c r="A562" s="41" t="n"/>
      <c r="B562" s="31" t="inlineStr">
        <is>
          <t>Europe</t>
        </is>
      </c>
      <c r="C562" s="32" t="n"/>
      <c r="D562" s="33" t="n"/>
      <c r="E562" s="33" t="n"/>
      <c r="F562" s="33" t="n"/>
      <c r="G562" s="9" t="n"/>
      <c r="H562" s="30" t="n">
        <v>0</v>
      </c>
      <c r="I562" s="30" t="n">
        <v>0</v>
      </c>
      <c r="J562" s="30" t="n">
        <v>0</v>
      </c>
      <c r="N562" t="inlineStr">
        <is>
          <t>0.00%</t>
        </is>
      </c>
    </row>
    <row r="563">
      <c r="A563" s="41" t="n"/>
      <c r="B563" s="31" t="inlineStr">
        <is>
          <t>Asia</t>
        </is>
      </c>
      <c r="C563" s="32" t="n"/>
      <c r="D563" s="33" t="n"/>
      <c r="E563" s="33" t="n"/>
      <c r="F563" s="33" t="n"/>
      <c r="G563" s="9" t="n"/>
      <c r="H563" s="30" t="n">
        <v>0</v>
      </c>
      <c r="I563" s="30" t="n">
        <v>0</v>
      </c>
      <c r="J563" s="30" t="n">
        <v>0</v>
      </c>
      <c r="N563" t="inlineStr">
        <is>
          <t>0.00%</t>
        </is>
      </c>
    </row>
    <row r="564">
      <c r="A564" s="41" t="n"/>
      <c r="B564" s="31" t="inlineStr">
        <is>
          <t>Other/Unknown</t>
        </is>
      </c>
      <c r="C564" s="32" t="n"/>
      <c r="D564" s="33" t="n"/>
      <c r="E564" s="33" t="n"/>
      <c r="F564" s="33" t="n"/>
      <c r="G564" s="9" t="n"/>
      <c r="H564" s="30" t="n">
        <v>0</v>
      </c>
      <c r="I564" s="30" t="n">
        <v>0</v>
      </c>
      <c r="J564" s="30" t="n">
        <v>0</v>
      </c>
      <c r="N564" t="inlineStr">
        <is>
          <t>0.00%</t>
        </is>
      </c>
    </row>
    <row r="566">
      <c r="A566" s="39" t="inlineStr">
        <is>
          <t>Time Series</t>
        </is>
      </c>
      <c r="B566" s="7" t="n"/>
      <c r="C566" s="20" t="n"/>
      <c r="D566" s="19" t="n"/>
      <c r="E566" s="19" t="n"/>
      <c r="F566" s="19" t="n"/>
      <c r="G566" s="46" t="inlineStr">
        <is>
          <t>Short Weights (Import/Export)</t>
        </is>
      </c>
      <c r="H566" s="4" t="n"/>
      <c r="I566" s="5" t="n"/>
      <c r="J566" s="5" t="n"/>
      <c r="K566" s="5" t="n"/>
      <c r="L566" s="5" t="n"/>
      <c r="M566" s="5" t="n"/>
    </row>
    <row r="567">
      <c r="A567" s="25" t="inlineStr">
        <is>
          <t>Level 1</t>
        </is>
      </c>
      <c r="B567" s="21" t="inlineStr">
        <is>
          <t>Level 2</t>
        </is>
      </c>
      <c r="C567" s="18" t="inlineStr">
        <is>
          <t>Level 3</t>
        </is>
      </c>
      <c r="D567" s="17" t="inlineStr">
        <is>
          <t>Level 4</t>
        </is>
      </c>
      <c r="E567" s="17" t="n"/>
      <c r="F567" s="17" t="n"/>
      <c r="G567" s="10" t="n"/>
      <c r="H567" s="26" t="n"/>
      <c r="I567" s="26" t="n"/>
      <c r="J567" s="26" t="n"/>
      <c r="K567" s="26" t="n"/>
      <c r="L567" s="26" t="n"/>
      <c r="M567" s="26" t="n"/>
    </row>
    <row r="568">
      <c r="A568" s="40" t="inlineStr">
        <is>
          <t>Strategy Exposure</t>
        </is>
      </c>
      <c r="B568" s="27" t="n"/>
      <c r="C568" s="28" t="n"/>
      <c r="D568" s="29" t="n"/>
      <c r="E568" s="29" t="n"/>
      <c r="F568" s="29" t="n"/>
      <c r="G568" s="3" t="n"/>
    </row>
    <row r="569">
      <c r="A569" s="41" t="n"/>
      <c r="B569" s="31" t="inlineStr">
        <is>
          <t>Equity Investments</t>
        </is>
      </c>
      <c r="C569" s="32" t="n"/>
      <c r="D569" s="33" t="n"/>
      <c r="E569" s="33" t="n"/>
      <c r="F569" s="33" t="n"/>
      <c r="G569" s="9" t="n"/>
    </row>
    <row r="570">
      <c r="A570" s="42" t="n"/>
      <c r="B570" s="15" t="n"/>
      <c r="C570" s="13" t="inlineStr">
        <is>
          <t>Long/Short Equity</t>
        </is>
      </c>
      <c r="D570" s="11" t="n"/>
      <c r="E570" s="79" t="n">
        <v>0.46</v>
      </c>
      <c r="F570" s="79" t="n">
        <v>0.4435033310335941</v>
      </c>
      <c r="G570" s="79" t="n">
        <v>0.4881970423619219</v>
      </c>
      <c r="H570" s="79" t="n">
        <v>0.4120071419644721</v>
      </c>
      <c r="I570" s="79" t="n">
        <v>0.4657165420681906</v>
      </c>
      <c r="J570" s="30" t="n">
        <v>0.4342884334923116</v>
      </c>
      <c r="K570" s="55" t="n">
        <v>0.4446617562105247</v>
      </c>
      <c r="L570" s="55" t="n">
        <v>0.4486541442255504</v>
      </c>
      <c r="M570" s="30" t="n">
        <v>0.427</v>
      </c>
      <c r="N570" t="inlineStr">
        <is>
          <t>52.67%</t>
        </is>
      </c>
    </row>
    <row r="571">
      <c r="A571" s="42" t="n"/>
      <c r="B571" s="15" t="n"/>
      <c r="C571" s="13" t="inlineStr">
        <is>
          <t>Event Driven/Spec. Sit.</t>
        </is>
      </c>
      <c r="D571" s="11" t="n"/>
      <c r="E571" s="11" t="n"/>
      <c r="F571" s="11" t="n"/>
      <c r="G571" s="2" t="n"/>
      <c r="H571" s="30" t="n">
        <v>0</v>
      </c>
      <c r="I571" s="30" t="n">
        <v>0</v>
      </c>
      <c r="J571" s="30" t="n">
        <v>0</v>
      </c>
      <c r="N571" t="inlineStr">
        <is>
          <t>0.00%</t>
        </is>
      </c>
    </row>
    <row r="572">
      <c r="A572" s="41" t="n"/>
      <c r="B572" s="31" t="n"/>
      <c r="C572" s="32" t="inlineStr">
        <is>
          <t>Stat. Arbitrage/Quant.</t>
        </is>
      </c>
      <c r="D572" s="33" t="n"/>
      <c r="E572" s="33" t="n"/>
      <c r="F572" s="33" t="n"/>
      <c r="G572" s="9" t="n"/>
      <c r="H572" s="30" t="n">
        <v>0</v>
      </c>
      <c r="I572" s="30" t="n">
        <v>0</v>
      </c>
      <c r="J572" s="30" t="n">
        <v>0</v>
      </c>
      <c r="N572" t="inlineStr">
        <is>
          <t>0.00%</t>
        </is>
      </c>
    </row>
    <row r="573">
      <c r="A573" s="42" t="n"/>
      <c r="B573" s="15" t="n"/>
      <c r="C573" s="13" t="inlineStr">
        <is>
          <t>Deep Value</t>
        </is>
      </c>
      <c r="D573" s="11" t="n"/>
      <c r="E573" s="11" t="n"/>
      <c r="F573" s="11" t="n"/>
      <c r="G573" s="2" t="n"/>
      <c r="H573" s="30" t="n">
        <v>0</v>
      </c>
      <c r="I573" s="30" t="n">
        <v>0</v>
      </c>
      <c r="J573" s="30" t="n">
        <v>0</v>
      </c>
      <c r="N573" t="inlineStr">
        <is>
          <t>0.00%</t>
        </is>
      </c>
    </row>
    <row r="574">
      <c r="A574" s="42" t="n"/>
      <c r="B574" s="15" t="n"/>
      <c r="C574" s="13" t="inlineStr">
        <is>
          <t>Derivatives</t>
        </is>
      </c>
      <c r="D574" s="11" t="n"/>
      <c r="E574" s="11" t="n"/>
      <c r="F574" s="11" t="n"/>
      <c r="G574" s="2" t="n"/>
      <c r="H574" s="30" t="n">
        <v>0</v>
      </c>
      <c r="I574" s="30" t="n">
        <v>0</v>
      </c>
      <c r="J574" s="30" t="n">
        <v>0</v>
      </c>
      <c r="N574" t="inlineStr">
        <is>
          <t>0.00%</t>
        </is>
      </c>
    </row>
    <row r="575">
      <c r="A575" s="42" t="n"/>
      <c r="B575" s="15" t="n"/>
      <c r="C575" s="13" t="inlineStr">
        <is>
          <t>Index Hedging</t>
        </is>
      </c>
      <c r="D575" s="11" t="n"/>
      <c r="E575" s="11" t="n"/>
      <c r="F575" s="11" t="n"/>
      <c r="G575" s="2" t="n"/>
      <c r="H575" s="30" t="n">
        <v>0</v>
      </c>
      <c r="I575" s="30" t="n">
        <v>0</v>
      </c>
      <c r="J575" s="30" t="n">
        <v>0</v>
      </c>
      <c r="N575" t="inlineStr">
        <is>
          <t>0.00%</t>
        </is>
      </c>
    </row>
    <row r="576">
      <c r="A576" s="42" t="n"/>
      <c r="B576" s="15" t="inlineStr">
        <is>
          <t>Credit Investments</t>
        </is>
      </c>
      <c r="C576" s="13" t="n"/>
      <c r="D576" s="11" t="n"/>
      <c r="E576" s="11" t="n"/>
      <c r="F576" s="11" t="n"/>
      <c r="G576" s="2" t="n"/>
    </row>
    <row r="577">
      <c r="A577" s="42" t="n"/>
      <c r="B577" s="15" t="n"/>
      <c r="C577" s="13" t="inlineStr">
        <is>
          <t>Credit</t>
        </is>
      </c>
      <c r="D577" s="11" t="n"/>
      <c r="E577" s="11" t="n"/>
      <c r="F577" s="11" t="n"/>
      <c r="G577" s="2" t="n"/>
    </row>
    <row r="578">
      <c r="A578" s="42" t="n"/>
      <c r="B578" s="15" t="n"/>
      <c r="C578" s="13" t="n"/>
      <c r="D578" s="11" t="inlineStr">
        <is>
          <t>Bank Debt/Sr. Secured</t>
        </is>
      </c>
      <c r="E578" s="11" t="n"/>
      <c r="F578" s="11" t="n"/>
      <c r="G578" s="2" t="n"/>
      <c r="N578" t="inlineStr">
        <is>
          <t>0.00%</t>
        </is>
      </c>
    </row>
    <row r="579">
      <c r="A579" s="42" t="n"/>
      <c r="B579" s="15" t="n"/>
      <c r="C579" s="13" t="n"/>
      <c r="D579" s="11" t="inlineStr">
        <is>
          <t>Subordinated</t>
        </is>
      </c>
      <c r="E579" s="11" t="n"/>
      <c r="F579" s="11" t="n"/>
      <c r="G579" s="2" t="n"/>
      <c r="N579" t="inlineStr">
        <is>
          <t>0.00%</t>
        </is>
      </c>
    </row>
    <row r="580">
      <c r="A580" s="42" t="n"/>
      <c r="B580" s="15" t="n"/>
      <c r="C580" s="13" t="n"/>
      <c r="D580" s="11" t="inlineStr">
        <is>
          <t>High Yield/Preferred</t>
        </is>
      </c>
      <c r="E580" s="11" t="n"/>
      <c r="F580" s="11" t="n"/>
      <c r="G580" s="2" t="n"/>
      <c r="N580" t="inlineStr">
        <is>
          <t>0.00%</t>
        </is>
      </c>
    </row>
    <row r="581">
      <c r="A581" s="42" t="n"/>
      <c r="B581" s="15" t="n"/>
      <c r="C581" s="13" t="n"/>
      <c r="D581" s="11" t="inlineStr">
        <is>
          <t>Stressed/Distressed</t>
        </is>
      </c>
      <c r="E581" s="11" t="n"/>
      <c r="F581" s="11" t="n"/>
      <c r="G581" s="2" t="n"/>
      <c r="N581" t="inlineStr">
        <is>
          <t>0.00%</t>
        </is>
      </c>
    </row>
    <row r="582">
      <c r="A582" s="42" t="n"/>
      <c r="B582" s="15" t="n"/>
      <c r="C582" s="13" t="n"/>
      <c r="D582" s="11" t="inlineStr">
        <is>
          <t>Post-bank/Credit Equity</t>
        </is>
      </c>
      <c r="E582" s="11" t="n"/>
      <c r="F582" s="11" t="n"/>
      <c r="G582" s="2" t="n"/>
      <c r="N582" t="inlineStr">
        <is>
          <t>0.00%</t>
        </is>
      </c>
    </row>
    <row r="583">
      <c r="A583" s="42" t="n"/>
      <c r="B583" s="15" t="n"/>
      <c r="C583" s="13" t="n"/>
      <c r="D583" s="11" t="inlineStr">
        <is>
          <t>Trade Claims/Litigation</t>
        </is>
      </c>
      <c r="E583" s="11" t="n"/>
      <c r="F583" s="11" t="n"/>
      <c r="G583" s="2" t="n"/>
      <c r="N583" t="inlineStr">
        <is>
          <t>0.00%</t>
        </is>
      </c>
    </row>
    <row r="584">
      <c r="A584" s="42" t="n"/>
      <c r="B584" s="15" t="n"/>
      <c r="C584" s="13" t="n"/>
      <c r="D584" s="11" t="inlineStr">
        <is>
          <t>Lease &amp; Asset Backed</t>
        </is>
      </c>
      <c r="E584" s="11" t="n"/>
      <c r="F584" s="11" t="n"/>
      <c r="G584" s="2" t="n"/>
      <c r="N584" t="inlineStr">
        <is>
          <t>0.00%</t>
        </is>
      </c>
    </row>
    <row r="585">
      <c r="A585" s="42" t="n"/>
      <c r="B585" s="15" t="n"/>
      <c r="C585" s="13" t="n"/>
      <c r="D585" s="11" t="inlineStr">
        <is>
          <t>Direct Lending</t>
        </is>
      </c>
      <c r="E585" s="11" t="n"/>
      <c r="F585" s="11" t="n"/>
      <c r="G585" s="2" t="n"/>
      <c r="N585" t="inlineStr">
        <is>
          <t>0.00%</t>
        </is>
      </c>
    </row>
    <row r="586">
      <c r="A586" s="42" t="n"/>
      <c r="B586" s="15" t="n"/>
      <c r="C586" s="13" t="n"/>
      <c r="D586" s="11" t="inlineStr">
        <is>
          <t>Small Balance Loans</t>
        </is>
      </c>
      <c r="E586" s="11" t="n"/>
      <c r="F586" s="11" t="n"/>
      <c r="G586" s="2" t="n"/>
      <c r="N586" t="inlineStr">
        <is>
          <t>0.00%</t>
        </is>
      </c>
    </row>
    <row r="587">
      <c r="A587" s="42" t="n"/>
      <c r="B587" s="15" t="n"/>
      <c r="C587" s="13" t="n"/>
      <c r="D587" s="11" t="inlineStr">
        <is>
          <t>Real Estate/Mortgage</t>
        </is>
      </c>
      <c r="E587" s="11" t="n"/>
      <c r="F587" s="11" t="n"/>
      <c r="G587" s="2" t="n"/>
      <c r="N587" t="inlineStr">
        <is>
          <t>0.00%</t>
        </is>
      </c>
    </row>
    <row r="588">
      <c r="A588" s="42" t="n"/>
      <c r="B588" s="15" t="n"/>
      <c r="C588" s="13" t="n"/>
      <c r="D588" s="11" t="inlineStr">
        <is>
          <t>Emerging Markets</t>
        </is>
      </c>
      <c r="E588" s="11" t="n"/>
      <c r="F588" s="11" t="n"/>
      <c r="G588" s="2" t="n"/>
      <c r="N588" t="inlineStr">
        <is>
          <t>0.00%</t>
        </is>
      </c>
    </row>
    <row r="589">
      <c r="A589" s="42" t="n"/>
      <c r="B589" s="15" t="n"/>
      <c r="C589" s="13" t="n"/>
      <c r="D589" s="11" t="inlineStr">
        <is>
          <t>CDS (mortgage)</t>
        </is>
      </c>
      <c r="E589" s="11" t="n"/>
      <c r="F589" s="11" t="n"/>
      <c r="G589" s="2" t="n"/>
      <c r="N589" t="inlineStr">
        <is>
          <t>0.00%</t>
        </is>
      </c>
    </row>
    <row r="590">
      <c r="A590" s="41" t="n"/>
      <c r="B590" s="31" t="n"/>
      <c r="C590" s="32" t="n"/>
      <c r="D590" s="33" t="inlineStr">
        <is>
          <t>CDS (invest. grade)</t>
        </is>
      </c>
      <c r="E590" s="33" t="n"/>
      <c r="F590" s="33" t="n"/>
      <c r="G590" s="9" t="n"/>
      <c r="N590" t="inlineStr">
        <is>
          <t>0.00%</t>
        </is>
      </c>
    </row>
    <row r="591">
      <c r="A591" s="42" t="n"/>
      <c r="B591" s="15" t="n"/>
      <c r="C591" s="13" t="n"/>
      <c r="D591" s="11" t="inlineStr">
        <is>
          <t>CDS (high yield)</t>
        </is>
      </c>
      <c r="E591" s="11" t="n"/>
      <c r="F591" s="11" t="n"/>
      <c r="G591" s="2" t="n"/>
      <c r="N591" t="inlineStr">
        <is>
          <t>0.00%</t>
        </is>
      </c>
    </row>
    <row r="592">
      <c r="A592" s="42" t="n"/>
      <c r="B592" s="13" t="inlineStr">
        <is>
          <t>Merger Arbitrage</t>
        </is>
      </c>
      <c r="C592" s="13" t="n"/>
      <c r="D592" s="11" t="n"/>
      <c r="E592" s="11" t="n"/>
      <c r="F592" s="11" t="n"/>
      <c r="G592" s="2" t="n"/>
    </row>
    <row r="593">
      <c r="A593" s="43" t="n"/>
      <c r="B593" s="35" t="inlineStr">
        <is>
          <t>Convertible Arbitrage</t>
        </is>
      </c>
      <c r="C593" s="35" t="n"/>
      <c r="D593" s="36" t="n"/>
      <c r="E593" s="36" t="n"/>
      <c r="F593" s="36" t="n"/>
      <c r="G593" s="8" t="n"/>
    </row>
    <row r="594">
      <c r="A594" s="43" t="n"/>
      <c r="B594" s="35" t="inlineStr">
        <is>
          <t>Digital And Currency</t>
        </is>
      </c>
      <c r="C594" s="35" t="n"/>
      <c r="D594" s="36" t="n"/>
      <c r="E594" s="36" t="n"/>
      <c r="F594" s="36" t="n"/>
      <c r="G594" s="8" t="n"/>
    </row>
    <row r="595">
      <c r="A595" s="43" t="n"/>
      <c r="B595" s="35" t="inlineStr">
        <is>
          <t>Cap. Struct. Arbitrage</t>
        </is>
      </c>
      <c r="C595" s="35" t="n"/>
      <c r="D595" s="36" t="n"/>
      <c r="E595" s="36" t="n"/>
      <c r="F595" s="36" t="n"/>
      <c r="G595" s="8" t="n"/>
    </row>
    <row r="596">
      <c r="A596" s="43" t="n"/>
      <c r="B596" s="34" t="n"/>
      <c r="C596" s="36" t="inlineStr">
        <is>
          <t>Equity</t>
        </is>
      </c>
      <c r="D596" s="36" t="n"/>
      <c r="E596" s="36" t="n"/>
      <c r="F596" s="36" t="n"/>
      <c r="G596" s="8" t="n"/>
    </row>
    <row r="597">
      <c r="A597" s="43" t="n"/>
      <c r="B597" s="34" t="n"/>
      <c r="C597" s="36" t="inlineStr">
        <is>
          <t>Debt</t>
        </is>
      </c>
      <c r="D597" s="36" t="n"/>
      <c r="E597" s="36" t="n"/>
      <c r="F597" s="36" t="n"/>
      <c r="G597" s="8" t="n"/>
    </row>
    <row r="598">
      <c r="A598" s="41" t="n"/>
      <c r="B598" s="32" t="inlineStr">
        <is>
          <t>Privates</t>
        </is>
      </c>
      <c r="C598" s="32" t="n"/>
      <c r="D598" s="33" t="n"/>
      <c r="E598" s="33" t="n"/>
      <c r="F598" s="33" t="n"/>
      <c r="G598" s="9" t="n"/>
    </row>
    <row r="599">
      <c r="A599" s="42" t="n"/>
      <c r="B599" s="13" t="inlineStr">
        <is>
          <t>Unadjusted Portfolio</t>
        </is>
      </c>
      <c r="C599" s="13" t="n"/>
      <c r="D599" s="11" t="n"/>
      <c r="E599" s="79" t="n">
        <v>0.46</v>
      </c>
      <c r="F599" s="79" t="n">
        <v>0.4435033310335941</v>
      </c>
      <c r="G599" s="67" t="n">
        <v>0.49</v>
      </c>
      <c r="H599" s="79" t="n">
        <v>0.4120071419644721</v>
      </c>
      <c r="I599" s="79" t="n">
        <v>0.4657165420681906</v>
      </c>
      <c r="J599" s="30" t="n">
        <v>0.4342884334923116</v>
      </c>
      <c r="K599" s="55" t="n">
        <v>0.4446617562105247</v>
      </c>
      <c r="L599" s="55" t="n">
        <v>0.4486541442255504</v>
      </c>
      <c r="M599" s="30" t="n">
        <v>0.427</v>
      </c>
    </row>
    <row r="600">
      <c r="A600" s="43" t="n"/>
      <c r="B600" s="35" t="inlineStr">
        <is>
          <t>Sovereign</t>
        </is>
      </c>
      <c r="C600" s="35" t="n"/>
      <c r="D600" s="36" t="n"/>
      <c r="E600" s="36" t="n"/>
      <c r="F600" s="36" t="n"/>
      <c r="G600" s="8" t="n"/>
    </row>
    <row r="601">
      <c r="A601" s="43" t="inlineStr">
        <is>
          <t>Geographic Exposure</t>
        </is>
      </c>
      <c r="B601" s="34" t="n"/>
      <c r="C601" s="35" t="n"/>
      <c r="D601" s="36" t="n"/>
      <c r="E601" s="36" t="n"/>
      <c r="F601" s="36" t="n"/>
      <c r="G601" s="8" t="n"/>
    </row>
    <row r="602">
      <c r="A602" s="43" t="n"/>
      <c r="B602" s="34" t="inlineStr">
        <is>
          <t>North America</t>
        </is>
      </c>
      <c r="C602" s="35" t="n"/>
      <c r="D602" s="36" t="n"/>
      <c r="E602" s="64" t="n">
        <v>0.26</v>
      </c>
      <c r="F602" s="64" t="n">
        <v>0.2525910833985368</v>
      </c>
      <c r="G602" s="64" t="n">
        <v>0.2759859366564693</v>
      </c>
      <c r="H602" s="64" t="n">
        <v>0.2298547090283485</v>
      </c>
      <c r="I602" s="64" t="n">
        <v>0.2786600401869649</v>
      </c>
      <c r="J602" s="30" t="n">
        <v>0.2571043577882106</v>
      </c>
      <c r="K602" s="55" t="n">
        <v>0.2952967679257985</v>
      </c>
      <c r="L602" s="55" t="n">
        <v>0.2936525866150717</v>
      </c>
      <c r="M602" s="55" t="n">
        <v>0.3054454144909576</v>
      </c>
      <c r="N602" t="inlineStr">
        <is>
          <t>42.54%</t>
        </is>
      </c>
    </row>
    <row r="603">
      <c r="A603" s="43" t="n"/>
      <c r="B603" s="34" t="inlineStr">
        <is>
          <t>Europe/UK</t>
        </is>
      </c>
      <c r="C603" s="35" t="n"/>
      <c r="D603" s="36" t="n"/>
      <c r="E603" s="64" t="n">
        <v>0.2</v>
      </c>
      <c r="F603" s="64" t="n">
        <v>0.1909122476350574</v>
      </c>
      <c r="G603" s="64" t="n">
        <v>0.2122111057054526</v>
      </c>
      <c r="H603" s="64" t="n">
        <v>0.1821524329361237</v>
      </c>
      <c r="I603" s="64" t="n">
        <v>0.1870565018812257</v>
      </c>
      <c r="J603" s="30" t="n">
        <v>0.1771840757041009</v>
      </c>
      <c r="K603" s="55" t="n">
        <v>0.1493649882847262</v>
      </c>
      <c r="L603" s="55" t="n">
        <v>0.1550015576104788</v>
      </c>
      <c r="M603" s="55" t="n">
        <v>0.121699265183937</v>
      </c>
      <c r="N603" t="inlineStr">
        <is>
          <t>10.13%</t>
        </is>
      </c>
    </row>
    <row r="604">
      <c r="A604" s="43" t="n"/>
      <c r="B604" s="34" t="inlineStr">
        <is>
          <t>Asia</t>
        </is>
      </c>
      <c r="C604" s="35" t="n"/>
      <c r="D604" s="36" t="n"/>
      <c r="E604" s="36" t="n"/>
      <c r="F604" s="36" t="n"/>
      <c r="G604" s="64" t="n">
        <v>0</v>
      </c>
      <c r="H604" s="64" t="n">
        <v>0</v>
      </c>
      <c r="I604" s="64" t="n">
        <v>0</v>
      </c>
      <c r="J604" s="30" t="n">
        <v>0</v>
      </c>
      <c r="K604" s="55" t="n">
        <v>0</v>
      </c>
      <c r="L604" s="55" t="n">
        <v>0</v>
      </c>
      <c r="N604" t="inlineStr">
        <is>
          <t>0.00%</t>
        </is>
      </c>
    </row>
    <row r="605">
      <c r="A605" s="43" t="n"/>
      <c r="B605" s="34" t="inlineStr">
        <is>
          <t>Emer. Mkts.</t>
        </is>
      </c>
      <c r="C605" s="35" t="n"/>
      <c r="D605" s="36" t="n"/>
      <c r="E605" s="36" t="n"/>
      <c r="F605" s="36" t="n"/>
      <c r="G605" s="64" t="n">
        <v>0</v>
      </c>
      <c r="H605" s="64" t="n">
        <v>0</v>
      </c>
      <c r="I605" s="64" t="n">
        <v>0</v>
      </c>
      <c r="J605" s="30" t="n">
        <v>0</v>
      </c>
      <c r="K605" s="55" t="n">
        <v>0</v>
      </c>
      <c r="L605" s="55" t="n">
        <v>0</v>
      </c>
      <c r="N605" t="inlineStr">
        <is>
          <t>0.00%</t>
        </is>
      </c>
    </row>
    <row r="606">
      <c r="A606" s="43" t="inlineStr">
        <is>
          <t>Industry Sector Exposure</t>
        </is>
      </c>
      <c r="B606" s="34" t="n"/>
      <c r="C606" s="35" t="n"/>
      <c r="D606" s="36" t="n"/>
      <c r="E606" s="36" t="n"/>
      <c r="F606" s="36" t="n"/>
      <c r="G606" s="8" t="n"/>
    </row>
    <row r="607">
      <c r="A607" s="43" t="n"/>
      <c r="B607" s="34" t="inlineStr">
        <is>
          <t>Energy</t>
        </is>
      </c>
      <c r="C607" s="35" t="n"/>
      <c r="D607" s="36" t="n"/>
      <c r="E607" s="36" t="n"/>
      <c r="F607" s="64" t="n">
        <v>0</v>
      </c>
      <c r="G607" s="64" t="n">
        <v>0</v>
      </c>
      <c r="H607" s="64" t="n">
        <v>0</v>
      </c>
      <c r="I607" s="64" t="n">
        <v>0</v>
      </c>
      <c r="J607" s="30" t="n">
        <v>0</v>
      </c>
      <c r="K607" s="55" t="n">
        <v>0</v>
      </c>
      <c r="L607" s="55" t="n">
        <v>0</v>
      </c>
      <c r="M607" s="55" t="n">
        <v>0</v>
      </c>
      <c r="N607" t="inlineStr">
        <is>
          <t>0.00%</t>
        </is>
      </c>
    </row>
    <row r="608">
      <c r="A608" s="43" t="n"/>
      <c r="B608" s="34" t="inlineStr">
        <is>
          <t>Materials</t>
        </is>
      </c>
      <c r="C608" s="35" t="n"/>
      <c r="D608" s="36" t="n"/>
      <c r="E608" s="36" t="n"/>
      <c r="F608" s="64" t="n">
        <v>0</v>
      </c>
      <c r="G608" s="64" t="n">
        <v>0</v>
      </c>
      <c r="H608" s="64" t="n">
        <v>0</v>
      </c>
      <c r="I608" s="64" t="n">
        <v>0</v>
      </c>
      <c r="J608" s="30" t="n">
        <v>0</v>
      </c>
      <c r="K608" s="55" t="n">
        <v>0</v>
      </c>
      <c r="L608" s="55" t="n">
        <v>0</v>
      </c>
      <c r="M608" s="55" t="n">
        <v>0</v>
      </c>
      <c r="N608" t="inlineStr">
        <is>
          <t>0.00%</t>
        </is>
      </c>
    </row>
    <row r="609">
      <c r="A609" s="43" t="n"/>
      <c r="B609" s="34" t="inlineStr">
        <is>
          <t>Industrials</t>
        </is>
      </c>
      <c r="C609" s="35" t="n"/>
      <c r="D609" s="36" t="n"/>
      <c r="E609" s="36" t="n"/>
      <c r="F609" s="64" t="n">
        <v>0.04296581378560899</v>
      </c>
      <c r="G609" s="64" t="n">
        <v>0.04176938995861076</v>
      </c>
      <c r="H609" s="64" t="n">
        <v>0.03797325405719598</v>
      </c>
      <c r="I609" s="64" t="n">
        <v>0.03658184831422431</v>
      </c>
      <c r="J609" s="30" t="n">
        <v>0.04041928214920323</v>
      </c>
      <c r="K609" s="55" t="n">
        <v>0.03511882678298726</v>
      </c>
      <c r="L609" s="55" t="n">
        <v>0.03978663656368978</v>
      </c>
      <c r="M609" s="55" t="n">
        <v>0.03767837815328475</v>
      </c>
      <c r="N609" t="inlineStr">
        <is>
          <t>4.03%</t>
        </is>
      </c>
    </row>
    <row r="610">
      <c r="A610" s="42" t="n"/>
      <c r="B610" s="15" t="inlineStr">
        <is>
          <t>Cons. Disc.</t>
        </is>
      </c>
      <c r="C610" s="13" t="n"/>
      <c r="D610" s="11" t="n"/>
      <c r="E610" s="11" t="n"/>
      <c r="F610" s="64" t="n">
        <v>0</v>
      </c>
      <c r="G610" s="64" t="n">
        <v>0.01494331473816808</v>
      </c>
      <c r="H610" s="64" t="n">
        <v>0.01387798676741381</v>
      </c>
      <c r="I610" s="64" t="n">
        <v>0.01293509803720365</v>
      </c>
      <c r="J610" s="30" t="n">
        <v>0.03193078861095507</v>
      </c>
      <c r="K610" s="55" t="n">
        <v>0.09893875314325438</v>
      </c>
      <c r="L610" s="55" t="n">
        <v>0.1174089333633639</v>
      </c>
      <c r="M610" s="55" t="n">
        <v>0.1267793323114772</v>
      </c>
      <c r="N610" t="inlineStr">
        <is>
          <t>20.42%</t>
        </is>
      </c>
    </row>
    <row r="611">
      <c r="A611" s="43" t="n"/>
      <c r="B611" s="34" t="inlineStr">
        <is>
          <t>Cons. Staples</t>
        </is>
      </c>
      <c r="C611" s="35" t="n"/>
      <c r="D611" s="36" t="n"/>
      <c r="E611" s="36" t="n"/>
      <c r="F611" s="64" t="n">
        <v>0.04872752857477861</v>
      </c>
      <c r="G611" s="64" t="n">
        <v>0.05698110491272269</v>
      </c>
      <c r="H611" s="64" t="n">
        <v>0.0505547298492335</v>
      </c>
      <c r="I611" s="64" t="n">
        <v>0.05689663657100524</v>
      </c>
      <c r="J611" s="30" t="n">
        <v>0.06890834056652966</v>
      </c>
      <c r="K611" s="55" t="n">
        <v>0.07088362280536799</v>
      </c>
      <c r="L611" s="55" t="n">
        <v>0.06630808254112959</v>
      </c>
      <c r="M611" s="55" t="n">
        <v>0.0654698191427884</v>
      </c>
      <c r="N611" t="inlineStr">
        <is>
          <t>7.22%</t>
        </is>
      </c>
    </row>
    <row r="612">
      <c r="A612" s="43" t="n"/>
      <c r="B612" s="34" t="inlineStr">
        <is>
          <t>Health Care</t>
        </is>
      </c>
      <c r="C612" s="35" t="n"/>
      <c r="D612" s="36" t="n"/>
      <c r="E612" s="36" t="n"/>
      <c r="F612" s="64" t="n">
        <v>0</v>
      </c>
      <c r="G612" s="64" t="n">
        <v>0</v>
      </c>
      <c r="H612" s="64" t="n">
        <v>0</v>
      </c>
      <c r="I612" s="64" t="n">
        <v>0</v>
      </c>
      <c r="J612" s="30" t="n">
        <v>0</v>
      </c>
      <c r="K612" s="55" t="n">
        <v>0</v>
      </c>
      <c r="L612" s="55" t="n">
        <v>0</v>
      </c>
      <c r="M612" s="55" t="n">
        <v>0</v>
      </c>
      <c r="N612" t="inlineStr">
        <is>
          <t>0.00%</t>
        </is>
      </c>
    </row>
    <row r="613">
      <c r="A613" s="43" t="n"/>
      <c r="B613" s="34" t="inlineStr">
        <is>
          <t>Financials</t>
        </is>
      </c>
      <c r="C613" s="35" t="n"/>
      <c r="D613" s="36" t="n"/>
      <c r="E613" s="36" t="n"/>
      <c r="F613" s="64" t="n">
        <v>0</v>
      </c>
      <c r="G613" s="64" t="n">
        <v>0</v>
      </c>
      <c r="H613" s="64" t="n">
        <v>0</v>
      </c>
      <c r="I613" s="64" t="n">
        <v>0</v>
      </c>
      <c r="J613" s="30" t="n">
        <v>0</v>
      </c>
      <c r="K613" s="55" t="n">
        <v>0</v>
      </c>
      <c r="L613" s="55" t="n">
        <v>0</v>
      </c>
      <c r="M613" s="55" t="n">
        <v>0</v>
      </c>
      <c r="N613" t="inlineStr">
        <is>
          <t>0.00%</t>
        </is>
      </c>
    </row>
    <row r="614">
      <c r="A614" s="43" t="n"/>
      <c r="B614" s="34" t="inlineStr">
        <is>
          <t>Real Estate</t>
        </is>
      </c>
      <c r="C614" s="35" t="n"/>
      <c r="D614" s="36" t="n"/>
      <c r="E614" s="36" t="n"/>
      <c r="F614" s="64" t="n">
        <v>0</v>
      </c>
      <c r="G614" s="64" t="n">
        <v>0</v>
      </c>
      <c r="H614" s="64" t="n">
        <v>0</v>
      </c>
      <c r="I614" s="64" t="n">
        <v>0</v>
      </c>
      <c r="J614" s="30" t="n">
        <v>0.2151493758879555</v>
      </c>
      <c r="K614" s="55" t="n">
        <v>0</v>
      </c>
      <c r="L614" s="55" t="n">
        <v>0</v>
      </c>
      <c r="M614" s="55" t="n">
        <v>0</v>
      </c>
      <c r="N614" t="inlineStr">
        <is>
          <t>0.00%</t>
        </is>
      </c>
    </row>
    <row r="615">
      <c r="A615" s="43" t="n"/>
      <c r="B615" s="34" t="inlineStr">
        <is>
          <t>Info. Tech.</t>
        </is>
      </c>
      <c r="C615" s="35" t="n"/>
      <c r="D615" s="36" t="n"/>
      <c r="E615" s="64" t="n">
        <v>0.28</v>
      </c>
      <c r="F615" s="64" t="n">
        <v>0.2484591577349712</v>
      </c>
      <c r="G615" s="64" t="n">
        <v>0.2948348807740148</v>
      </c>
      <c r="H615" s="64" t="n">
        <v>0.2503441518903088</v>
      </c>
      <c r="I615" s="64" t="n">
        <v>0.2821764834425687</v>
      </c>
      <c r="J615" s="30" t="n">
        <v>0.07788064627766808</v>
      </c>
      <c r="K615" s="55" t="n">
        <v>0.1878031996730841</v>
      </c>
      <c r="L615" s="55" t="n">
        <v>0.172696245374095</v>
      </c>
      <c r="M615" s="55" t="n">
        <v>0.1675892458742166</v>
      </c>
      <c r="N615" t="inlineStr">
        <is>
          <t>17.68%</t>
        </is>
      </c>
    </row>
    <row r="616">
      <c r="A616" s="43" t="n"/>
      <c r="B616" s="34" t="inlineStr">
        <is>
          <t>Commun. Services</t>
        </is>
      </c>
      <c r="C616" s="35" t="n"/>
      <c r="D616" s="36" t="n"/>
      <c r="E616" s="64">
        <f>0.07+0.11</f>
        <v/>
      </c>
      <c r="F616" s="64" t="n">
        <v>0.1033508309382354</v>
      </c>
      <c r="G616" s="64" t="n">
        <v>0.0796683519784056</v>
      </c>
      <c r="H616" s="64" t="n">
        <v>0.05925701940031998</v>
      </c>
      <c r="I616" s="64" t="n">
        <v>0.07712647570318878</v>
      </c>
      <c r="J616" s="30" t="n">
        <v>0</v>
      </c>
      <c r="K616" s="55" t="n">
        <v>0.051917353805831</v>
      </c>
      <c r="L616" s="55" t="n">
        <v>0.05245424638327208</v>
      </c>
      <c r="M616" s="55" t="n">
        <v>0.02962790419312758</v>
      </c>
    </row>
    <row r="617">
      <c r="A617" s="43" t="n"/>
      <c r="B617" s="34" t="inlineStr">
        <is>
          <t>Utilities</t>
        </is>
      </c>
      <c r="C617" s="35" t="n"/>
      <c r="D617" s="36" t="n"/>
      <c r="E617" s="36" t="n"/>
      <c r="F617" s="64" t="n">
        <v>0</v>
      </c>
      <c r="G617" s="64" t="n">
        <v>0</v>
      </c>
      <c r="H617" s="64" t="n">
        <v>0</v>
      </c>
      <c r="I617" s="64" t="n">
        <v>0</v>
      </c>
      <c r="J617" s="30" t="n">
        <v>0</v>
      </c>
      <c r="K617" s="55" t="n">
        <v>0</v>
      </c>
      <c r="L617" s="55" t="n">
        <v>0</v>
      </c>
      <c r="M617" s="55" t="n">
        <v>0</v>
      </c>
      <c r="N617" t="inlineStr">
        <is>
          <t>0.00%</t>
        </is>
      </c>
    </row>
    <row r="618">
      <c r="A618" s="43" t="n"/>
      <c r="B618" s="34" t="inlineStr">
        <is>
          <t>Index</t>
        </is>
      </c>
      <c r="C618" s="35" t="n"/>
      <c r="D618" s="36" t="n"/>
      <c r="E618" s="36" t="n"/>
      <c r="F618" s="64" t="n">
        <v>0</v>
      </c>
      <c r="G618" s="64" t="n">
        <v>0</v>
      </c>
      <c r="H618" s="64" t="n">
        <v>0</v>
      </c>
      <c r="I618" s="64" t="n">
        <v>0</v>
      </c>
      <c r="J618" s="30" t="n">
        <v>0</v>
      </c>
      <c r="K618" s="55" t="n">
        <v>0</v>
      </c>
      <c r="L618" s="55" t="n">
        <v>0</v>
      </c>
      <c r="M618" s="55" t="n">
        <v>0</v>
      </c>
      <c r="N618" t="inlineStr">
        <is>
          <t>0.00%</t>
        </is>
      </c>
    </row>
    <row r="619">
      <c r="A619" s="42" t="n"/>
      <c r="B619" s="15" t="inlineStr">
        <is>
          <t>Other</t>
        </is>
      </c>
      <c r="C619" s="13" t="n"/>
      <c r="D619" s="11" t="n"/>
      <c r="E619" s="11" t="n"/>
      <c r="F619" s="64" t="n">
        <v>0</v>
      </c>
      <c r="G619" s="64" t="n">
        <v>0</v>
      </c>
      <c r="H619" s="64" t="n">
        <v>0</v>
      </c>
      <c r="I619" s="64" t="n">
        <v>0</v>
      </c>
      <c r="J619" s="30" t="n">
        <v>0</v>
      </c>
      <c r="K619" s="64" t="n">
        <v>0</v>
      </c>
      <c r="L619" s="64" t="n">
        <v>0</v>
      </c>
      <c r="M619" s="64" t="n">
        <v>0</v>
      </c>
      <c r="N619" t="inlineStr">
        <is>
          <t>0.00%</t>
        </is>
      </c>
    </row>
    <row r="620">
      <c r="A620" s="43" t="inlineStr">
        <is>
          <t>Market Exposure</t>
        </is>
      </c>
      <c r="B620" s="34" t="n"/>
      <c r="C620" s="35" t="n"/>
      <c r="D620" s="36" t="n"/>
      <c r="E620" s="36" t="n"/>
      <c r="F620" s="36" t="n"/>
      <c r="G620" s="8" t="n"/>
    </row>
    <row r="621">
      <c r="A621" s="43" t="n"/>
      <c r="B621" s="34" t="inlineStr">
        <is>
          <t>Large Cap</t>
        </is>
      </c>
      <c r="C621" s="35" t="n"/>
      <c r="D621" s="36" t="n"/>
      <c r="E621" s="64" t="n">
        <v>0.07000000000000001</v>
      </c>
      <c r="F621" s="64" t="n">
        <v>0.1202416524500213</v>
      </c>
      <c r="G621" s="64" t="n">
        <v>0.139011814288285</v>
      </c>
      <c r="H621" s="64" t="n">
        <v>0.105298491819572</v>
      </c>
      <c r="I621" s="64" t="n">
        <v>0.06562826746718785</v>
      </c>
      <c r="J621" s="30" t="n">
        <v>0.06272314090987011</v>
      </c>
      <c r="K621" s="55" t="n">
        <v>0.08403887761494926</v>
      </c>
      <c r="L621" s="55" t="n">
        <v>0.08595206185345478</v>
      </c>
      <c r="M621" s="55" t="n">
        <v>0.08592826571702646</v>
      </c>
      <c r="N621" t="inlineStr">
        <is>
          <t>11.24%</t>
        </is>
      </c>
    </row>
    <row r="622">
      <c r="A622" s="43" t="n"/>
      <c r="B622" s="34" t="inlineStr">
        <is>
          <t>Mid Cap</t>
        </is>
      </c>
      <c r="C622" s="35" t="n"/>
      <c r="D622" s="36" t="n"/>
      <c r="E622" s="64" t="n">
        <v>0.2</v>
      </c>
      <c r="F622" s="64" t="n">
        <v>0.2457190749336888</v>
      </c>
      <c r="G622" s="64" t="n">
        <v>0.2584614010187511</v>
      </c>
      <c r="H622" s="64" t="n">
        <v>0.2433117712575257</v>
      </c>
      <c r="I622" s="64" t="n">
        <v>0.3345386265151589</v>
      </c>
      <c r="J622" s="30" t="n">
        <v>0.2873492890205298</v>
      </c>
      <c r="K622" s="55" t="n">
        <v>0.2864476261904141</v>
      </c>
      <c r="L622" s="55" t="n">
        <v>0.251478331809338</v>
      </c>
      <c r="M622" s="55" t="n">
        <v>0.1935609403762684</v>
      </c>
      <c r="N622" t="inlineStr">
        <is>
          <t>26.23%</t>
        </is>
      </c>
    </row>
    <row r="623">
      <c r="A623" s="43" t="n"/>
      <c r="B623" s="34" t="inlineStr">
        <is>
          <t>Small Cap</t>
        </is>
      </c>
      <c r="C623" s="35" t="n"/>
      <c r="D623" s="36" t="n"/>
      <c r="E623" s="64" t="n">
        <v>0.18</v>
      </c>
      <c r="F623" s="64" t="n">
        <v>0.07754260364988394</v>
      </c>
      <c r="G623" s="64" t="n">
        <v>0.09072382705488573</v>
      </c>
      <c r="H623" s="64" t="n">
        <v>0.06339687888737439</v>
      </c>
      <c r="I623" s="64" t="n">
        <v>0.06554964808584396</v>
      </c>
      <c r="J623" s="30" t="n">
        <v>0.08421600356191167</v>
      </c>
      <c r="K623" s="55" t="n">
        <v>0.07417525240516133</v>
      </c>
      <c r="L623" s="55" t="n">
        <v>0.1112237505627576</v>
      </c>
      <c r="M623" s="55" t="n">
        <v>0.1476554735815997</v>
      </c>
      <c r="N623" t="inlineStr">
        <is>
          <t>15.20%</t>
        </is>
      </c>
    </row>
    <row r="624">
      <c r="A624" s="43" t="n"/>
      <c r="B624" s="34" t="inlineStr">
        <is>
          <t>Private</t>
        </is>
      </c>
      <c r="C624" s="35" t="n"/>
      <c r="D624" s="36" t="n"/>
      <c r="E624" s="36" t="n"/>
      <c r="F624" s="36" t="n"/>
      <c r="G624" s="8" t="n"/>
    </row>
    <row r="625">
      <c r="A625" s="42" t="inlineStr">
        <is>
          <t>Sovereign Exposure</t>
        </is>
      </c>
      <c r="B625" s="15" t="n"/>
      <c r="C625" s="13" t="n"/>
      <c r="D625" s="11" t="n"/>
      <c r="E625" s="11" t="n"/>
      <c r="F625" s="11" t="n"/>
      <c r="G625" s="2" t="n"/>
    </row>
    <row r="626">
      <c r="A626" s="43" t="n"/>
      <c r="B626" s="34" t="inlineStr">
        <is>
          <t>North America</t>
        </is>
      </c>
      <c r="C626" s="35" t="n"/>
      <c r="D626" s="36" t="n"/>
      <c r="E626" s="36" t="n"/>
      <c r="F626" s="36" t="n"/>
      <c r="G626" s="8" t="n"/>
      <c r="H626" s="30" t="n">
        <v>0</v>
      </c>
      <c r="I626" s="30" t="n">
        <v>0</v>
      </c>
      <c r="J626" s="30" t="n">
        <v>0</v>
      </c>
      <c r="N626" t="inlineStr">
        <is>
          <t>0.00%</t>
        </is>
      </c>
    </row>
    <row r="627">
      <c r="A627" s="43" t="n"/>
      <c r="B627" s="34" t="inlineStr">
        <is>
          <t>Europe</t>
        </is>
      </c>
      <c r="C627" s="35" t="n"/>
      <c r="D627" s="36" t="n"/>
      <c r="E627" s="36" t="n"/>
      <c r="F627" s="36" t="n"/>
      <c r="G627" s="8" t="n"/>
      <c r="H627" s="30" t="n">
        <v>0</v>
      </c>
      <c r="I627" s="30" t="n">
        <v>0</v>
      </c>
      <c r="J627" s="30" t="n">
        <v>0</v>
      </c>
      <c r="N627" t="inlineStr">
        <is>
          <t>0.00%</t>
        </is>
      </c>
    </row>
    <row r="628">
      <c r="A628" s="43" t="n"/>
      <c r="B628" s="34" t="inlineStr">
        <is>
          <t>Asia</t>
        </is>
      </c>
      <c r="C628" s="35" t="n"/>
      <c r="D628" s="36" t="n"/>
      <c r="E628" s="36" t="n"/>
      <c r="F628" s="36" t="n"/>
      <c r="G628" s="8" t="n"/>
      <c r="H628" s="30" t="n">
        <v>0</v>
      </c>
      <c r="I628" s="30" t="n">
        <v>0</v>
      </c>
      <c r="J628" s="30" t="n">
        <v>0</v>
      </c>
      <c r="N628" t="inlineStr">
        <is>
          <t>0.00%</t>
        </is>
      </c>
    </row>
    <row r="629">
      <c r="A629" s="43" t="n"/>
      <c r="B629" s="34" t="inlineStr">
        <is>
          <t>Other/Unknown</t>
        </is>
      </c>
      <c r="C629" s="35" t="n"/>
      <c r="D629" s="36" t="n"/>
      <c r="E629" s="36" t="n"/>
      <c r="F629" s="36" t="n"/>
      <c r="G629" s="8" t="n"/>
      <c r="H629" s="30" t="n">
        <v>0</v>
      </c>
      <c r="I629" s="30" t="n">
        <v>0</v>
      </c>
      <c r="J629" s="30" t="n">
        <v>0</v>
      </c>
      <c r="N629" t="inlineStr">
        <is>
          <t>0.00%</t>
        </is>
      </c>
    </row>
    <row r="633">
      <c r="A633" s="39" t="n"/>
      <c r="B633" s="7" t="n"/>
      <c r="C633" s="20" t="n"/>
      <c r="D633" s="19" t="n"/>
      <c r="E633" s="19" t="n"/>
      <c r="F633" s="19" t="n"/>
      <c r="G633" s="46" t="n"/>
      <c r="H633" s="4" t="n"/>
      <c r="I633" s="5" t="n"/>
      <c r="J633" s="5" t="n"/>
      <c r="K633" s="5" t="n"/>
      <c r="L633" s="5" t="n"/>
      <c r="M633" s="5" t="n"/>
    </row>
    <row r="634">
      <c r="A634" s="40" t="inlineStr">
        <is>
          <t>Level 1</t>
        </is>
      </c>
      <c r="B634" s="31" t="inlineStr">
        <is>
          <t>Level 2</t>
        </is>
      </c>
      <c r="C634" s="13" t="inlineStr">
        <is>
          <t>Level 3</t>
        </is>
      </c>
      <c r="D634" s="36" t="inlineStr">
        <is>
          <t>Level 4</t>
        </is>
      </c>
      <c r="E634" s="36" t="n"/>
      <c r="F634" s="36" t="n"/>
      <c r="G634" s="6" t="n"/>
    </row>
    <row r="635">
      <c r="A635" s="40" t="n"/>
      <c r="B635" s="27" t="n"/>
      <c r="C635" s="28" t="n"/>
      <c r="D635" s="29" t="n"/>
      <c r="E635" s="29" t="n"/>
      <c r="F635" s="29" t="n"/>
      <c r="G635" s="3" t="n"/>
    </row>
    <row r="636">
      <c r="A636" s="41" t="n"/>
      <c r="B636" s="31" t="n"/>
      <c r="C636" s="32" t="n"/>
      <c r="D636" s="33" t="n"/>
      <c r="E636" s="33" t="n"/>
      <c r="F636" s="33" t="n"/>
      <c r="G636" s="9" t="n"/>
    </row>
    <row r="637">
      <c r="A637" s="42" t="n"/>
      <c r="B637" s="15" t="n"/>
      <c r="C637" s="13" t="n"/>
      <c r="D637" s="11" t="n"/>
      <c r="E637" s="11" t="n"/>
      <c r="F637" s="11" t="n"/>
      <c r="G637" s="2" t="n"/>
    </row>
    <row r="638">
      <c r="A638" s="42" t="n"/>
      <c r="B638" s="15" t="n"/>
      <c r="C638" s="13" t="n"/>
      <c r="D638" s="11" t="n"/>
      <c r="E638" s="11" t="n"/>
      <c r="F638" s="11" t="n"/>
      <c r="G638" s="2" t="n"/>
    </row>
    <row r="639">
      <c r="A639" s="41" t="n"/>
      <c r="B639" s="31" t="n"/>
      <c r="C639" s="32" t="n"/>
      <c r="D639" s="33" t="n"/>
      <c r="E639" s="33" t="n"/>
      <c r="F639" s="33" t="n"/>
      <c r="G639" s="9" t="n"/>
    </row>
    <row r="640">
      <c r="A640" s="42" t="n"/>
      <c r="B640" s="15" t="n"/>
      <c r="C640" s="13" t="n"/>
      <c r="D640" s="11" t="n"/>
      <c r="E640" s="11" t="n"/>
      <c r="F640" s="11" t="n"/>
      <c r="G640" s="2" t="n"/>
    </row>
    <row r="641">
      <c r="A641" s="42" t="n"/>
      <c r="B641" s="15" t="n"/>
      <c r="C641" s="13" t="n"/>
      <c r="D641" s="11" t="n"/>
      <c r="E641" s="11" t="n"/>
      <c r="F641" s="11" t="n"/>
      <c r="G641" s="2" t="n"/>
    </row>
    <row r="642">
      <c r="A642" s="42" t="n"/>
      <c r="B642" s="15" t="n"/>
      <c r="C642" s="13" t="n"/>
      <c r="D642" s="11" t="n"/>
      <c r="E642" s="11" t="n"/>
      <c r="F642" s="11" t="n"/>
      <c r="G642" s="2" t="n"/>
    </row>
    <row r="643">
      <c r="A643" s="42" t="n"/>
      <c r="B643" s="15" t="n"/>
      <c r="C643" s="13" t="n"/>
      <c r="D643" s="11" t="n"/>
      <c r="E643" s="11" t="n"/>
      <c r="F643" s="11" t="n"/>
      <c r="G643" s="2" t="n"/>
    </row>
    <row r="644">
      <c r="A644" s="42" t="n"/>
      <c r="B644" s="15" t="n"/>
      <c r="C644" s="13" t="n"/>
      <c r="D644" s="11" t="n"/>
      <c r="E644" s="11" t="n"/>
      <c r="F644" s="11" t="n"/>
      <c r="G644" s="2" t="n"/>
    </row>
    <row r="645">
      <c r="A645" s="42" t="n"/>
      <c r="B645" s="15" t="n"/>
      <c r="C645" s="13" t="n"/>
      <c r="D645" s="11" t="n"/>
      <c r="E645" s="11" t="n"/>
      <c r="F645" s="11" t="n"/>
      <c r="G645" s="2" t="n"/>
    </row>
    <row r="646">
      <c r="A646" s="42" t="n"/>
      <c r="B646" s="15" t="n"/>
      <c r="C646" s="13" t="n"/>
      <c r="D646" s="11" t="n"/>
      <c r="E646" s="11" t="n"/>
      <c r="F646" s="11" t="n"/>
      <c r="G646" s="2" t="n"/>
    </row>
    <row r="647">
      <c r="A647" s="42" t="n"/>
      <c r="B647" s="15" t="n"/>
      <c r="C647" s="13" t="n"/>
      <c r="D647" s="11" t="n"/>
      <c r="E647" s="11" t="n"/>
      <c r="F647" s="11" t="n"/>
      <c r="G647" s="2" t="n"/>
    </row>
    <row r="648">
      <c r="A648" s="42" t="n"/>
      <c r="B648" s="15" t="n"/>
      <c r="C648" s="13" t="n"/>
      <c r="D648" s="11" t="n"/>
      <c r="E648" s="11" t="n"/>
      <c r="F648" s="11" t="n"/>
      <c r="G648" s="2" t="n"/>
    </row>
    <row r="649">
      <c r="A649" s="42" t="n"/>
      <c r="B649" s="15" t="n"/>
      <c r="C649" s="13" t="n"/>
      <c r="D649" s="11" t="n"/>
      <c r="E649" s="11" t="n"/>
      <c r="F649" s="11" t="n"/>
      <c r="G649" s="2" t="n"/>
    </row>
    <row r="650">
      <c r="A650" s="42" t="n"/>
      <c r="B650" s="15" t="n"/>
      <c r="C650" s="13" t="n"/>
      <c r="D650" s="11" t="n"/>
      <c r="E650" s="11" t="n"/>
      <c r="F650" s="11" t="n"/>
      <c r="G650" s="2" t="n"/>
    </row>
    <row r="651">
      <c r="A651" s="42" t="n"/>
      <c r="B651" s="15" t="n"/>
      <c r="C651" s="13" t="n"/>
      <c r="D651" s="11" t="n"/>
      <c r="E651" s="11" t="n"/>
      <c r="F651" s="11" t="n"/>
      <c r="G651" s="2" t="n"/>
    </row>
    <row r="652">
      <c r="A652" s="42" t="n"/>
      <c r="B652" s="15" t="n"/>
      <c r="C652" s="13" t="n"/>
      <c r="D652" s="11" t="n"/>
      <c r="E652" s="11" t="n"/>
      <c r="F652" s="11" t="n"/>
      <c r="G652" s="2" t="n"/>
    </row>
    <row r="653">
      <c r="A653" s="42" t="n"/>
      <c r="B653" s="15" t="n"/>
      <c r="C653" s="13" t="n"/>
      <c r="D653" s="11" t="n"/>
      <c r="E653" s="11" t="n"/>
      <c r="F653" s="11" t="n"/>
      <c r="G653" s="2" t="n"/>
    </row>
    <row r="654">
      <c r="A654" s="42" t="n"/>
      <c r="B654" s="15" t="n"/>
      <c r="C654" s="13" t="n"/>
      <c r="D654" s="11" t="n"/>
      <c r="E654" s="11" t="n"/>
      <c r="F654" s="11" t="n"/>
      <c r="G654" s="2" t="n"/>
    </row>
    <row r="655">
      <c r="A655" s="42" t="n"/>
      <c r="B655" s="15" t="n"/>
      <c r="C655" s="13" t="n"/>
      <c r="D655" s="11" t="n"/>
      <c r="E655" s="11" t="n"/>
      <c r="F655" s="11" t="n"/>
      <c r="G655" s="2" t="n"/>
    </row>
    <row r="656">
      <c r="A656" s="42" t="n"/>
      <c r="B656" s="15" t="n"/>
      <c r="C656" s="13" t="n"/>
      <c r="D656" s="11" t="n"/>
      <c r="E656" s="11" t="n"/>
      <c r="F656" s="11" t="n"/>
      <c r="G656" s="2" t="n"/>
    </row>
    <row r="657">
      <c r="A657" s="41" t="n"/>
      <c r="B657" s="31" t="n"/>
      <c r="C657" s="32" t="n"/>
      <c r="D657" s="33" t="n"/>
      <c r="E657" s="33" t="n"/>
      <c r="F657" s="33" t="n"/>
      <c r="G657" s="9" t="n"/>
    </row>
    <row r="658">
      <c r="A658" s="42" t="n"/>
      <c r="B658" s="15" t="n"/>
      <c r="C658" s="13" t="n"/>
      <c r="D658" s="11" t="n"/>
      <c r="E658" s="11" t="n"/>
      <c r="F658" s="11" t="n"/>
      <c r="G658" s="2" t="n"/>
    </row>
    <row r="659">
      <c r="A659" s="42" t="n"/>
      <c r="B659" s="15" t="n"/>
      <c r="C659" s="13" t="n"/>
      <c r="D659" s="11" t="n"/>
      <c r="E659" s="11" t="n"/>
      <c r="F659" s="11" t="n"/>
      <c r="G659" s="2" t="n"/>
    </row>
    <row r="660">
      <c r="A660" s="43" t="n"/>
      <c r="B660" s="34" t="n"/>
      <c r="C660" s="35" t="n"/>
      <c r="D660" s="36" t="n"/>
      <c r="E660" s="36" t="n"/>
      <c r="F660" s="36" t="n"/>
      <c r="G660" s="8" t="n"/>
    </row>
    <row r="661">
      <c r="A661" s="43" t="n"/>
      <c r="B661" s="34" t="n"/>
      <c r="C661" s="35" t="n"/>
      <c r="D661" s="36" t="n"/>
      <c r="E661" s="36" t="n"/>
      <c r="F661" s="36" t="n"/>
      <c r="G661" s="8" t="n"/>
    </row>
    <row r="662">
      <c r="A662" s="43" t="n"/>
      <c r="B662" s="34" t="n"/>
      <c r="C662" s="35" t="n"/>
      <c r="D662" s="36" t="n"/>
      <c r="E662" s="36" t="n"/>
      <c r="F662" s="36" t="n"/>
      <c r="G662" s="8" t="n"/>
    </row>
    <row r="663">
      <c r="A663" s="43" t="n"/>
      <c r="B663" s="34" t="n"/>
      <c r="C663" s="35" t="n"/>
      <c r="D663" s="36" t="n"/>
      <c r="E663" s="36" t="n"/>
      <c r="F663" s="36" t="n"/>
      <c r="G663" s="8" t="n"/>
    </row>
    <row r="664">
      <c r="A664" s="43" t="n"/>
      <c r="B664" s="34" t="n"/>
      <c r="C664" s="35" t="n"/>
      <c r="D664" s="36" t="n"/>
      <c r="E664" s="36" t="n"/>
      <c r="F664" s="36" t="n"/>
      <c r="G664" s="8" t="n"/>
    </row>
    <row r="665">
      <c r="A665" s="41" t="n"/>
      <c r="B665" s="31" t="n"/>
      <c r="C665" s="32" t="n"/>
      <c r="D665" s="33" t="n"/>
      <c r="E665" s="33" t="n"/>
      <c r="F665" s="33" t="n"/>
      <c r="G665" s="9" t="n"/>
    </row>
    <row r="666">
      <c r="A666" s="42" t="n"/>
      <c r="B666" s="15" t="n"/>
      <c r="C666" s="13" t="n"/>
      <c r="D666" s="11" t="n"/>
      <c r="E666" s="11" t="n"/>
      <c r="F666" s="11" t="n"/>
      <c r="G666" s="2" t="n"/>
    </row>
    <row r="667">
      <c r="A667" s="43" t="n"/>
      <c r="B667" s="34" t="n"/>
      <c r="C667" s="35" t="n"/>
      <c r="D667" s="36" t="n"/>
      <c r="E667" s="36" t="n"/>
      <c r="F667" s="36" t="n"/>
      <c r="G667" s="8" t="n"/>
    </row>
    <row r="668">
      <c r="A668" s="43" t="n"/>
      <c r="B668" s="34" t="n"/>
      <c r="C668" s="35" t="n"/>
      <c r="D668" s="36" t="n"/>
      <c r="E668" s="36" t="n"/>
      <c r="F668" s="36" t="n"/>
      <c r="G668" s="8" t="n"/>
    </row>
    <row r="669">
      <c r="A669" s="43" t="n"/>
      <c r="B669" s="34" t="n"/>
      <c r="C669" s="35" t="n"/>
      <c r="D669" s="36" t="n"/>
      <c r="E669" s="36" t="n"/>
      <c r="F669" s="36" t="n"/>
      <c r="G669" s="8" t="n"/>
    </row>
    <row r="670">
      <c r="A670" s="43" t="n"/>
      <c r="B670" s="34" t="n"/>
      <c r="C670" s="35" t="n"/>
      <c r="D670" s="36" t="n"/>
      <c r="E670" s="36" t="n"/>
      <c r="F670" s="36" t="n"/>
      <c r="G670" s="8" t="n"/>
    </row>
    <row r="671">
      <c r="A671" s="43" t="n"/>
      <c r="B671" s="34" t="n"/>
      <c r="C671" s="35" t="n"/>
      <c r="D671" s="36" t="n"/>
      <c r="E671" s="36" t="n"/>
      <c r="F671" s="36" t="n"/>
      <c r="G671" s="8" t="n"/>
    </row>
    <row r="672">
      <c r="A672" s="43" t="n"/>
      <c r="B672" s="34" t="n"/>
      <c r="C672" s="35" t="n"/>
      <c r="D672" s="36" t="n"/>
      <c r="E672" s="36" t="n"/>
      <c r="F672" s="36" t="n"/>
      <c r="G672" s="8" t="n"/>
    </row>
    <row r="673">
      <c r="A673" s="43" t="n"/>
      <c r="B673" s="34" t="n"/>
      <c r="C673" s="35" t="n"/>
      <c r="D673" s="36" t="n"/>
      <c r="E673" s="36" t="n"/>
      <c r="F673" s="36" t="n"/>
      <c r="G673" s="8" t="n"/>
    </row>
    <row r="674">
      <c r="A674" s="43" t="n"/>
      <c r="B674" s="34" t="n"/>
      <c r="C674" s="35" t="n"/>
      <c r="D674" s="36" t="n"/>
      <c r="E674" s="36" t="n"/>
      <c r="F674" s="36" t="n"/>
      <c r="G674" s="8" t="n"/>
    </row>
    <row r="675">
      <c r="A675" s="43" t="n"/>
      <c r="B675" s="34" t="n"/>
      <c r="C675" s="35" t="n"/>
      <c r="D675" s="36" t="n"/>
      <c r="E675" s="36" t="n"/>
      <c r="F675" s="36" t="n"/>
      <c r="G675" s="8" t="n"/>
    </row>
    <row r="676">
      <c r="A676" s="43" t="n"/>
      <c r="B676" s="34" t="n"/>
      <c r="C676" s="35" t="n"/>
      <c r="D676" s="36" t="n"/>
      <c r="E676" s="36" t="n"/>
      <c r="F676" s="36" t="n"/>
      <c r="G676" s="8" t="n"/>
    </row>
    <row r="677">
      <c r="A677" s="42" t="n"/>
      <c r="B677" s="15" t="n"/>
      <c r="C677" s="13" t="n"/>
      <c r="D677" s="11" t="n"/>
      <c r="E677" s="11" t="n"/>
      <c r="F677" s="11" t="n"/>
      <c r="G677" s="2" t="n"/>
    </row>
    <row r="678">
      <c r="A678" s="43" t="n"/>
      <c r="B678" s="34" t="n"/>
      <c r="C678" s="35" t="n"/>
      <c r="D678" s="36" t="n"/>
      <c r="E678" s="36" t="n"/>
      <c r="F678" s="36" t="n"/>
      <c r="G678" s="8" t="n"/>
    </row>
    <row r="679">
      <c r="A679" s="43" t="n"/>
      <c r="B679" s="34" t="n"/>
      <c r="C679" s="35" t="n"/>
      <c r="D679" s="36" t="n"/>
      <c r="E679" s="36" t="n"/>
      <c r="F679" s="36" t="n"/>
      <c r="G679" s="8" t="n"/>
    </row>
    <row r="680">
      <c r="A680" s="43" t="n"/>
      <c r="B680" s="34" t="n"/>
      <c r="C680" s="35" t="n"/>
      <c r="D680" s="36" t="n"/>
      <c r="E680" s="36" t="n"/>
      <c r="F680" s="36" t="n"/>
      <c r="G680" s="8" t="n"/>
    </row>
    <row r="681">
      <c r="A681" s="43" t="n"/>
      <c r="B681" s="34" t="n"/>
      <c r="C681" s="35" t="n"/>
      <c r="D681" s="36" t="n"/>
      <c r="E681" s="36" t="n"/>
      <c r="F681" s="36" t="n"/>
      <c r="G681" s="8" t="n"/>
    </row>
    <row r="682">
      <c r="A682" s="43" t="n"/>
      <c r="B682" s="34" t="n"/>
      <c r="C682" s="35" t="n"/>
      <c r="D682" s="36" t="n"/>
      <c r="E682" s="36" t="n"/>
      <c r="F682" s="36" t="n"/>
      <c r="G682" s="8" t="n"/>
    </row>
    <row r="683">
      <c r="A683" s="43" t="n"/>
      <c r="B683" s="34" t="n"/>
      <c r="C683" s="35" t="n"/>
      <c r="D683" s="36" t="n"/>
      <c r="E683" s="36" t="n"/>
      <c r="F683" s="36" t="n"/>
      <c r="G683" s="8" t="n"/>
    </row>
    <row r="684">
      <c r="A684" s="43" t="n"/>
      <c r="B684" s="34" t="n"/>
      <c r="C684" s="35" t="n"/>
      <c r="D684" s="36" t="n"/>
      <c r="E684" s="36" t="n"/>
      <c r="F684" s="36" t="n"/>
      <c r="G684" s="8" t="n"/>
    </row>
    <row r="685">
      <c r="A685" s="43" t="n"/>
      <c r="B685" s="34" t="n"/>
      <c r="C685" s="35" t="n"/>
      <c r="D685" s="36" t="n"/>
      <c r="E685" s="36" t="n"/>
      <c r="F685" s="36" t="n"/>
      <c r="G685" s="8" t="n"/>
    </row>
    <row r="686">
      <c r="A686" s="42" t="n"/>
      <c r="B686" s="15" t="n"/>
      <c r="C686" s="13" t="n"/>
      <c r="D686" s="11" t="n"/>
      <c r="E686" s="11" t="n"/>
      <c r="F686" s="11" t="n"/>
      <c r="G686" s="2" t="n"/>
    </row>
    <row r="687">
      <c r="A687" s="43" t="n"/>
      <c r="B687" s="34" t="n"/>
      <c r="C687" s="35" t="n"/>
      <c r="D687" s="36" t="n"/>
      <c r="E687" s="36" t="n"/>
      <c r="F687" s="36" t="n"/>
      <c r="G687" s="8" t="n"/>
    </row>
    <row r="688">
      <c r="A688" s="43" t="n"/>
      <c r="B688" s="34" t="n"/>
      <c r="C688" s="35" t="n"/>
      <c r="D688" s="36" t="n"/>
      <c r="E688" s="36" t="n"/>
      <c r="F688" s="36" t="n"/>
      <c r="G688" s="8" t="n"/>
    </row>
    <row r="689">
      <c r="A689" s="43" t="n"/>
      <c r="B689" s="34" t="n"/>
      <c r="C689" s="35" t="n"/>
      <c r="D689" s="36" t="n"/>
      <c r="E689" s="36" t="n"/>
      <c r="F689" s="36" t="n"/>
      <c r="G689" s="8" t="n"/>
    </row>
    <row r="690">
      <c r="A690" s="43" t="n"/>
      <c r="B690" s="34" t="n"/>
      <c r="C690" s="35" t="n"/>
      <c r="D690" s="36" t="n"/>
      <c r="E690" s="36" t="n"/>
      <c r="F690" s="36" t="n"/>
      <c r="G690" s="8" t="n"/>
    </row>
    <row r="691">
      <c r="A691" s="43" t="n"/>
      <c r="B691" s="34" t="n"/>
      <c r="C691" s="35" t="n"/>
      <c r="D691" s="36" t="n"/>
      <c r="E691" s="36" t="n"/>
      <c r="F691" s="36" t="n"/>
      <c r="G691" s="8" t="n"/>
    </row>
    <row r="692">
      <c r="A692" s="42" t="n"/>
      <c r="B692" s="15" t="n"/>
      <c r="C692" s="13" t="n"/>
      <c r="D692" s="11" t="n"/>
      <c r="E692" s="11" t="n"/>
      <c r="F692" s="11" t="n"/>
      <c r="G692" s="2" t="n"/>
    </row>
    <row r="693">
      <c r="A693" s="43" t="n"/>
      <c r="B693" s="34" t="n"/>
      <c r="C693" s="35" t="n"/>
      <c r="D693" s="36" t="n"/>
      <c r="E693" s="36" t="n"/>
      <c r="F693" s="36" t="n"/>
      <c r="G693" s="8" t="n"/>
    </row>
    <row r="694">
      <c r="A694" s="43" t="n"/>
      <c r="B694" s="34" t="n"/>
      <c r="C694" s="35" t="n"/>
      <c r="D694" s="36" t="n"/>
      <c r="E694" s="36" t="n"/>
      <c r="F694" s="36" t="n"/>
      <c r="G694" s="8" t="n"/>
    </row>
    <row r="695">
      <c r="A695" s="43" t="n"/>
      <c r="B695" s="34" t="n"/>
      <c r="C695" s="35" t="n"/>
      <c r="D695" s="36" t="n"/>
      <c r="E695" s="36" t="n"/>
      <c r="F695" s="36" t="n"/>
      <c r="G695" s="8" t="n"/>
    </row>
    <row r="696">
      <c r="A696" s="43" t="n"/>
      <c r="B696" s="34" t="n"/>
      <c r="C696" s="35" t="n"/>
      <c r="D696" s="36" t="n"/>
      <c r="E696" s="36" t="n"/>
      <c r="F696" s="36" t="n"/>
      <c r="G696" s="8" t="n"/>
    </row>
    <row r="697">
      <c r="A697" s="43" t="n"/>
      <c r="B697" s="34" t="n"/>
      <c r="C697" s="35" t="n"/>
      <c r="D697" s="36" t="n"/>
      <c r="E697" s="36" t="n"/>
      <c r="F697" s="36" t="n"/>
      <c r="G697" s="8" t="n"/>
    </row>
    <row r="698">
      <c r="A698" s="43" t="n"/>
      <c r="B698" s="34" t="n"/>
      <c r="C698" s="35" t="n"/>
      <c r="D698" s="36" t="n"/>
      <c r="E698" s="36" t="n"/>
      <c r="F698" s="36" t="n"/>
      <c r="G698" s="8" t="n"/>
    </row>
    <row r="699">
      <c r="A699" s="43" t="n"/>
      <c r="B699" s="34" t="n"/>
      <c r="C699" s="35" t="n"/>
      <c r="D699" s="36" t="n"/>
      <c r="E699" s="36" t="n"/>
      <c r="F699" s="36" t="n"/>
      <c r="G699" s="8" t="n"/>
    </row>
    <row r="700">
      <c r="A700" s="41" t="n"/>
      <c r="B700" s="31" t="n"/>
      <c r="C700" s="32" t="n"/>
      <c r="D700" s="33" t="n"/>
      <c r="E700" s="33" t="n"/>
      <c r="F700" s="33" t="n"/>
      <c r="G700" s="9" t="n"/>
    </row>
    <row r="701">
      <c r="A701" s="40" t="n"/>
      <c r="B701" s="27" t="n"/>
      <c r="C701" s="28" t="n"/>
      <c r="D701" s="29" t="n"/>
      <c r="E701" s="29" t="n"/>
      <c r="F701" s="29" t="n"/>
      <c r="G701" s="3" t="n"/>
    </row>
    <row r="702">
      <c r="A702" s="41" t="n"/>
      <c r="B702" s="31" t="n"/>
      <c r="C702" s="32" t="n"/>
      <c r="D702" s="33" t="n"/>
      <c r="E702" s="33" t="n"/>
      <c r="F702" s="33" t="n"/>
      <c r="G702" s="9" t="n"/>
    </row>
    <row r="703">
      <c r="A703" s="41" t="n"/>
      <c r="B703" s="31" t="n"/>
      <c r="C703" s="32" t="n"/>
      <c r="D703" s="33" t="n"/>
      <c r="E703" s="33" t="n"/>
      <c r="F703" s="33" t="n"/>
      <c r="G703" s="9" t="n"/>
    </row>
    <row r="704">
      <c r="A704" s="41" t="n"/>
      <c r="B704" s="31" t="n"/>
      <c r="C704" s="32" t="n"/>
      <c r="D704" s="33" t="n"/>
      <c r="E704" s="33" t="n"/>
      <c r="F704" s="33" t="n"/>
      <c r="G704" s="9" t="n"/>
    </row>
    <row r="705">
      <c r="A705" s="41" t="n"/>
      <c r="B705" s="31" t="n"/>
      <c r="C705" s="32" t="n"/>
      <c r="D705" s="33" t="n"/>
      <c r="E705" s="33" t="n"/>
      <c r="F705" s="33" t="n"/>
      <c r="G705" s="9" t="n"/>
    </row>
    <row r="706">
      <c r="A706" s="41" t="n"/>
      <c r="B706" s="31" t="n"/>
      <c r="C706" s="32" t="n"/>
      <c r="D706" s="33" t="n"/>
      <c r="E706" s="33" t="n"/>
      <c r="F706" s="33" t="n"/>
      <c r="G706" s="9" t="n"/>
    </row>
    <row r="707">
      <c r="A707" s="41" t="n"/>
      <c r="B707" s="31" t="n"/>
      <c r="C707" s="32" t="n"/>
      <c r="D707" s="33" t="n"/>
      <c r="E707" s="33" t="n"/>
      <c r="F707" s="33" t="n"/>
      <c r="G707" s="9" t="n"/>
    </row>
    <row r="708">
      <c r="A708" s="41" t="n"/>
      <c r="B708" s="31" t="n"/>
      <c r="C708" s="32" t="n"/>
      <c r="D708" s="33" t="n"/>
      <c r="E708" s="33" t="n"/>
      <c r="F708" s="33" t="n"/>
      <c r="G708" s="9" t="n"/>
    </row>
    <row r="709">
      <c r="A709" s="41" t="n"/>
      <c r="B709" s="31" t="n"/>
      <c r="C709" s="32" t="n"/>
      <c r="D709" s="33" t="n"/>
      <c r="E709" s="33" t="n"/>
      <c r="F709" s="33" t="n"/>
      <c r="G709" s="9" t="n"/>
    </row>
    <row r="710">
      <c r="A710" s="41" t="n"/>
      <c r="B710" s="31" t="n"/>
      <c r="C710" s="32" t="n"/>
      <c r="D710" s="33" t="n"/>
      <c r="E710" s="33" t="n"/>
      <c r="F710" s="33" t="n"/>
      <c r="G710" s="9" t="n"/>
    </row>
    <row r="711">
      <c r="A711" s="41" t="n"/>
      <c r="B711" s="31" t="n"/>
      <c r="C711" s="32" t="n"/>
      <c r="D711" s="33" t="n"/>
      <c r="E711" s="33" t="n"/>
      <c r="F711" s="33" t="n"/>
      <c r="G711" s="9" t="n"/>
    </row>
    <row r="712">
      <c r="A712" s="41" t="n"/>
      <c r="B712" s="31" t="n"/>
      <c r="C712" s="32" t="n"/>
      <c r="D712" s="33" t="n"/>
      <c r="E712" s="33" t="n"/>
      <c r="F712" s="33" t="n"/>
      <c r="G712" s="9" t="n"/>
    </row>
    <row r="713">
      <c r="A713" s="41" t="n"/>
      <c r="B713" s="31" t="n"/>
      <c r="C713" s="32" t="n"/>
      <c r="D713" s="33" t="n"/>
      <c r="E713" s="33" t="n"/>
      <c r="F713" s="33" t="n"/>
      <c r="G713" s="9" t="n"/>
    </row>
    <row r="714">
      <c r="A714" s="40" t="n"/>
      <c r="B714" s="27" t="n"/>
      <c r="C714" s="28" t="n"/>
      <c r="D714" s="29" t="n"/>
      <c r="E714" s="29" t="n"/>
      <c r="F714" s="29" t="n"/>
      <c r="G714" s="3" t="n"/>
    </row>
    <row r="715">
      <c r="A715" s="41" t="n"/>
      <c r="B715" s="31" t="n"/>
      <c r="C715" s="32" t="n"/>
      <c r="D715" s="33" t="n"/>
      <c r="E715" s="33" t="n"/>
      <c r="F715" s="33" t="n"/>
      <c r="G715" s="9" t="n"/>
    </row>
    <row r="716">
      <c r="A716" s="41" t="n"/>
      <c r="B716" s="31" t="n"/>
      <c r="C716" s="32" t="n"/>
      <c r="D716" s="33" t="n"/>
      <c r="E716" s="33" t="n"/>
      <c r="F716" s="33" t="n"/>
      <c r="G716" s="9" t="n"/>
    </row>
    <row r="717">
      <c r="A717" s="41" t="n"/>
      <c r="B717" s="31" t="n"/>
      <c r="C717" s="32" t="n"/>
      <c r="D717" s="33" t="n"/>
      <c r="E717" s="33" t="n"/>
      <c r="F717" s="33" t="n"/>
      <c r="G717" s="9" t="n"/>
    </row>
    <row r="718">
      <c r="A718" s="41" t="n"/>
      <c r="B718" s="31" t="n"/>
      <c r="C718" s="32" t="n"/>
      <c r="D718" s="33" t="n"/>
      <c r="E718" s="33" t="n"/>
      <c r="F718" s="33" t="n"/>
      <c r="G718" s="9" t="n"/>
    </row>
    <row r="719">
      <c r="A719" s="41" t="n"/>
      <c r="B719" s="31" t="n"/>
      <c r="C719" s="32" t="n"/>
      <c r="D719" s="33" t="n"/>
      <c r="E719" s="33" t="n"/>
      <c r="F719" s="33" t="n"/>
      <c r="G719" s="9" t="n"/>
    </row>
    <row r="720">
      <c r="A720" s="41" t="n"/>
      <c r="B720" s="31" t="n"/>
      <c r="C720" s="32" t="n"/>
      <c r="D720" s="33" t="n"/>
      <c r="E720" s="33" t="n"/>
      <c r="F720" s="33" t="n"/>
      <c r="G720" s="9" t="n"/>
    </row>
    <row r="721">
      <c r="A721" s="41" t="n"/>
      <c r="B721" s="31" t="n"/>
      <c r="C721" s="32" t="n"/>
      <c r="D721" s="33" t="n"/>
      <c r="E721" s="33" t="n"/>
      <c r="F721" s="33" t="n"/>
      <c r="G721" s="9" t="n"/>
    </row>
    <row r="722">
      <c r="A722" s="41" t="n"/>
      <c r="B722" s="31" t="n"/>
      <c r="C722" s="32" t="n"/>
      <c r="D722" s="33" t="n"/>
      <c r="E722" s="33" t="n"/>
      <c r="F722" s="33" t="n"/>
      <c r="G722" s="9" t="n"/>
    </row>
    <row r="723">
      <c r="A723" s="41" t="n"/>
      <c r="B723" s="31" t="n"/>
      <c r="C723" s="32" t="n"/>
      <c r="D723" s="33" t="n"/>
      <c r="E723" s="33" t="n"/>
      <c r="F723" s="33" t="n"/>
      <c r="G723" s="9" t="n"/>
    </row>
    <row r="724">
      <c r="A724" s="41" t="n"/>
      <c r="B724" s="31" t="n"/>
      <c r="C724" s="32" t="n"/>
      <c r="D724" s="33" t="n"/>
      <c r="E724" s="33" t="n"/>
      <c r="F724" s="33" t="n"/>
      <c r="G724" s="9" t="n"/>
    </row>
    <row r="725">
      <c r="A725" s="41" t="n"/>
      <c r="B725" s="31" t="n"/>
      <c r="C725" s="32" t="n"/>
      <c r="D725" s="33" t="n"/>
      <c r="E725" s="33" t="n"/>
      <c r="F725" s="33" t="n"/>
      <c r="G725" s="9" t="n"/>
    </row>
    <row r="726">
      <c r="A726" s="41" t="n"/>
      <c r="B726" s="31" t="n"/>
      <c r="C726" s="32" t="n"/>
      <c r="D726" s="33" t="n"/>
      <c r="E726" s="33" t="n"/>
      <c r="F726" s="33" t="n"/>
      <c r="G726" s="9" t="n"/>
    </row>
    <row r="727">
      <c r="A727" s="41" t="n"/>
      <c r="B727" s="31" t="n"/>
      <c r="C727" s="32" t="n"/>
      <c r="D727" s="33" t="n"/>
      <c r="E727" s="33" t="n"/>
      <c r="F727" s="33" t="n"/>
      <c r="G727" s="9" t="n"/>
    </row>
    <row r="728">
      <c r="A728" s="41" t="n"/>
      <c r="B728" s="31" t="n"/>
      <c r="C728" s="32" t="n"/>
      <c r="D728" s="33" t="n"/>
      <c r="E728" s="33" t="n"/>
      <c r="F728" s="33" t="n"/>
      <c r="G728" s="9" t="n"/>
    </row>
    <row r="729">
      <c r="A729" s="41" t="n"/>
      <c r="B729" s="31" t="n"/>
      <c r="C729" s="32" t="n"/>
      <c r="D729" s="33" t="n"/>
      <c r="E729" s="33" t="n"/>
      <c r="F729" s="33" t="n"/>
      <c r="G729" s="9" t="n"/>
    </row>
    <row r="730">
      <c r="A730" s="41" t="n"/>
      <c r="B730" s="31" t="n"/>
      <c r="C730" s="32" t="n"/>
      <c r="D730" s="33" t="n"/>
      <c r="E730" s="33" t="n"/>
      <c r="F730" s="33" t="n"/>
      <c r="G730" s="9" t="n"/>
    </row>
    <row r="731">
      <c r="A731" s="41" t="n"/>
      <c r="B731" s="31" t="n"/>
      <c r="C731" s="32" t="n"/>
      <c r="D731" s="33" t="n"/>
      <c r="E731" s="33" t="n"/>
      <c r="F731" s="33" t="n"/>
      <c r="G731" s="9" t="n"/>
    </row>
    <row r="732">
      <c r="A732" s="41" t="n"/>
      <c r="B732" s="31" t="n"/>
      <c r="C732" s="32" t="n"/>
      <c r="D732" s="33" t="n"/>
      <c r="E732" s="33" t="n"/>
      <c r="F732" s="33" t="n"/>
      <c r="G732" s="9" t="n"/>
    </row>
    <row r="733">
      <c r="A733" s="40" t="n"/>
      <c r="B733" s="27" t="n"/>
      <c r="C733" s="28" t="n"/>
      <c r="D733" s="29" t="n"/>
      <c r="E733" s="29" t="n"/>
      <c r="F733" s="29" t="n"/>
      <c r="G733" s="3" t="n"/>
    </row>
    <row r="734">
      <c r="A734" s="41" t="n"/>
      <c r="B734" s="31" t="n"/>
      <c r="C734" s="32" t="n"/>
      <c r="D734" s="33" t="n"/>
      <c r="E734" s="33" t="n"/>
      <c r="F734" s="33" t="n"/>
      <c r="G734" s="9" t="n"/>
    </row>
    <row r="735">
      <c r="A735" s="41" t="n"/>
      <c r="B735" s="31" t="n"/>
      <c r="C735" s="32" t="n"/>
      <c r="D735" s="33" t="n"/>
      <c r="E735" s="33" t="n"/>
      <c r="F735" s="33" t="n"/>
      <c r="G735" s="9" t="n"/>
    </row>
    <row r="736">
      <c r="A736" s="41" t="n"/>
      <c r="B736" s="31" t="n"/>
      <c r="C736" s="32" t="n"/>
      <c r="D736" s="33" t="n"/>
      <c r="E736" s="33" t="n"/>
      <c r="F736" s="33" t="n"/>
      <c r="G736" s="9" t="n"/>
    </row>
    <row r="737">
      <c r="A737" s="40" t="n"/>
      <c r="B737" s="27" t="n"/>
      <c r="C737" s="28" t="n"/>
      <c r="D737" s="29" t="n"/>
      <c r="E737" s="29" t="n"/>
      <c r="F737" s="29" t="n"/>
      <c r="G737" s="3" t="n"/>
    </row>
    <row r="738">
      <c r="A738" s="41" t="n"/>
      <c r="B738" s="31" t="n"/>
      <c r="C738" s="32" t="n"/>
      <c r="D738" s="33" t="n"/>
      <c r="E738" s="33" t="n"/>
      <c r="F738" s="33" t="n"/>
      <c r="G738" s="9" t="n"/>
    </row>
    <row r="739">
      <c r="A739" s="41" t="n"/>
      <c r="B739" s="31" t="n"/>
      <c r="C739" s="32" t="n"/>
      <c r="D739" s="33" t="n"/>
      <c r="E739" s="33" t="n"/>
      <c r="F739" s="33" t="n"/>
      <c r="G739" s="9" t="n"/>
    </row>
    <row r="740">
      <c r="A740" s="42" t="n"/>
      <c r="B740" s="15" t="n"/>
      <c r="C740" s="13" t="n"/>
      <c r="D740" s="11" t="n"/>
      <c r="E740" s="11" t="n"/>
      <c r="F740" s="11" t="n"/>
      <c r="G740" s="2" t="n"/>
    </row>
    <row r="741">
      <c r="A741" s="42" t="n"/>
      <c r="B741" s="15" t="n"/>
      <c r="C741" s="13" t="n"/>
      <c r="D741" s="11" t="n"/>
      <c r="E741" s="11" t="n"/>
      <c r="F741" s="11" t="n"/>
      <c r="G741" s="2" t="n"/>
    </row>
    <row r="742">
      <c r="A742" s="42" t="n"/>
      <c r="B742" s="15" t="n"/>
      <c r="C742" s="13" t="n"/>
      <c r="D742" s="11" t="n"/>
      <c r="E742" s="11" t="n"/>
      <c r="F742" s="11" t="n"/>
      <c r="G742" s="2" t="n"/>
    </row>
    <row r="743">
      <c r="A743" s="41" t="n"/>
      <c r="B743" s="31" t="n"/>
      <c r="C743" s="32" t="n"/>
      <c r="D743" s="33" t="n"/>
      <c r="E743" s="33" t="n"/>
      <c r="F743" s="33" t="n"/>
      <c r="G743" s="9" t="n"/>
    </row>
    <row r="744">
      <c r="A744" s="42" t="n"/>
      <c r="B744" s="15" t="n"/>
      <c r="C744" s="13" t="n"/>
      <c r="D744" s="11" t="n"/>
      <c r="E744" s="11" t="n"/>
      <c r="F744" s="11" t="n"/>
      <c r="G744" s="2" t="n"/>
    </row>
    <row r="745">
      <c r="A745" s="42" t="n"/>
      <c r="B745" s="15" t="n"/>
      <c r="C745" s="13" t="n"/>
      <c r="D745" s="11" t="n"/>
      <c r="E745" s="11" t="n"/>
      <c r="F745" s="11" t="n"/>
      <c r="G745" s="2" t="n"/>
    </row>
    <row r="746">
      <c r="A746" s="42" t="n"/>
      <c r="B746" s="15" t="n"/>
      <c r="C746" s="13" t="n"/>
      <c r="D746" s="11" t="n"/>
      <c r="E746" s="11" t="n"/>
      <c r="F746" s="11" t="n"/>
      <c r="G746" s="2" t="n"/>
    </row>
    <row r="747">
      <c r="A747" s="41" t="n"/>
      <c r="B747" s="31" t="n"/>
      <c r="C747" s="32" t="n"/>
      <c r="D747" s="33" t="n"/>
      <c r="E747" s="33" t="n"/>
      <c r="F747" s="33" t="n"/>
      <c r="G747" s="9" t="n"/>
    </row>
    <row r="748">
      <c r="A748" s="42" t="n"/>
      <c r="B748" s="15" t="n"/>
      <c r="C748" s="13" t="n"/>
      <c r="D748" s="11" t="n"/>
      <c r="E748" s="11" t="n"/>
      <c r="F748" s="11" t="n"/>
      <c r="G748" s="2" t="n"/>
    </row>
    <row r="749">
      <c r="A749" s="42" t="n"/>
      <c r="B749" s="15" t="n"/>
      <c r="C749" s="13" t="n"/>
      <c r="D749" s="11" t="n"/>
      <c r="E749" s="11" t="n"/>
      <c r="F749" s="11" t="n"/>
      <c r="G749" s="2" t="n"/>
    </row>
    <row r="750">
      <c r="A750" s="42" t="n"/>
      <c r="B750" s="15" t="n"/>
      <c r="C750" s="13" t="n"/>
      <c r="D750" s="11" t="n"/>
      <c r="E750" s="11" t="n"/>
      <c r="F750" s="11" t="n"/>
      <c r="G750" s="2" t="n"/>
    </row>
    <row r="751">
      <c r="A751" s="41" t="n"/>
      <c r="B751" s="31" t="n"/>
      <c r="C751" s="32" t="n"/>
      <c r="D751" s="33" t="n"/>
      <c r="E751" s="33" t="n"/>
      <c r="F751" s="33" t="n"/>
      <c r="G751" s="9" t="n"/>
    </row>
    <row r="752">
      <c r="A752" s="42" t="n"/>
      <c r="B752" s="15" t="n"/>
      <c r="C752" s="13" t="n"/>
      <c r="D752" s="11" t="n"/>
      <c r="E752" s="11" t="n"/>
      <c r="F752" s="11" t="n"/>
      <c r="G752" s="2" t="n"/>
    </row>
    <row r="753">
      <c r="A753" s="42" t="n"/>
      <c r="B753" s="15" t="n"/>
      <c r="C753" s="13" t="n"/>
      <c r="D753" s="11" t="n"/>
      <c r="E753" s="11" t="n"/>
      <c r="F753" s="11" t="n"/>
      <c r="G753" s="2" t="n"/>
    </row>
    <row r="754">
      <c r="A754" s="42" t="n"/>
      <c r="B754" s="15" t="n"/>
      <c r="C754" s="13" t="n"/>
      <c r="D754" s="11" t="n"/>
      <c r="E754" s="11" t="n"/>
      <c r="F754" s="11" t="n"/>
      <c r="G754" s="2" t="n"/>
    </row>
    <row r="755">
      <c r="A755" s="42" t="n"/>
      <c r="B755" s="15" t="n"/>
      <c r="C755" s="13" t="n"/>
      <c r="D755" s="11" t="n"/>
      <c r="E755" s="11" t="n"/>
      <c r="F755" s="11" t="n"/>
      <c r="G755" s="2" t="n"/>
    </row>
    <row r="756">
      <c r="A756" s="41" t="n"/>
      <c r="B756" s="31" t="n"/>
      <c r="C756" s="32" t="n"/>
      <c r="D756" s="33" t="n"/>
      <c r="E756" s="33" t="n"/>
      <c r="F756" s="33" t="n"/>
      <c r="G756" s="9" t="n"/>
    </row>
    <row r="757">
      <c r="A757" s="40" t="n"/>
      <c r="B757" s="27" t="n"/>
      <c r="C757" s="28" t="n"/>
      <c r="D757" s="29" t="n"/>
      <c r="E757" s="29" t="n"/>
      <c r="F757" s="29" t="n"/>
      <c r="G757" s="3" t="n"/>
    </row>
    <row r="758">
      <c r="A758" s="41" t="n"/>
      <c r="B758" s="31" t="n"/>
      <c r="C758" s="32" t="n"/>
      <c r="D758" s="33" t="n"/>
      <c r="E758" s="33" t="n"/>
      <c r="F758" s="33" t="n"/>
      <c r="G758" s="9" t="n"/>
    </row>
    <row r="759">
      <c r="A759" s="41" t="n"/>
      <c r="B759" s="31" t="n"/>
      <c r="C759" s="32" t="n"/>
      <c r="D759" s="33" t="n"/>
      <c r="E759" s="33" t="n"/>
      <c r="F759" s="33" t="n"/>
      <c r="G759" s="9" t="n"/>
    </row>
    <row r="760">
      <c r="A760" s="41" t="n"/>
      <c r="B760" s="31" t="n"/>
      <c r="C760" s="32" t="n"/>
      <c r="D760" s="33" t="n"/>
      <c r="E760" s="33" t="n"/>
      <c r="F760" s="33" t="n"/>
      <c r="G760" s="9" t="n"/>
    </row>
    <row r="761">
      <c r="A761" s="40" t="n"/>
      <c r="B761" s="27" t="n"/>
      <c r="C761" s="28" t="n"/>
      <c r="D761" s="29" t="n"/>
      <c r="E761" s="29" t="n"/>
      <c r="F761" s="29" t="n"/>
      <c r="G761" s="3" t="n"/>
    </row>
    <row r="763">
      <c r="A763" s="39" t="n"/>
      <c r="B763" s="7" t="n"/>
      <c r="C763" s="20" t="n"/>
      <c r="D763" s="19" t="n"/>
      <c r="E763" s="19" t="n"/>
      <c r="F763" s="19" t="n"/>
      <c r="G763" s="46" t="inlineStr">
        <is>
          <t>Short Attributions (Import/Export)</t>
        </is>
      </c>
      <c r="H763" s="4" t="n"/>
      <c r="I763" s="5" t="n"/>
      <c r="J763" s="5" t="n"/>
      <c r="K763" s="5" t="n"/>
      <c r="L763" s="5" t="n"/>
      <c r="M763" s="5" t="n"/>
    </row>
    <row r="764">
      <c r="A764" s="40" t="inlineStr">
        <is>
          <t>Level 1</t>
        </is>
      </c>
      <c r="B764" s="31" t="inlineStr">
        <is>
          <t>Level 2</t>
        </is>
      </c>
      <c r="C764" s="13" t="inlineStr">
        <is>
          <t>Level 3</t>
        </is>
      </c>
      <c r="D764" s="36" t="inlineStr">
        <is>
          <t>Level 4</t>
        </is>
      </c>
      <c r="E764" s="36" t="n"/>
      <c r="F764" s="36" t="n"/>
      <c r="G764" s="6" t="inlineStr">
        <is>
          <t>Invested Amount</t>
        </is>
      </c>
    </row>
    <row r="765">
      <c r="A765" s="40" t="n"/>
      <c r="B765" s="27" t="n"/>
      <c r="C765" s="28" t="n"/>
      <c r="D765" s="29" t="n"/>
      <c r="E765" s="29" t="n"/>
      <c r="F765" s="29" t="n"/>
      <c r="G765" s="3" t="n"/>
    </row>
    <row r="766">
      <c r="A766" s="41" t="n"/>
      <c r="B766" s="31" t="n"/>
      <c r="C766" s="32" t="n"/>
      <c r="D766" s="33" t="n"/>
      <c r="E766" s="33" t="n"/>
      <c r="F766" s="33" t="n"/>
      <c r="G766" s="9" t="n"/>
    </row>
    <row r="767">
      <c r="A767" s="42" t="n"/>
      <c r="B767" s="15" t="n"/>
      <c r="C767" s="13" t="n"/>
      <c r="D767" s="11" t="n"/>
      <c r="E767" s="11" t="n"/>
      <c r="F767" s="11" t="n"/>
      <c r="G767" s="2" t="n"/>
    </row>
    <row r="768">
      <c r="A768" s="42" t="n"/>
      <c r="B768" s="15" t="n"/>
      <c r="C768" s="13" t="n"/>
      <c r="D768" s="11" t="n"/>
      <c r="E768" s="11" t="n"/>
      <c r="F768" s="11" t="n"/>
      <c r="G768" s="2" t="n"/>
    </row>
    <row r="769">
      <c r="A769" s="41" t="n"/>
      <c r="B769" s="31" t="n"/>
      <c r="C769" s="32" t="n"/>
      <c r="D769" s="33" t="n"/>
      <c r="E769" s="33" t="n"/>
      <c r="F769" s="33" t="n"/>
      <c r="G769" s="9" t="n"/>
    </row>
    <row r="770">
      <c r="A770" s="42" t="n"/>
      <c r="B770" s="15" t="n"/>
      <c r="C770" s="13" t="n"/>
      <c r="D770" s="11" t="n"/>
      <c r="E770" s="11" t="n"/>
      <c r="F770" s="11" t="n"/>
      <c r="G770" s="2" t="n"/>
    </row>
    <row r="771">
      <c r="A771" s="42" t="n"/>
      <c r="B771" s="15" t="n"/>
      <c r="C771" s="13" t="n"/>
      <c r="D771" s="11" t="n"/>
      <c r="E771" s="11" t="n"/>
      <c r="F771" s="11" t="n"/>
      <c r="G771" s="2" t="n"/>
    </row>
    <row r="772">
      <c r="A772" s="42" t="n"/>
      <c r="B772" s="15" t="n"/>
      <c r="C772" s="13" t="n"/>
      <c r="D772" s="11" t="n"/>
      <c r="E772" s="11" t="n"/>
      <c r="F772" s="11" t="n"/>
      <c r="G772" s="2" t="n"/>
    </row>
    <row r="773">
      <c r="A773" s="42" t="n"/>
      <c r="B773" s="15" t="n"/>
      <c r="C773" s="13" t="n"/>
      <c r="D773" s="11" t="n"/>
      <c r="E773" s="11" t="n"/>
      <c r="F773" s="11" t="n"/>
      <c r="G773" s="2" t="n"/>
    </row>
    <row r="774">
      <c r="A774" s="42" t="n"/>
      <c r="B774" s="15" t="n"/>
      <c r="C774" s="13" t="n"/>
      <c r="D774" s="11" t="n"/>
      <c r="E774" s="11" t="n"/>
      <c r="F774" s="11" t="n"/>
      <c r="G774" s="2" t="n"/>
    </row>
    <row r="775">
      <c r="A775" s="42" t="n"/>
      <c r="B775" s="15" t="n"/>
      <c r="C775" s="13" t="n"/>
      <c r="D775" s="11" t="n"/>
      <c r="E775" s="11" t="n"/>
      <c r="F775" s="11" t="n"/>
      <c r="G775" s="2" t="n"/>
    </row>
    <row r="776">
      <c r="A776" s="42" t="n"/>
      <c r="B776" s="15" t="n"/>
      <c r="C776" s="13" t="n"/>
      <c r="D776" s="11" t="n"/>
      <c r="E776" s="11" t="n"/>
      <c r="F776" s="11" t="n"/>
      <c r="G776" s="2" t="n"/>
    </row>
    <row r="777">
      <c r="A777" s="42" t="n"/>
      <c r="B777" s="15" t="n"/>
      <c r="C777" s="13" t="n"/>
      <c r="D777" s="11" t="n"/>
      <c r="E777" s="11" t="n"/>
      <c r="F777" s="11" t="n"/>
      <c r="G777" s="2" t="n"/>
    </row>
    <row r="778">
      <c r="A778" s="42" t="n"/>
      <c r="B778" s="15" t="n"/>
      <c r="C778" s="13" t="n"/>
      <c r="D778" s="11" t="n"/>
      <c r="E778" s="11" t="n"/>
      <c r="F778" s="11" t="n"/>
      <c r="G778" s="2" t="n"/>
    </row>
    <row r="779">
      <c r="A779" s="42" t="n"/>
      <c r="B779" s="15" t="n"/>
      <c r="C779" s="13" t="n"/>
      <c r="D779" s="11" t="n"/>
      <c r="E779" s="11" t="n"/>
      <c r="F779" s="11" t="n"/>
      <c r="G779" s="2" t="n"/>
    </row>
    <row r="780">
      <c r="A780" s="42" t="n"/>
      <c r="B780" s="15" t="n"/>
      <c r="C780" s="13" t="n"/>
      <c r="D780" s="11" t="n"/>
      <c r="E780" s="11" t="n"/>
      <c r="F780" s="11" t="n"/>
      <c r="G780" s="2" t="n"/>
    </row>
    <row r="781">
      <c r="A781" s="42" t="n"/>
      <c r="B781" s="15" t="n"/>
      <c r="C781" s="13" t="n"/>
      <c r="D781" s="11" t="n"/>
      <c r="E781" s="11" t="n"/>
      <c r="F781" s="11" t="n"/>
      <c r="G781" s="2" t="n"/>
    </row>
    <row r="782">
      <c r="A782" s="42" t="n"/>
      <c r="B782" s="15" t="n"/>
      <c r="C782" s="13" t="n"/>
      <c r="D782" s="11" t="n"/>
      <c r="E782" s="11" t="n"/>
      <c r="F782" s="11" t="n"/>
      <c r="G782" s="2" t="n"/>
    </row>
    <row r="783">
      <c r="A783" s="42" t="n"/>
      <c r="B783" s="15" t="n"/>
      <c r="C783" s="13" t="n"/>
      <c r="D783" s="11" t="n"/>
      <c r="E783" s="11" t="n"/>
      <c r="F783" s="11" t="n"/>
      <c r="G783" s="2" t="n"/>
    </row>
    <row r="784">
      <c r="A784" s="42" t="n"/>
      <c r="B784" s="15" t="n"/>
      <c r="C784" s="13" t="n"/>
      <c r="D784" s="11" t="n"/>
      <c r="E784" s="11" t="n"/>
      <c r="F784" s="11" t="n"/>
      <c r="G784" s="2" t="n"/>
    </row>
    <row r="785">
      <c r="A785" s="42" t="n"/>
      <c r="B785" s="15" t="n"/>
      <c r="C785" s="13" t="n"/>
      <c r="D785" s="11" t="n"/>
      <c r="E785" s="11" t="n"/>
      <c r="F785" s="11" t="n"/>
      <c r="G785" s="2" t="n"/>
    </row>
    <row r="786">
      <c r="A786" s="42" t="n"/>
      <c r="B786" s="15" t="n"/>
      <c r="C786" s="13" t="n"/>
      <c r="D786" s="11" t="n"/>
      <c r="E786" s="11" t="n"/>
      <c r="F786" s="11" t="n"/>
      <c r="G786" s="2" t="n"/>
    </row>
    <row r="787">
      <c r="A787" s="41" t="n"/>
      <c r="B787" s="31" t="n"/>
      <c r="C787" s="32" t="n"/>
      <c r="D787" s="33" t="n"/>
      <c r="E787" s="33" t="n"/>
      <c r="F787" s="33" t="n"/>
      <c r="G787" s="9" t="n"/>
    </row>
    <row r="788">
      <c r="A788" s="42" t="n"/>
      <c r="B788" s="15" t="n"/>
      <c r="C788" s="13" t="n"/>
      <c r="D788" s="11" t="n"/>
      <c r="E788" s="11" t="n"/>
      <c r="F788" s="11" t="n"/>
      <c r="G788" s="2" t="n"/>
    </row>
    <row r="789">
      <c r="A789" s="42" t="n"/>
      <c r="B789" s="15" t="n"/>
      <c r="C789" s="13" t="n"/>
      <c r="D789" s="11" t="n"/>
      <c r="E789" s="11" t="n"/>
      <c r="F789" s="11" t="n"/>
      <c r="G789" s="2" t="n"/>
    </row>
    <row r="790">
      <c r="A790" s="43" t="n"/>
      <c r="B790" s="34" t="n"/>
      <c r="C790" s="35" t="n"/>
      <c r="D790" s="36" t="n"/>
      <c r="E790" s="36" t="n"/>
      <c r="F790" s="36" t="n"/>
      <c r="G790" s="8" t="n"/>
    </row>
    <row r="791">
      <c r="A791" s="43" t="n"/>
      <c r="B791" s="34" t="n"/>
      <c r="C791" s="35" t="n"/>
      <c r="D791" s="36" t="n"/>
      <c r="E791" s="36" t="n"/>
      <c r="F791" s="36" t="n"/>
      <c r="G791" s="8" t="n"/>
    </row>
    <row r="792">
      <c r="A792" s="43" t="n"/>
      <c r="B792" s="34" t="n"/>
      <c r="C792" s="35" t="n"/>
      <c r="D792" s="36" t="n"/>
      <c r="E792" s="36" t="n"/>
      <c r="F792" s="36" t="n"/>
      <c r="G792" s="8" t="n"/>
    </row>
    <row r="793">
      <c r="A793" s="43" t="n"/>
      <c r="B793" s="34" t="n"/>
      <c r="C793" s="35" t="n"/>
      <c r="D793" s="36" t="n"/>
      <c r="E793" s="36" t="n"/>
      <c r="F793" s="36" t="n"/>
      <c r="G793" s="8" t="n"/>
    </row>
    <row r="794">
      <c r="A794" s="43" t="n"/>
      <c r="B794" s="34" t="n"/>
      <c r="C794" s="35" t="n"/>
      <c r="D794" s="36" t="n"/>
      <c r="E794" s="36" t="n"/>
      <c r="F794" s="36" t="n"/>
      <c r="G794" s="8" t="n"/>
    </row>
    <row r="795">
      <c r="A795" s="41" t="n"/>
      <c r="B795" s="31" t="n"/>
      <c r="C795" s="32" t="n"/>
      <c r="D795" s="33" t="n"/>
      <c r="E795" s="33" t="n"/>
      <c r="F795" s="33" t="n"/>
      <c r="G795" s="9" t="n"/>
    </row>
    <row r="796">
      <c r="A796" s="42" t="n"/>
      <c r="B796" s="15" t="n"/>
      <c r="C796" s="13" t="n"/>
      <c r="D796" s="11" t="n"/>
      <c r="E796" s="11" t="n"/>
      <c r="F796" s="11" t="n"/>
      <c r="G796" s="2" t="n"/>
    </row>
    <row r="797">
      <c r="A797" s="43" t="n"/>
      <c r="B797" s="34" t="n"/>
      <c r="C797" s="35" t="n"/>
      <c r="D797" s="36" t="n"/>
      <c r="E797" s="36" t="n"/>
      <c r="F797" s="36" t="n"/>
      <c r="G797" s="8" t="n"/>
    </row>
    <row r="798">
      <c r="A798" s="43" t="n"/>
      <c r="B798" s="34" t="n"/>
      <c r="C798" s="35" t="n"/>
      <c r="D798" s="36" t="n"/>
      <c r="E798" s="36" t="n"/>
      <c r="F798" s="36" t="n"/>
      <c r="G798" s="8" t="n"/>
    </row>
    <row r="799">
      <c r="A799" s="43" t="n"/>
      <c r="B799" s="34" t="n"/>
      <c r="C799" s="35" t="n"/>
      <c r="D799" s="36" t="n"/>
      <c r="E799" s="36" t="n"/>
      <c r="F799" s="36" t="n"/>
      <c r="G799" s="8" t="n"/>
    </row>
    <row r="800">
      <c r="A800" s="43" t="n"/>
      <c r="B800" s="34" t="n"/>
      <c r="C800" s="35" t="n"/>
      <c r="D800" s="36" t="n"/>
      <c r="E800" s="36" t="n"/>
      <c r="F800" s="36" t="n"/>
      <c r="G800" s="8" t="n"/>
    </row>
    <row r="801">
      <c r="A801" s="43" t="n"/>
      <c r="B801" s="34" t="n"/>
      <c r="C801" s="35" t="n"/>
      <c r="D801" s="36" t="n"/>
      <c r="E801" s="36" t="n"/>
      <c r="F801" s="36" t="n"/>
      <c r="G801" s="8" t="n"/>
    </row>
    <row r="802">
      <c r="A802" s="43" t="n"/>
      <c r="B802" s="34" t="n"/>
      <c r="C802" s="35" t="n"/>
      <c r="D802" s="36" t="n"/>
      <c r="E802" s="36" t="n"/>
      <c r="F802" s="36" t="n"/>
      <c r="G802" s="8" t="n"/>
    </row>
    <row r="803">
      <c r="A803" s="43" t="n"/>
      <c r="B803" s="34" t="n"/>
      <c r="C803" s="35" t="n"/>
      <c r="D803" s="36" t="n"/>
      <c r="E803" s="36" t="n"/>
      <c r="F803" s="36" t="n"/>
      <c r="G803" s="8" t="n"/>
    </row>
    <row r="804">
      <c r="A804" s="43" t="n"/>
      <c r="B804" s="34" t="n"/>
      <c r="C804" s="35" t="n"/>
      <c r="D804" s="36" t="n"/>
      <c r="E804" s="36" t="n"/>
      <c r="F804" s="36" t="n"/>
      <c r="G804" s="8" t="n"/>
    </row>
    <row r="805">
      <c r="A805" s="43" t="n"/>
      <c r="B805" s="34" t="n"/>
      <c r="C805" s="35" t="n"/>
      <c r="D805" s="36" t="n"/>
      <c r="E805" s="36" t="n"/>
      <c r="F805" s="36" t="n"/>
      <c r="G805" s="8" t="n"/>
    </row>
    <row r="806">
      <c r="A806" s="43" t="n"/>
      <c r="B806" s="34" t="n"/>
      <c r="C806" s="35" t="n"/>
      <c r="D806" s="36" t="n"/>
      <c r="E806" s="36" t="n"/>
      <c r="F806" s="36" t="n"/>
      <c r="G806" s="8" t="n"/>
    </row>
    <row r="807">
      <c r="A807" s="42" t="n"/>
      <c r="B807" s="15" t="n"/>
      <c r="C807" s="13" t="n"/>
      <c r="D807" s="11" t="n"/>
      <c r="E807" s="11" t="n"/>
      <c r="F807" s="11" t="n"/>
      <c r="G807" s="2" t="n"/>
    </row>
    <row r="808">
      <c r="A808" s="43" t="n"/>
      <c r="B808" s="34" t="n"/>
      <c r="C808" s="35" t="n"/>
      <c r="D808" s="36" t="n"/>
      <c r="E808" s="36" t="n"/>
      <c r="F808" s="36" t="n"/>
      <c r="G808" s="8" t="n"/>
    </row>
    <row r="809">
      <c r="A809" s="43" t="n"/>
      <c r="B809" s="34" t="n"/>
      <c r="C809" s="35" t="n"/>
      <c r="D809" s="36" t="n"/>
      <c r="E809" s="36" t="n"/>
      <c r="F809" s="36" t="n"/>
      <c r="G809" s="8" t="n"/>
    </row>
    <row r="810">
      <c r="A810" s="43" t="n"/>
      <c r="B810" s="34" t="n"/>
      <c r="C810" s="35" t="n"/>
      <c r="D810" s="36" t="n"/>
      <c r="E810" s="36" t="n"/>
      <c r="F810" s="36" t="n"/>
      <c r="G810" s="8" t="n"/>
    </row>
    <row r="811">
      <c r="A811" s="43" t="n"/>
      <c r="B811" s="34" t="n"/>
      <c r="C811" s="35" t="n"/>
      <c r="D811" s="36" t="n"/>
      <c r="E811" s="36" t="n"/>
      <c r="F811" s="36" t="n"/>
      <c r="G811" s="8" t="n"/>
    </row>
    <row r="812">
      <c r="A812" s="43" t="n"/>
      <c r="B812" s="34" t="n"/>
      <c r="C812" s="35" t="n"/>
      <c r="D812" s="36" t="n"/>
      <c r="E812" s="36" t="n"/>
      <c r="F812" s="36" t="n"/>
      <c r="G812" s="8" t="n"/>
    </row>
    <row r="813">
      <c r="A813" s="43" t="n"/>
      <c r="B813" s="34" t="n"/>
      <c r="C813" s="35" t="n"/>
      <c r="D813" s="36" t="n"/>
      <c r="E813" s="36" t="n"/>
      <c r="F813" s="36" t="n"/>
      <c r="G813" s="8" t="n"/>
    </row>
    <row r="814">
      <c r="A814" s="43" t="n"/>
      <c r="B814" s="34" t="n"/>
      <c r="C814" s="35" t="n"/>
      <c r="D814" s="36" t="n"/>
      <c r="E814" s="36" t="n"/>
      <c r="F814" s="36" t="n"/>
      <c r="G814" s="8" t="n"/>
    </row>
    <row r="815">
      <c r="A815" s="43" t="n"/>
      <c r="B815" s="34" t="n"/>
      <c r="C815" s="35" t="n"/>
      <c r="D815" s="36" t="n"/>
      <c r="E815" s="36" t="n"/>
      <c r="F815" s="36" t="n"/>
      <c r="G815" s="8" t="n"/>
    </row>
    <row r="816">
      <c r="A816" s="42" t="n"/>
      <c r="B816" s="15" t="n"/>
      <c r="C816" s="13" t="n"/>
      <c r="D816" s="11" t="n"/>
      <c r="E816" s="11" t="n"/>
      <c r="F816" s="11" t="n"/>
      <c r="G816" s="2" t="n"/>
    </row>
    <row r="817">
      <c r="A817" s="43" t="n"/>
      <c r="B817" s="34" t="n"/>
      <c r="C817" s="35" t="n"/>
      <c r="D817" s="36" t="n"/>
      <c r="E817" s="36" t="n"/>
      <c r="F817" s="36" t="n"/>
      <c r="G817" s="8" t="n"/>
    </row>
    <row r="818">
      <c r="A818" s="43" t="n"/>
      <c r="B818" s="34" t="n"/>
      <c r="C818" s="35" t="n"/>
      <c r="D818" s="36" t="n"/>
      <c r="E818" s="36" t="n"/>
      <c r="F818" s="36" t="n"/>
      <c r="G818" s="8" t="n"/>
    </row>
    <row r="819">
      <c r="A819" s="43" t="n"/>
      <c r="B819" s="34" t="n"/>
      <c r="C819" s="35" t="n"/>
      <c r="D819" s="36" t="n"/>
      <c r="E819" s="36" t="n"/>
      <c r="F819" s="36" t="n"/>
      <c r="G819" s="8" t="n"/>
    </row>
    <row r="820">
      <c r="A820" s="43" t="n"/>
      <c r="B820" s="34" t="n"/>
      <c r="C820" s="35" t="n"/>
      <c r="D820" s="36" t="n"/>
      <c r="E820" s="36" t="n"/>
      <c r="F820" s="36" t="n"/>
      <c r="G820" s="8" t="n"/>
    </row>
    <row r="821">
      <c r="A821" s="43" t="n"/>
      <c r="B821" s="34" t="n"/>
      <c r="C821" s="35" t="n"/>
      <c r="D821" s="36" t="n"/>
      <c r="E821" s="36" t="n"/>
      <c r="F821" s="36" t="n"/>
      <c r="G821" s="8" t="n"/>
    </row>
    <row r="822">
      <c r="A822" s="42" t="n"/>
      <c r="B822" s="15" t="n"/>
      <c r="C822" s="13" t="n"/>
      <c r="D822" s="11" t="n"/>
      <c r="E822" s="11" t="n"/>
      <c r="F822" s="11" t="n"/>
      <c r="G822" s="2" t="n"/>
    </row>
    <row r="823">
      <c r="A823" s="43" t="n"/>
      <c r="B823" s="34" t="n"/>
      <c r="C823" s="35" t="n"/>
      <c r="D823" s="36" t="n"/>
      <c r="E823" s="36" t="n"/>
      <c r="F823" s="36" t="n"/>
      <c r="G823" s="8" t="n"/>
    </row>
    <row r="824">
      <c r="A824" s="43" t="n"/>
      <c r="B824" s="34" t="n"/>
      <c r="C824" s="35" t="n"/>
      <c r="D824" s="36" t="n"/>
      <c r="E824" s="36" t="n"/>
      <c r="F824" s="36" t="n"/>
      <c r="G824" s="8" t="n"/>
    </row>
    <row r="825">
      <c r="A825" s="43" t="n"/>
      <c r="B825" s="34" t="n"/>
      <c r="C825" s="35" t="n"/>
      <c r="D825" s="36" t="n"/>
      <c r="E825" s="36" t="n"/>
      <c r="F825" s="36" t="n"/>
      <c r="G825" s="8" t="n"/>
    </row>
    <row r="826">
      <c r="A826" s="43" t="n"/>
      <c r="B826" s="34" t="n"/>
      <c r="C826" s="35" t="n"/>
      <c r="D826" s="36" t="n"/>
      <c r="E826" s="36" t="n"/>
      <c r="F826" s="36" t="n"/>
      <c r="G826" s="8" t="n"/>
    </row>
    <row r="827">
      <c r="A827" s="43" t="n"/>
      <c r="B827" s="34" t="n"/>
      <c r="C827" s="35" t="n"/>
      <c r="D827" s="36" t="n"/>
      <c r="E827" s="36" t="n"/>
      <c r="F827" s="36" t="n"/>
      <c r="G827" s="8" t="n"/>
    </row>
    <row r="828">
      <c r="A828" s="43" t="n"/>
      <c r="B828" s="34" t="n"/>
      <c r="C828" s="35" t="n"/>
      <c r="D828" s="36" t="n"/>
      <c r="E828" s="36" t="n"/>
      <c r="F828" s="36" t="n"/>
      <c r="G828" s="8" t="n"/>
    </row>
    <row r="829">
      <c r="A829" s="43" t="n"/>
      <c r="B829" s="34" t="n"/>
      <c r="C829" s="35" t="n"/>
      <c r="D829" s="36" t="n"/>
      <c r="E829" s="36" t="n"/>
      <c r="F829" s="36" t="n"/>
      <c r="G829" s="8" t="n"/>
    </row>
    <row r="830">
      <c r="A830" s="41" t="n"/>
      <c r="B830" s="31" t="n"/>
      <c r="C830" s="32" t="n"/>
      <c r="D830" s="33" t="n"/>
      <c r="E830" s="33" t="n"/>
      <c r="F830" s="33" t="n"/>
      <c r="G830" s="9" t="n"/>
    </row>
    <row r="831">
      <c r="A831" s="40" t="n"/>
      <c r="B831" s="27" t="n"/>
      <c r="C831" s="28" t="n"/>
      <c r="D831" s="29" t="n"/>
      <c r="E831" s="29" t="n"/>
      <c r="F831" s="29" t="n"/>
      <c r="G831" s="3" t="n"/>
    </row>
    <row r="832">
      <c r="A832" s="41" t="n"/>
      <c r="B832" s="31" t="n"/>
      <c r="C832" s="32" t="n"/>
      <c r="D832" s="33" t="n"/>
      <c r="E832" s="33" t="n"/>
      <c r="F832" s="33" t="n"/>
      <c r="G832" s="9" t="n"/>
    </row>
    <row r="833">
      <c r="A833" s="41" t="n"/>
      <c r="B833" s="31" t="n"/>
      <c r="C833" s="32" t="n"/>
      <c r="D833" s="33" t="n"/>
      <c r="E833" s="33" t="n"/>
      <c r="F833" s="33" t="n"/>
      <c r="G833" s="9" t="n"/>
    </row>
    <row r="834">
      <c r="A834" s="41" t="n"/>
      <c r="B834" s="31" t="n"/>
      <c r="C834" s="32" t="n"/>
      <c r="D834" s="33" t="n"/>
      <c r="E834" s="33" t="n"/>
      <c r="F834" s="33" t="n"/>
      <c r="G834" s="9" t="n"/>
    </row>
    <row r="835">
      <c r="A835" s="41" t="n"/>
      <c r="B835" s="31" t="n"/>
      <c r="C835" s="32" t="n"/>
      <c r="D835" s="33" t="n"/>
      <c r="E835" s="33" t="n"/>
      <c r="F835" s="33" t="n"/>
      <c r="G835" s="9" t="n"/>
    </row>
    <row r="836">
      <c r="A836" s="41" t="n"/>
      <c r="B836" s="31" t="n"/>
      <c r="C836" s="32" t="n"/>
      <c r="D836" s="33" t="n"/>
      <c r="E836" s="33" t="n"/>
      <c r="F836" s="33" t="n"/>
      <c r="G836" s="9" t="n"/>
    </row>
    <row r="837">
      <c r="A837" s="41" t="n"/>
      <c r="B837" s="31" t="n"/>
      <c r="C837" s="32" t="n"/>
      <c r="D837" s="33" t="n"/>
      <c r="E837" s="33" t="n"/>
      <c r="F837" s="33" t="n"/>
      <c r="G837" s="9" t="n"/>
    </row>
    <row r="838">
      <c r="A838" s="41" t="n"/>
      <c r="B838" s="31" t="n"/>
      <c r="C838" s="32" t="n"/>
      <c r="D838" s="33" t="n"/>
      <c r="E838" s="33" t="n"/>
      <c r="F838" s="33" t="n"/>
      <c r="G838" s="9" t="n"/>
    </row>
    <row r="839">
      <c r="A839" s="41" t="n"/>
      <c r="B839" s="31" t="n"/>
      <c r="C839" s="32" t="n"/>
      <c r="D839" s="33" t="n"/>
      <c r="E839" s="33" t="n"/>
      <c r="F839" s="33" t="n"/>
      <c r="G839" s="9" t="n"/>
    </row>
    <row r="840">
      <c r="A840" s="41" t="n"/>
      <c r="B840" s="31" t="n"/>
      <c r="C840" s="32" t="n"/>
      <c r="D840" s="33" t="n"/>
      <c r="E840" s="33" t="n"/>
      <c r="F840" s="33" t="n"/>
      <c r="G840" s="9" t="n"/>
    </row>
    <row r="841">
      <c r="A841" s="41" t="n"/>
      <c r="B841" s="31" t="n"/>
      <c r="C841" s="32" t="n"/>
      <c r="D841" s="33" t="n"/>
      <c r="E841" s="33" t="n"/>
      <c r="F841" s="33" t="n"/>
      <c r="G841" s="9" t="n"/>
    </row>
    <row r="842">
      <c r="A842" s="41" t="n"/>
      <c r="B842" s="31" t="n"/>
      <c r="C842" s="32" t="n"/>
      <c r="D842" s="33" t="n"/>
      <c r="E842" s="33" t="n"/>
      <c r="F842" s="33" t="n"/>
      <c r="G842" s="9" t="n"/>
    </row>
    <row r="843">
      <c r="A843" s="41" t="n"/>
      <c r="B843" s="31" t="n"/>
      <c r="C843" s="32" t="n"/>
      <c r="D843" s="33" t="n"/>
      <c r="E843" s="33" t="n"/>
      <c r="F843" s="33" t="n"/>
      <c r="G843" s="9" t="n"/>
    </row>
    <row r="844">
      <c r="A844" s="40" t="n"/>
      <c r="B844" s="27" t="n"/>
      <c r="C844" s="28" t="n"/>
      <c r="D844" s="29" t="n"/>
      <c r="E844" s="29" t="n"/>
      <c r="F844" s="29" t="n"/>
      <c r="G844" s="3" t="n"/>
    </row>
    <row r="845">
      <c r="A845" s="41" t="n"/>
      <c r="B845" s="31" t="n"/>
      <c r="C845" s="32" t="n"/>
      <c r="D845" s="33" t="n"/>
      <c r="E845" s="33" t="n"/>
      <c r="F845" s="33" t="n"/>
      <c r="G845" s="9" t="n"/>
    </row>
    <row r="846">
      <c r="A846" s="41" t="n"/>
      <c r="B846" s="31" t="n"/>
      <c r="C846" s="32" t="n"/>
      <c r="D846" s="33" t="n"/>
      <c r="E846" s="33" t="n"/>
      <c r="F846" s="33" t="n"/>
      <c r="G846" s="9" t="n"/>
    </row>
    <row r="847">
      <c r="A847" s="41" t="n"/>
      <c r="B847" s="31" t="n"/>
      <c r="C847" s="32" t="n"/>
      <c r="D847" s="33" t="n"/>
      <c r="E847" s="33" t="n"/>
      <c r="F847" s="33" t="n"/>
      <c r="G847" s="9" t="n"/>
    </row>
    <row r="848">
      <c r="A848" s="41" t="n"/>
      <c r="B848" s="31" t="n"/>
      <c r="C848" s="32" t="n"/>
      <c r="D848" s="33" t="n"/>
      <c r="E848" s="33" t="n"/>
      <c r="F848" s="33" t="n"/>
      <c r="G848" s="9" t="n"/>
    </row>
    <row r="849">
      <c r="A849" s="41" t="n"/>
      <c r="B849" s="31" t="n"/>
      <c r="C849" s="32" t="n"/>
      <c r="D849" s="33" t="n"/>
      <c r="E849" s="33" t="n"/>
      <c r="F849" s="33" t="n"/>
      <c r="G849" s="9" t="n"/>
    </row>
    <row r="850">
      <c r="A850" s="41" t="n"/>
      <c r="B850" s="31" t="n"/>
      <c r="C850" s="32" t="n"/>
      <c r="D850" s="33" t="n"/>
      <c r="E850" s="33" t="n"/>
      <c r="F850" s="33" t="n"/>
      <c r="G850" s="9" t="n"/>
    </row>
    <row r="851">
      <c r="A851" s="41" t="n"/>
      <c r="B851" s="31" t="n"/>
      <c r="C851" s="32" t="n"/>
      <c r="D851" s="33" t="n"/>
      <c r="E851" s="33" t="n"/>
      <c r="F851" s="33" t="n"/>
      <c r="G851" s="9" t="n"/>
    </row>
    <row r="852">
      <c r="A852" s="41" t="n"/>
      <c r="B852" s="31" t="n"/>
      <c r="C852" s="32" t="n"/>
      <c r="D852" s="33" t="n"/>
      <c r="E852" s="33" t="n"/>
      <c r="F852" s="33" t="n"/>
      <c r="G852" s="9" t="n"/>
    </row>
    <row r="853">
      <c r="A853" s="41" t="n"/>
      <c r="B853" s="31" t="n"/>
      <c r="C853" s="32" t="n"/>
      <c r="D853" s="33" t="n"/>
      <c r="E853" s="33" t="n"/>
      <c r="F853" s="33" t="n"/>
      <c r="G853" s="9" t="n"/>
    </row>
    <row r="854">
      <c r="A854" s="41" t="n"/>
      <c r="B854" s="31" t="n"/>
      <c r="C854" s="32" t="n"/>
      <c r="D854" s="33" t="n"/>
      <c r="E854" s="33" t="n"/>
      <c r="F854" s="33" t="n"/>
      <c r="G854" s="9" t="n"/>
    </row>
    <row r="855">
      <c r="A855" s="41" t="n"/>
      <c r="B855" s="31" t="n"/>
      <c r="C855" s="32" t="n"/>
      <c r="D855" s="33" t="n"/>
      <c r="E855" s="33" t="n"/>
      <c r="F855" s="33" t="n"/>
      <c r="G855" s="9" t="n"/>
    </row>
    <row r="856">
      <c r="A856" s="41" t="n"/>
      <c r="B856" s="31" t="n"/>
      <c r="C856" s="32" t="n"/>
      <c r="D856" s="33" t="n"/>
      <c r="E856" s="33" t="n"/>
      <c r="F856" s="33" t="n"/>
      <c r="G856" s="9" t="n"/>
    </row>
    <row r="857">
      <c r="A857" s="41" t="n"/>
      <c r="B857" s="31" t="n"/>
      <c r="C857" s="32" t="n"/>
      <c r="D857" s="33" t="n"/>
      <c r="E857" s="33" t="n"/>
      <c r="F857" s="33" t="n"/>
      <c r="G857" s="9" t="n"/>
    </row>
    <row r="858">
      <c r="A858" s="41" t="n"/>
      <c r="B858" s="31" t="n"/>
      <c r="C858" s="32" t="n"/>
      <c r="D858" s="33" t="n"/>
      <c r="E858" s="33" t="n"/>
      <c r="F858" s="33" t="n"/>
      <c r="G858" s="9" t="n"/>
    </row>
    <row r="859">
      <c r="A859" s="41" t="n"/>
      <c r="B859" s="31" t="n"/>
      <c r="C859" s="32" t="n"/>
      <c r="D859" s="33" t="n"/>
      <c r="E859" s="33" t="n"/>
      <c r="F859" s="33" t="n"/>
      <c r="G859" s="9" t="n"/>
    </row>
    <row r="860">
      <c r="A860" s="41" t="n"/>
      <c r="B860" s="31" t="n"/>
      <c r="C860" s="32" t="n"/>
      <c r="D860" s="33" t="n"/>
      <c r="E860" s="33" t="n"/>
      <c r="F860" s="33" t="n"/>
      <c r="G860" s="9" t="n"/>
    </row>
    <row r="861">
      <c r="A861" s="41" t="n"/>
      <c r="B861" s="31" t="n"/>
      <c r="C861" s="32" t="n"/>
      <c r="D861" s="33" t="n"/>
      <c r="E861" s="33" t="n"/>
      <c r="F861" s="33" t="n"/>
      <c r="G861" s="9" t="n"/>
    </row>
    <row r="862">
      <c r="A862" s="41" t="n"/>
      <c r="B862" s="31" t="n"/>
      <c r="C862" s="32" t="n"/>
      <c r="D862" s="33" t="n"/>
      <c r="E862" s="33" t="n"/>
      <c r="F862" s="33" t="n"/>
      <c r="G862" s="9" t="n"/>
    </row>
    <row r="863">
      <c r="A863" s="40" t="n"/>
      <c r="B863" s="27" t="n"/>
      <c r="C863" s="28" t="n"/>
      <c r="D863" s="29" t="n"/>
      <c r="E863" s="29" t="n"/>
      <c r="F863" s="29" t="n"/>
      <c r="G863" s="3" t="n"/>
    </row>
    <row r="864">
      <c r="A864" s="41" t="n"/>
      <c r="B864" s="31" t="n"/>
      <c r="C864" s="32" t="n"/>
      <c r="D864" s="33" t="n"/>
      <c r="E864" s="33" t="n"/>
      <c r="F864" s="33" t="n"/>
      <c r="G864" s="9" t="n"/>
    </row>
    <row r="865">
      <c r="A865" s="41" t="n"/>
      <c r="B865" s="31" t="n"/>
      <c r="C865" s="32" t="n"/>
      <c r="D865" s="33" t="n"/>
      <c r="E865" s="33" t="n"/>
      <c r="F865" s="33" t="n"/>
      <c r="G865" s="9" t="n"/>
    </row>
    <row r="866">
      <c r="A866" s="41" t="n"/>
      <c r="B866" s="31" t="n"/>
      <c r="C866" s="32" t="n"/>
      <c r="D866" s="33" t="n"/>
      <c r="E866" s="33" t="n"/>
      <c r="F866" s="33" t="n"/>
      <c r="G866" s="9" t="n"/>
    </row>
    <row r="867">
      <c r="A867" s="40" t="n"/>
      <c r="B867" s="27" t="n"/>
      <c r="C867" s="28" t="n"/>
      <c r="D867" s="29" t="n"/>
      <c r="E867" s="29" t="n"/>
      <c r="F867" s="29" t="n"/>
      <c r="G867" s="3" t="n"/>
    </row>
    <row r="868">
      <c r="A868" s="41" t="n"/>
      <c r="B868" s="31" t="n"/>
      <c r="C868" s="32" t="n"/>
      <c r="D868" s="33" t="n"/>
      <c r="E868" s="33" t="n"/>
      <c r="F868" s="33" t="n"/>
      <c r="G868" s="9" t="n"/>
    </row>
    <row r="869">
      <c r="A869" s="41" t="n"/>
      <c r="B869" s="31" t="n"/>
      <c r="C869" s="32" t="n"/>
      <c r="D869" s="33" t="n"/>
      <c r="E869" s="33" t="n"/>
      <c r="F869" s="33" t="n"/>
      <c r="G869" s="9" t="n"/>
    </row>
    <row r="870">
      <c r="A870" s="42" t="n"/>
      <c r="B870" s="15" t="n"/>
      <c r="C870" s="13" t="n"/>
      <c r="D870" s="11" t="n"/>
      <c r="E870" s="11" t="n"/>
      <c r="F870" s="11" t="n"/>
      <c r="G870" s="2" t="n"/>
    </row>
    <row r="871">
      <c r="A871" s="42" t="n"/>
      <c r="B871" s="15" t="n"/>
      <c r="C871" s="13" t="n"/>
      <c r="D871" s="11" t="n"/>
      <c r="E871" s="11" t="n"/>
      <c r="F871" s="11" t="n"/>
      <c r="G871" s="2" t="n"/>
    </row>
    <row r="872">
      <c r="A872" s="42" t="n"/>
      <c r="B872" s="15" t="n"/>
      <c r="C872" s="13" t="n"/>
      <c r="D872" s="11" t="n"/>
      <c r="E872" s="11" t="n"/>
      <c r="F872" s="11" t="n"/>
      <c r="G872" s="2" t="n"/>
    </row>
    <row r="873">
      <c r="A873" s="41" t="n"/>
      <c r="B873" s="31" t="n"/>
      <c r="C873" s="32" t="n"/>
      <c r="D873" s="33" t="n"/>
      <c r="E873" s="33" t="n"/>
      <c r="F873" s="33" t="n"/>
      <c r="G873" s="9" t="n"/>
    </row>
    <row r="874">
      <c r="A874" s="42" t="n"/>
      <c r="B874" s="15" t="n"/>
      <c r="C874" s="13" t="n"/>
      <c r="D874" s="11" t="n"/>
      <c r="E874" s="11" t="n"/>
      <c r="F874" s="11" t="n"/>
      <c r="G874" s="2" t="n"/>
    </row>
    <row r="875">
      <c r="A875" s="42" t="n"/>
      <c r="B875" s="15" t="n"/>
      <c r="C875" s="13" t="n"/>
      <c r="D875" s="11" t="n"/>
      <c r="E875" s="11" t="n"/>
      <c r="F875" s="11" t="n"/>
      <c r="G875" s="2" t="n"/>
    </row>
    <row r="876">
      <c r="A876" s="42" t="n"/>
      <c r="B876" s="15" t="n"/>
      <c r="C876" s="13" t="n"/>
      <c r="D876" s="11" t="n"/>
      <c r="E876" s="11" t="n"/>
      <c r="F876" s="11" t="n"/>
      <c r="G876" s="2" t="n"/>
    </row>
    <row r="877">
      <c r="A877" s="41" t="n"/>
      <c r="B877" s="31" t="n"/>
      <c r="C877" s="32" t="n"/>
      <c r="D877" s="33" t="n"/>
      <c r="E877" s="33" t="n"/>
      <c r="F877" s="33" t="n"/>
      <c r="G877" s="9" t="n"/>
    </row>
    <row r="878">
      <c r="A878" s="42" t="n"/>
      <c r="B878" s="15" t="n"/>
      <c r="C878" s="13" t="n"/>
      <c r="D878" s="11" t="n"/>
      <c r="E878" s="11" t="n"/>
      <c r="F878" s="11" t="n"/>
      <c r="G878" s="2" t="n"/>
    </row>
    <row r="879">
      <c r="A879" s="42" t="n"/>
      <c r="B879" s="15" t="n"/>
      <c r="C879" s="13" t="n"/>
      <c r="D879" s="11" t="n"/>
      <c r="E879" s="11" t="n"/>
      <c r="F879" s="11" t="n"/>
      <c r="G879" s="2" t="n"/>
    </row>
    <row r="880">
      <c r="A880" s="42" t="n"/>
      <c r="B880" s="15" t="n"/>
      <c r="C880" s="13" t="n"/>
      <c r="D880" s="11" t="n"/>
      <c r="E880" s="11" t="n"/>
      <c r="F880" s="11" t="n"/>
      <c r="G880" s="2" t="n"/>
    </row>
    <row r="881">
      <c r="A881" s="41" t="n"/>
      <c r="B881" s="31" t="n"/>
      <c r="C881" s="32" t="n"/>
      <c r="D881" s="33" t="n"/>
      <c r="E881" s="33" t="n"/>
      <c r="F881" s="33" t="n"/>
      <c r="G881" s="9" t="n"/>
    </row>
    <row r="882">
      <c r="A882" s="42" t="n"/>
      <c r="B882" s="15" t="n"/>
      <c r="C882" s="13" t="n"/>
      <c r="D882" s="11" t="n"/>
      <c r="E882" s="11" t="n"/>
      <c r="F882" s="11" t="n"/>
      <c r="G882" s="2" t="n"/>
    </row>
    <row r="883">
      <c r="A883" s="42" t="n"/>
      <c r="B883" s="15" t="n"/>
      <c r="C883" s="13" t="n"/>
      <c r="D883" s="11" t="n"/>
      <c r="E883" s="11" t="n"/>
      <c r="F883" s="11" t="n"/>
      <c r="G883" s="2" t="n"/>
    </row>
    <row r="884">
      <c r="A884" s="42" t="n"/>
      <c r="B884" s="15" t="n"/>
      <c r="C884" s="13" t="n"/>
      <c r="D884" s="11" t="n"/>
      <c r="E884" s="11" t="n"/>
      <c r="F884" s="11" t="n"/>
      <c r="G884" s="2" t="n"/>
    </row>
    <row r="885">
      <c r="A885" s="42" t="n"/>
      <c r="B885" s="15" t="n"/>
      <c r="C885" s="13" t="n"/>
      <c r="D885" s="11" t="n"/>
      <c r="E885" s="11" t="n"/>
      <c r="F885" s="11" t="n"/>
      <c r="G885" s="2" t="n"/>
    </row>
    <row r="886">
      <c r="A886" s="41" t="n"/>
      <c r="B886" s="31" t="n"/>
      <c r="C886" s="32" t="n"/>
      <c r="D886" s="33" t="n"/>
      <c r="E886" s="33" t="n"/>
      <c r="F886" s="33" t="n"/>
      <c r="G886" s="9" t="n"/>
    </row>
    <row r="887">
      <c r="A887" s="40" t="n"/>
      <c r="B887" s="27" t="n"/>
      <c r="C887" s="28" t="n"/>
      <c r="D887" s="29" t="n"/>
      <c r="E887" s="29" t="n"/>
      <c r="F887" s="29" t="n"/>
      <c r="G887" s="3" t="n"/>
    </row>
    <row r="888">
      <c r="A888" s="41" t="n"/>
      <c r="B888" s="31" t="n"/>
      <c r="C888" s="32" t="n"/>
      <c r="D888" s="33" t="n"/>
      <c r="E888" s="33" t="n"/>
      <c r="F888" s="33" t="n"/>
      <c r="G888" s="9" t="n"/>
    </row>
    <row r="889">
      <c r="A889" s="41" t="n"/>
      <c r="B889" s="31" t="n"/>
      <c r="C889" s="32" t="n"/>
      <c r="D889" s="33" t="n"/>
      <c r="E889" s="33" t="n"/>
      <c r="F889" s="33" t="n"/>
      <c r="G889" s="9" t="n"/>
    </row>
    <row r="890">
      <c r="A890" s="41" t="n"/>
      <c r="B890" s="31" t="n"/>
      <c r="C890" s="32" t="n"/>
      <c r="D890" s="33" t="n"/>
      <c r="E890" s="33" t="n"/>
      <c r="F890" s="33" t="n"/>
      <c r="G890" s="9" t="n"/>
    </row>
    <row r="891">
      <c r="A891" s="40" t="n"/>
      <c r="B891" s="27" t="n"/>
      <c r="C891" s="28" t="n"/>
      <c r="D891" s="29" t="n"/>
      <c r="E891" s="29" t="n"/>
      <c r="F891" s="29" t="n"/>
      <c r="G891" s="3" t="n"/>
    </row>
    <row r="892">
      <c r="A892" s="41" t="n"/>
      <c r="B892" s="31" t="n"/>
      <c r="C892" s="32" t="n"/>
      <c r="D892" s="33" t="n"/>
      <c r="E892" s="33" t="n"/>
      <c r="F892" s="33" t="n"/>
      <c r="G892" s="9" t="n"/>
    </row>
    <row r="893">
      <c r="A893" s="41" t="n"/>
      <c r="B893" s="31" t="n"/>
      <c r="C893" s="32" t="n"/>
      <c r="D893" s="33" t="n"/>
      <c r="E893" s="33" t="n"/>
      <c r="F893" s="33" t="n"/>
      <c r="G893" s="9" t="n"/>
    </row>
  </sheetData>
  <conditionalFormatting sqref="A503:M541 A542:J548 A549:G554 A555:M565 A568:M606 A607:J613 A614:G619 A620:M632 A635:M762 A765:M893 K542:M554 K607:M619">
    <cfRule dxfId="3" priority="9" type="expression">
      <formula>$D503&lt;&gt;""</formula>
    </cfRule>
    <cfRule dxfId="2" priority="10" type="expression">
      <formula>$C503&lt;&gt;""</formula>
    </cfRule>
    <cfRule dxfId="1" priority="11" type="expression">
      <formula>$B503&lt;&gt;""</formula>
    </cfRule>
    <cfRule dxfId="0" priority="12" type="expression">
      <formula>$A503&lt;&gt;""</formula>
    </cfRule>
  </conditionalFormatting>
  <conditionalFormatting sqref="H549:J549">
    <cfRule dxfId="3" priority="5" type="expression">
      <formula>$D549&lt;&gt;""</formula>
    </cfRule>
    <cfRule dxfId="2" priority="6" type="expression">
      <formula>$C549&lt;&gt;""</formula>
    </cfRule>
    <cfRule dxfId="1" priority="7" type="expression">
      <formula>$B549&lt;&gt;""</formula>
    </cfRule>
    <cfRule dxfId="0" priority="8" type="expression">
      <formula>$A549&lt;&gt;""</formula>
    </cfRule>
  </conditionalFormatting>
  <conditionalFormatting sqref="H550:J554 H615:J619">
    <cfRule dxfId="3" priority="13" type="expression">
      <formula>$D549&lt;&gt;""</formula>
    </cfRule>
    <cfRule dxfId="2" priority="14" type="expression">
      <formula>$C549&lt;&gt;""</formula>
    </cfRule>
    <cfRule dxfId="1" priority="15" type="expression">
      <formula>$B549&lt;&gt;""</formula>
    </cfRule>
    <cfRule dxfId="0" priority="16" type="expression">
      <formula>$A549&lt;&gt;""</formula>
    </cfRule>
  </conditionalFormatting>
  <conditionalFormatting sqref="H614:J614">
    <cfRule dxfId="3" priority="1" type="expression">
      <formula>$D614&lt;&gt;""</formula>
    </cfRule>
    <cfRule dxfId="2" priority="2" type="expression">
      <formula>$C614&lt;&gt;""</formula>
    </cfRule>
    <cfRule dxfId="1" priority="3" type="expression">
      <formula>$B614&lt;&gt;""</formula>
    </cfRule>
    <cfRule dxfId="0" priority="4" type="expression">
      <formula>$A614&lt;&gt;""</formula>
    </cfRule>
  </conditionalFormatting>
  <pageMargins bottom="0.75" footer="0.3" header="0.3" left="0.7" right="0.7" top="0.75"/>
  <pageSetup horizontalDpi="4294967293" orientation="portrait" paperSize="9" scale="1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Kovsh, Ekaterina</dc:creator>
  <dcterms:created xsi:type="dcterms:W3CDTF">2003-09-18T14:31:54Z</dcterms:created>
  <dcterms:modified xsi:type="dcterms:W3CDTF">2023-03-25T22:35:19Z</dcterms:modified>
  <cp:lastModifiedBy>Rebeka Andria Martinez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ContentTypeId" pid="2">
    <vt:lpwstr>0x010100151A60365BCD7F44BC2317753431B2FB</vt:lpwstr>
  </property>
  <property fmtid="{D5CDD505-2E9C-101B-9397-08002B2CF9AE}" name="_dlc_DocIdItemGuid" pid="3">
    <vt:lpwstr>c58c2af8-38de-422c-ac65-5dc9b1325afe</vt:lpwstr>
  </property>
</Properties>
</file>