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n10\academica\final\"/>
    </mc:Choice>
  </mc:AlternateContent>
  <xr:revisionPtr revIDLastSave="0" documentId="13_ncr:1_{C76FD067-D7F5-452B-913D-FF7FC7363A3D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Лист1" sheetId="1" r:id="rId1"/>
    <sheet name="Лист2" sheetId="2" r:id="rId2"/>
    <sheet name="График товарооборт и доходность" sheetId="5" r:id="rId3"/>
    <sheet name="сводная топ3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rA7s7JUPI1ei4XynRp6rHpA19TIlGoJVFHZMuMG148="/>
    </ext>
  </extLst>
</workbook>
</file>

<file path=xl/calcChain.xml><?xml version="1.0" encoding="utf-8"?>
<calcChain xmlns="http://schemas.openxmlformats.org/spreadsheetml/2006/main">
  <c r="O6" i="1" l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2" i="1"/>
  <c r="K58" i="1"/>
  <c r="I58" i="1"/>
  <c r="I68" i="1"/>
  <c r="I116" i="1"/>
  <c r="I164" i="1"/>
  <c r="I212" i="1"/>
  <c r="I260" i="1"/>
  <c r="I308" i="1"/>
  <c r="I356" i="1"/>
  <c r="I404" i="1"/>
  <c r="I452" i="1"/>
  <c r="I500" i="1"/>
  <c r="A35" i="1"/>
  <c r="I35" i="1" s="1"/>
  <c r="A36" i="1"/>
  <c r="K36" i="1" s="1"/>
  <c r="A37" i="1"/>
  <c r="J37" i="1" s="1"/>
  <c r="A38" i="1"/>
  <c r="A39" i="1"/>
  <c r="A40" i="1"/>
  <c r="A41" i="1"/>
  <c r="A42" i="1"/>
  <c r="A43" i="1"/>
  <c r="I43" i="1" s="1"/>
  <c r="A44" i="1"/>
  <c r="I44" i="1" s="1"/>
  <c r="A45" i="1"/>
  <c r="K45" i="1" s="1"/>
  <c r="A46" i="1"/>
  <c r="J46" i="1" s="1"/>
  <c r="A47" i="1"/>
  <c r="I47" i="1" s="1"/>
  <c r="A48" i="1"/>
  <c r="K48" i="1" s="1"/>
  <c r="A49" i="1"/>
  <c r="J49" i="1" s="1"/>
  <c r="A50" i="1"/>
  <c r="A51" i="1"/>
  <c r="A52" i="1"/>
  <c r="A53" i="1"/>
  <c r="A54" i="1"/>
  <c r="A55" i="1"/>
  <c r="I55" i="1" s="1"/>
  <c r="A56" i="1"/>
  <c r="I56" i="1" s="1"/>
  <c r="A57" i="1"/>
  <c r="K57" i="1" s="1"/>
  <c r="A58" i="1"/>
  <c r="J58" i="1" s="1"/>
  <c r="A59" i="1"/>
  <c r="I59" i="1" s="1"/>
  <c r="A60" i="1"/>
  <c r="J60" i="1" s="1"/>
  <c r="A61" i="1"/>
  <c r="A62" i="1"/>
  <c r="A63" i="1"/>
  <c r="A64" i="1"/>
  <c r="A65" i="1"/>
  <c r="A66" i="1"/>
  <c r="A67" i="1"/>
  <c r="I67" i="1" s="1"/>
  <c r="A68" i="1"/>
  <c r="A69" i="1"/>
  <c r="A70" i="1"/>
  <c r="K70" i="1" s="1"/>
  <c r="A71" i="1"/>
  <c r="K71" i="1" s="1"/>
  <c r="A72" i="1"/>
  <c r="A73" i="1"/>
  <c r="A74" i="1"/>
  <c r="A75" i="1"/>
  <c r="A76" i="1"/>
  <c r="A77" i="1"/>
  <c r="A78" i="1"/>
  <c r="A79" i="1"/>
  <c r="I79" i="1" s="1"/>
  <c r="A80" i="1"/>
  <c r="I80" i="1" s="1"/>
  <c r="A81" i="1"/>
  <c r="A82" i="1"/>
  <c r="K82" i="1" s="1"/>
  <c r="A83" i="1"/>
  <c r="I83" i="1" s="1"/>
  <c r="A84" i="1"/>
  <c r="A85" i="1"/>
  <c r="A86" i="1"/>
  <c r="A87" i="1"/>
  <c r="A88" i="1"/>
  <c r="A89" i="1"/>
  <c r="A90" i="1"/>
  <c r="A91" i="1"/>
  <c r="I91" i="1" s="1"/>
  <c r="A92" i="1"/>
  <c r="I92" i="1" s="1"/>
  <c r="A93" i="1"/>
  <c r="J93" i="1" s="1"/>
  <c r="A94" i="1"/>
  <c r="K94" i="1" s="1"/>
  <c r="A95" i="1"/>
  <c r="I95" i="1" s="1"/>
  <c r="A96" i="1"/>
  <c r="A97" i="1"/>
  <c r="A98" i="1"/>
  <c r="A99" i="1"/>
  <c r="A100" i="1"/>
  <c r="A101" i="1"/>
  <c r="A102" i="1"/>
  <c r="A103" i="1"/>
  <c r="I103" i="1" s="1"/>
  <c r="A104" i="1"/>
  <c r="I104" i="1" s="1"/>
  <c r="A105" i="1"/>
  <c r="A106" i="1"/>
  <c r="J106" i="1" s="1"/>
  <c r="A107" i="1"/>
  <c r="I107" i="1" s="1"/>
  <c r="A108" i="1"/>
  <c r="A109" i="1"/>
  <c r="A110" i="1"/>
  <c r="A111" i="1"/>
  <c r="A112" i="1"/>
  <c r="A113" i="1"/>
  <c r="A114" i="1"/>
  <c r="A115" i="1"/>
  <c r="I115" i="1" s="1"/>
  <c r="A116" i="1"/>
  <c r="A117" i="1"/>
  <c r="A118" i="1"/>
  <c r="I118" i="1" s="1"/>
  <c r="A119" i="1"/>
  <c r="K119" i="1" s="1"/>
  <c r="A120" i="1"/>
  <c r="A121" i="1"/>
  <c r="A122" i="1"/>
  <c r="A123" i="1"/>
  <c r="A124" i="1"/>
  <c r="A125" i="1"/>
  <c r="A126" i="1"/>
  <c r="A127" i="1"/>
  <c r="I127" i="1" s="1"/>
  <c r="A128" i="1"/>
  <c r="I128" i="1" s="1"/>
  <c r="A129" i="1"/>
  <c r="A130" i="1"/>
  <c r="J130" i="1" s="1"/>
  <c r="A131" i="1"/>
  <c r="I131" i="1" s="1"/>
  <c r="A132" i="1"/>
  <c r="A133" i="1"/>
  <c r="A134" i="1"/>
  <c r="A135" i="1"/>
  <c r="A136" i="1"/>
  <c r="A137" i="1"/>
  <c r="A138" i="1"/>
  <c r="A139" i="1"/>
  <c r="I139" i="1" s="1"/>
  <c r="A140" i="1"/>
  <c r="I140" i="1" s="1"/>
  <c r="A141" i="1"/>
  <c r="A142" i="1"/>
  <c r="K142" i="1" s="1"/>
  <c r="A143" i="1"/>
  <c r="I143" i="1" s="1"/>
  <c r="A144" i="1"/>
  <c r="J144" i="1" s="1"/>
  <c r="A145" i="1"/>
  <c r="A146" i="1"/>
  <c r="A147" i="1"/>
  <c r="A148" i="1"/>
  <c r="A149" i="1"/>
  <c r="A150" i="1"/>
  <c r="A151" i="1"/>
  <c r="I151" i="1" s="1"/>
  <c r="A152" i="1"/>
  <c r="I152" i="1" s="1"/>
  <c r="A153" i="1"/>
  <c r="A154" i="1"/>
  <c r="K154" i="1" s="1"/>
  <c r="A155" i="1"/>
  <c r="J155" i="1" s="1"/>
  <c r="A156" i="1"/>
  <c r="A157" i="1"/>
  <c r="A158" i="1"/>
  <c r="A159" i="1"/>
  <c r="A160" i="1"/>
  <c r="A161" i="1"/>
  <c r="A162" i="1"/>
  <c r="A163" i="1"/>
  <c r="I163" i="1" s="1"/>
  <c r="A164" i="1"/>
  <c r="A165" i="1"/>
  <c r="A166" i="1"/>
  <c r="J166" i="1" s="1"/>
  <c r="A167" i="1"/>
  <c r="K167" i="1" s="1"/>
  <c r="A168" i="1"/>
  <c r="A169" i="1"/>
  <c r="A170" i="1"/>
  <c r="A171" i="1"/>
  <c r="A172" i="1"/>
  <c r="A173" i="1"/>
  <c r="A174" i="1"/>
  <c r="A175" i="1"/>
  <c r="I175" i="1" s="1"/>
  <c r="A176" i="1"/>
  <c r="I176" i="1" s="1"/>
  <c r="A177" i="1"/>
  <c r="J177" i="1" s="1"/>
  <c r="A178" i="1"/>
  <c r="K178" i="1" s="1"/>
  <c r="A179" i="1"/>
  <c r="I179" i="1" s="1"/>
  <c r="A180" i="1"/>
  <c r="A181" i="1"/>
  <c r="A182" i="1"/>
  <c r="A183" i="1"/>
  <c r="A184" i="1"/>
  <c r="A185" i="1"/>
  <c r="A186" i="1"/>
  <c r="A187" i="1"/>
  <c r="I187" i="1" s="1"/>
  <c r="A188" i="1"/>
  <c r="I188" i="1" s="1"/>
  <c r="A189" i="1"/>
  <c r="A190" i="1"/>
  <c r="J190" i="1" s="1"/>
  <c r="A191" i="1"/>
  <c r="I191" i="1" s="1"/>
  <c r="A192" i="1"/>
  <c r="A193" i="1"/>
  <c r="A194" i="1"/>
  <c r="A195" i="1"/>
  <c r="A196" i="1"/>
  <c r="A197" i="1"/>
  <c r="A198" i="1"/>
  <c r="A199" i="1"/>
  <c r="I199" i="1" s="1"/>
  <c r="A200" i="1"/>
  <c r="I200" i="1" s="1"/>
  <c r="A201" i="1"/>
  <c r="A202" i="1"/>
  <c r="J202" i="1" s="1"/>
  <c r="A203" i="1"/>
  <c r="I203" i="1" s="1"/>
  <c r="A204" i="1"/>
  <c r="A205" i="1"/>
  <c r="A206" i="1"/>
  <c r="A207" i="1"/>
  <c r="A208" i="1"/>
  <c r="A209" i="1"/>
  <c r="A210" i="1"/>
  <c r="A211" i="1"/>
  <c r="I211" i="1" s="1"/>
  <c r="A212" i="1"/>
  <c r="A213" i="1"/>
  <c r="J213" i="1" s="1"/>
  <c r="A214" i="1"/>
  <c r="J214" i="1" s="1"/>
  <c r="A215" i="1"/>
  <c r="K215" i="1" s="1"/>
  <c r="A216" i="1"/>
  <c r="A217" i="1"/>
  <c r="A218" i="1"/>
  <c r="A219" i="1"/>
  <c r="A220" i="1"/>
  <c r="A221" i="1"/>
  <c r="A222" i="1"/>
  <c r="A223" i="1"/>
  <c r="I223" i="1" s="1"/>
  <c r="A224" i="1"/>
  <c r="I224" i="1" s="1"/>
  <c r="A225" i="1"/>
  <c r="A226" i="1"/>
  <c r="K226" i="1" s="1"/>
  <c r="A227" i="1"/>
  <c r="I227" i="1" s="1"/>
  <c r="A228" i="1"/>
  <c r="A229" i="1"/>
  <c r="A230" i="1"/>
  <c r="A231" i="1"/>
  <c r="A232" i="1"/>
  <c r="A233" i="1"/>
  <c r="A234" i="1"/>
  <c r="A235" i="1"/>
  <c r="I235" i="1" s="1"/>
  <c r="A236" i="1"/>
  <c r="I236" i="1" s="1"/>
  <c r="A237" i="1"/>
  <c r="J237" i="1" s="1"/>
  <c r="A238" i="1"/>
  <c r="K238" i="1" s="1"/>
  <c r="A239" i="1"/>
  <c r="I239" i="1" s="1"/>
  <c r="A240" i="1"/>
  <c r="A241" i="1"/>
  <c r="A242" i="1"/>
  <c r="A243" i="1"/>
  <c r="A244" i="1"/>
  <c r="A245" i="1"/>
  <c r="A246" i="1"/>
  <c r="A247" i="1"/>
  <c r="I247" i="1" s="1"/>
  <c r="A248" i="1"/>
  <c r="I248" i="1" s="1"/>
  <c r="A249" i="1"/>
  <c r="A250" i="1"/>
  <c r="J250" i="1" s="1"/>
  <c r="A251" i="1"/>
  <c r="I251" i="1" s="1"/>
  <c r="A252" i="1"/>
  <c r="A253" i="1"/>
  <c r="A254" i="1"/>
  <c r="A255" i="1"/>
  <c r="A256" i="1"/>
  <c r="A257" i="1"/>
  <c r="A258" i="1"/>
  <c r="A259" i="1"/>
  <c r="I259" i="1" s="1"/>
  <c r="A260" i="1"/>
  <c r="A261" i="1"/>
  <c r="A262" i="1"/>
  <c r="K262" i="1" s="1"/>
  <c r="A263" i="1"/>
  <c r="K263" i="1" s="1"/>
  <c r="A264" i="1"/>
  <c r="A265" i="1"/>
  <c r="A266" i="1"/>
  <c r="A267" i="1"/>
  <c r="J267" i="1" s="1"/>
  <c r="A268" i="1"/>
  <c r="A269" i="1"/>
  <c r="A270" i="1"/>
  <c r="A271" i="1"/>
  <c r="I271" i="1" s="1"/>
  <c r="A272" i="1"/>
  <c r="I272" i="1" s="1"/>
  <c r="A273" i="1"/>
  <c r="A274" i="1"/>
  <c r="J274" i="1" s="1"/>
  <c r="A275" i="1"/>
  <c r="I275" i="1" s="1"/>
  <c r="A276" i="1"/>
  <c r="A277" i="1"/>
  <c r="A278" i="1"/>
  <c r="A279" i="1"/>
  <c r="A280" i="1"/>
  <c r="A281" i="1"/>
  <c r="A282" i="1"/>
  <c r="A283" i="1"/>
  <c r="I283" i="1" s="1"/>
  <c r="A284" i="1"/>
  <c r="I284" i="1" s="1"/>
  <c r="A285" i="1"/>
  <c r="A286" i="1"/>
  <c r="K286" i="1" s="1"/>
  <c r="A287" i="1"/>
  <c r="I287" i="1" s="1"/>
  <c r="A288" i="1"/>
  <c r="J288" i="1" s="1"/>
  <c r="A289" i="1"/>
  <c r="A290" i="1"/>
  <c r="A291" i="1"/>
  <c r="J291" i="1" s="1"/>
  <c r="A292" i="1"/>
  <c r="A293" i="1"/>
  <c r="A294" i="1"/>
  <c r="A295" i="1"/>
  <c r="I295" i="1" s="1"/>
  <c r="A296" i="1"/>
  <c r="I296" i="1" s="1"/>
  <c r="A297" i="1"/>
  <c r="A298" i="1"/>
  <c r="K298" i="1" s="1"/>
  <c r="A299" i="1"/>
  <c r="J299" i="1" s="1"/>
  <c r="A300" i="1"/>
  <c r="A301" i="1"/>
  <c r="A302" i="1"/>
  <c r="A303" i="1"/>
  <c r="A304" i="1"/>
  <c r="A305" i="1"/>
  <c r="A306" i="1"/>
  <c r="A307" i="1"/>
  <c r="I307" i="1" s="1"/>
  <c r="A308" i="1"/>
  <c r="A309" i="1"/>
  <c r="A310" i="1"/>
  <c r="J310" i="1" s="1"/>
  <c r="A311" i="1"/>
  <c r="K311" i="1" s="1"/>
  <c r="A312" i="1"/>
  <c r="A313" i="1"/>
  <c r="A314" i="1"/>
  <c r="A315" i="1"/>
  <c r="A316" i="1"/>
  <c r="A317" i="1"/>
  <c r="A318" i="1"/>
  <c r="A319" i="1"/>
  <c r="I319" i="1" s="1"/>
  <c r="A320" i="1"/>
  <c r="I320" i="1" s="1"/>
  <c r="A321" i="1"/>
  <c r="J321" i="1" s="1"/>
  <c r="A322" i="1"/>
  <c r="K322" i="1" s="1"/>
  <c r="A323" i="1"/>
  <c r="I323" i="1" s="1"/>
  <c r="A324" i="1"/>
  <c r="A325" i="1"/>
  <c r="A326" i="1"/>
  <c r="A327" i="1"/>
  <c r="A328" i="1"/>
  <c r="A329" i="1"/>
  <c r="A330" i="1"/>
  <c r="A331" i="1"/>
  <c r="I331" i="1" s="1"/>
  <c r="A332" i="1"/>
  <c r="I332" i="1" s="1"/>
  <c r="A333" i="1"/>
  <c r="A334" i="1"/>
  <c r="J334" i="1" s="1"/>
  <c r="A335" i="1"/>
  <c r="I335" i="1" s="1"/>
  <c r="A336" i="1"/>
  <c r="A337" i="1"/>
  <c r="A338" i="1"/>
  <c r="A339" i="1"/>
  <c r="A340" i="1"/>
  <c r="A341" i="1"/>
  <c r="A342" i="1"/>
  <c r="A343" i="1"/>
  <c r="I343" i="1" s="1"/>
  <c r="A344" i="1"/>
  <c r="I344" i="1" s="1"/>
  <c r="A345" i="1"/>
  <c r="A346" i="1"/>
  <c r="J346" i="1" s="1"/>
  <c r="A347" i="1"/>
  <c r="I347" i="1" s="1"/>
  <c r="A348" i="1"/>
  <c r="A349" i="1"/>
  <c r="A350" i="1"/>
  <c r="A351" i="1"/>
  <c r="A352" i="1"/>
  <c r="A353" i="1"/>
  <c r="A354" i="1"/>
  <c r="A355" i="1"/>
  <c r="I355" i="1" s="1"/>
  <c r="A356" i="1"/>
  <c r="A357" i="1"/>
  <c r="J357" i="1" s="1"/>
  <c r="A358" i="1"/>
  <c r="J358" i="1" s="1"/>
  <c r="A359" i="1"/>
  <c r="K359" i="1" s="1"/>
  <c r="A360" i="1"/>
  <c r="A361" i="1"/>
  <c r="A362" i="1"/>
  <c r="A363" i="1"/>
  <c r="A364" i="1"/>
  <c r="A365" i="1"/>
  <c r="A366" i="1"/>
  <c r="A367" i="1"/>
  <c r="I367" i="1" s="1"/>
  <c r="A368" i="1"/>
  <c r="I368" i="1" s="1"/>
  <c r="A369" i="1"/>
  <c r="A370" i="1"/>
  <c r="K370" i="1" s="1"/>
  <c r="A371" i="1"/>
  <c r="I371" i="1" s="1"/>
  <c r="A372" i="1"/>
  <c r="A373" i="1"/>
  <c r="A374" i="1"/>
  <c r="A375" i="1"/>
  <c r="J375" i="1" s="1"/>
  <c r="A376" i="1"/>
  <c r="A377" i="1"/>
  <c r="A378" i="1"/>
  <c r="A379" i="1"/>
  <c r="I379" i="1" s="1"/>
  <c r="A380" i="1"/>
  <c r="I380" i="1" s="1"/>
  <c r="A381" i="1"/>
  <c r="J381" i="1" s="1"/>
  <c r="A382" i="1"/>
  <c r="K382" i="1" s="1"/>
  <c r="A383" i="1"/>
  <c r="I383" i="1" s="1"/>
  <c r="A384" i="1"/>
  <c r="A385" i="1"/>
  <c r="A386" i="1"/>
  <c r="A387" i="1"/>
  <c r="A388" i="1"/>
  <c r="A389" i="1"/>
  <c r="A390" i="1"/>
  <c r="A391" i="1"/>
  <c r="I391" i="1" s="1"/>
  <c r="A392" i="1"/>
  <c r="I392" i="1" s="1"/>
  <c r="A393" i="1"/>
  <c r="A394" i="1"/>
  <c r="J394" i="1" s="1"/>
  <c r="A395" i="1"/>
  <c r="I395" i="1" s="1"/>
  <c r="A396" i="1"/>
  <c r="A397" i="1"/>
  <c r="A398" i="1"/>
  <c r="A399" i="1"/>
  <c r="A400" i="1"/>
  <c r="A401" i="1"/>
  <c r="A402" i="1"/>
  <c r="A403" i="1"/>
  <c r="I403" i="1" s="1"/>
  <c r="A404" i="1"/>
  <c r="A405" i="1"/>
  <c r="A406" i="1"/>
  <c r="I406" i="1" s="1"/>
  <c r="A407" i="1"/>
  <c r="K407" i="1" s="1"/>
  <c r="A408" i="1"/>
  <c r="A409" i="1"/>
  <c r="A410" i="1"/>
  <c r="A411" i="1"/>
  <c r="A412" i="1"/>
  <c r="A413" i="1"/>
  <c r="A414" i="1"/>
  <c r="A415" i="1"/>
  <c r="I415" i="1" s="1"/>
  <c r="A416" i="1"/>
  <c r="I416" i="1" s="1"/>
  <c r="A417" i="1"/>
  <c r="A418" i="1"/>
  <c r="J418" i="1" s="1"/>
  <c r="A419" i="1"/>
  <c r="I419" i="1" s="1"/>
  <c r="A420" i="1"/>
  <c r="A421" i="1"/>
  <c r="A422" i="1"/>
  <c r="A423" i="1"/>
  <c r="A424" i="1"/>
  <c r="A425" i="1"/>
  <c r="A426" i="1"/>
  <c r="A427" i="1"/>
  <c r="I427" i="1" s="1"/>
  <c r="A428" i="1"/>
  <c r="I428" i="1" s="1"/>
  <c r="A429" i="1"/>
  <c r="A430" i="1"/>
  <c r="K430" i="1" s="1"/>
  <c r="A431" i="1"/>
  <c r="I431" i="1" s="1"/>
  <c r="A432" i="1"/>
  <c r="A433" i="1"/>
  <c r="K433" i="1" s="1"/>
  <c r="A434" i="1"/>
  <c r="A435" i="1"/>
  <c r="A436" i="1"/>
  <c r="A437" i="1"/>
  <c r="A438" i="1"/>
  <c r="A439" i="1"/>
  <c r="I439" i="1" s="1"/>
  <c r="A440" i="1"/>
  <c r="I440" i="1" s="1"/>
  <c r="A441" i="1"/>
  <c r="A442" i="1"/>
  <c r="I442" i="1" s="1"/>
  <c r="A443" i="1"/>
  <c r="J443" i="1" s="1"/>
  <c r="A444" i="1"/>
  <c r="A445" i="1"/>
  <c r="A446" i="1"/>
  <c r="A447" i="1"/>
  <c r="A448" i="1"/>
  <c r="A449" i="1"/>
  <c r="A450" i="1"/>
  <c r="A451" i="1"/>
  <c r="I451" i="1" s="1"/>
  <c r="A452" i="1"/>
  <c r="A453" i="1"/>
  <c r="A454" i="1"/>
  <c r="K454" i="1" s="1"/>
  <c r="A455" i="1"/>
  <c r="I455" i="1" s="1"/>
  <c r="A456" i="1"/>
  <c r="A457" i="1"/>
  <c r="A458" i="1"/>
  <c r="A459" i="1"/>
  <c r="A460" i="1"/>
  <c r="A461" i="1"/>
  <c r="A462" i="1"/>
  <c r="A463" i="1"/>
  <c r="I463" i="1" s="1"/>
  <c r="A464" i="1"/>
  <c r="I464" i="1" s="1"/>
  <c r="A465" i="1"/>
  <c r="J465" i="1" s="1"/>
  <c r="A466" i="1"/>
  <c r="K466" i="1" s="1"/>
  <c r="A467" i="1"/>
  <c r="I467" i="1" s="1"/>
  <c r="A468" i="1"/>
  <c r="J468" i="1" s="1"/>
  <c r="A469" i="1"/>
  <c r="A470" i="1"/>
  <c r="A471" i="1"/>
  <c r="A472" i="1"/>
  <c r="A473" i="1"/>
  <c r="A474" i="1"/>
  <c r="A475" i="1"/>
  <c r="I475" i="1" s="1"/>
  <c r="A476" i="1"/>
  <c r="I476" i="1" s="1"/>
  <c r="A477" i="1"/>
  <c r="A478" i="1"/>
  <c r="J478" i="1" s="1"/>
  <c r="A479" i="1"/>
  <c r="I479" i="1" s="1"/>
  <c r="A480" i="1"/>
  <c r="A481" i="1"/>
  <c r="A482" i="1"/>
  <c r="A483" i="1"/>
  <c r="A484" i="1"/>
  <c r="A485" i="1"/>
  <c r="A486" i="1"/>
  <c r="A487" i="1"/>
  <c r="I487" i="1" s="1"/>
  <c r="A488" i="1"/>
  <c r="I488" i="1" s="1"/>
  <c r="A489" i="1"/>
  <c r="J489" i="1" s="1"/>
  <c r="A490" i="1"/>
  <c r="K490" i="1" s="1"/>
  <c r="A491" i="1"/>
  <c r="I491" i="1" s="1"/>
  <c r="A492" i="1"/>
  <c r="A493" i="1"/>
  <c r="A494" i="1"/>
  <c r="A495" i="1"/>
  <c r="A496" i="1"/>
  <c r="A497" i="1"/>
  <c r="A498" i="1"/>
  <c r="A499" i="1"/>
  <c r="I499" i="1" s="1"/>
  <c r="A500" i="1"/>
  <c r="A501" i="1"/>
  <c r="A502" i="1"/>
  <c r="K502" i="1" s="1"/>
  <c r="A503" i="1"/>
  <c r="I503" i="1" s="1"/>
  <c r="A504" i="1"/>
  <c r="A505" i="1"/>
  <c r="I505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2" i="2"/>
  <c r="A3" i="1"/>
  <c r="J3" i="1" s="1"/>
  <c r="A4" i="1"/>
  <c r="I4" i="1" s="1"/>
  <c r="A5" i="1"/>
  <c r="A6" i="1"/>
  <c r="A7" i="1"/>
  <c r="A8" i="1"/>
  <c r="A9" i="1"/>
  <c r="J9" i="1" s="1"/>
  <c r="A10" i="1"/>
  <c r="K10" i="1" s="1"/>
  <c r="A11" i="1"/>
  <c r="K11" i="1" s="1"/>
  <c r="A12" i="1"/>
  <c r="K12" i="1" s="1"/>
  <c r="A13" i="1"/>
  <c r="A14" i="1"/>
  <c r="A15" i="1"/>
  <c r="K15" i="1" s="1"/>
  <c r="A16" i="1"/>
  <c r="A17" i="1"/>
  <c r="A18" i="1"/>
  <c r="A19" i="1"/>
  <c r="A20" i="1"/>
  <c r="I20" i="1" s="1"/>
  <c r="A21" i="1"/>
  <c r="K21" i="1" s="1"/>
  <c r="A22" i="1"/>
  <c r="I22" i="1" s="1"/>
  <c r="A23" i="1"/>
  <c r="K23" i="1" s="1"/>
  <c r="A24" i="1"/>
  <c r="K24" i="1" s="1"/>
  <c r="A25" i="1"/>
  <c r="A26" i="1"/>
  <c r="A27" i="1"/>
  <c r="A28" i="1"/>
  <c r="A29" i="1"/>
  <c r="A30" i="1"/>
  <c r="A31" i="1"/>
  <c r="I31" i="1" s="1"/>
  <c r="A32" i="1"/>
  <c r="I32" i="1" s="1"/>
  <c r="A33" i="1"/>
  <c r="J33" i="1" s="1"/>
  <c r="A34" i="1"/>
  <c r="K34" i="1" s="1"/>
  <c r="A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2" i="2"/>
  <c r="J442" i="1" l="1"/>
  <c r="J239" i="1"/>
  <c r="K478" i="1"/>
  <c r="K251" i="1"/>
  <c r="J407" i="1"/>
  <c r="J203" i="1"/>
  <c r="K442" i="1"/>
  <c r="K250" i="1"/>
  <c r="J383" i="1"/>
  <c r="J154" i="1"/>
  <c r="K395" i="1"/>
  <c r="K203" i="1"/>
  <c r="I490" i="1"/>
  <c r="I394" i="1"/>
  <c r="I298" i="1"/>
  <c r="I202" i="1"/>
  <c r="I106" i="1"/>
  <c r="J178" i="1"/>
  <c r="K406" i="1"/>
  <c r="K394" i="1"/>
  <c r="K202" i="1"/>
  <c r="I346" i="1"/>
  <c r="I250" i="1"/>
  <c r="I154" i="1"/>
  <c r="J406" i="1"/>
  <c r="K214" i="1"/>
  <c r="I478" i="1"/>
  <c r="I430" i="1"/>
  <c r="I382" i="1"/>
  <c r="I334" i="1"/>
  <c r="I286" i="1"/>
  <c r="I238" i="1"/>
  <c r="I190" i="1"/>
  <c r="I142" i="1"/>
  <c r="I94" i="1"/>
  <c r="I46" i="1"/>
  <c r="J347" i="1"/>
  <c r="J119" i="1"/>
  <c r="K358" i="1"/>
  <c r="K166" i="1"/>
  <c r="J322" i="1"/>
  <c r="J118" i="1"/>
  <c r="K347" i="1"/>
  <c r="K155" i="1"/>
  <c r="J298" i="1"/>
  <c r="J95" i="1"/>
  <c r="K346" i="1"/>
  <c r="I466" i="1"/>
  <c r="I418" i="1"/>
  <c r="I370" i="1"/>
  <c r="I322" i="1"/>
  <c r="I274" i="1"/>
  <c r="I226" i="1"/>
  <c r="I178" i="1"/>
  <c r="I130" i="1"/>
  <c r="I82" i="1"/>
  <c r="J59" i="1"/>
  <c r="K310" i="1"/>
  <c r="K118" i="1"/>
  <c r="J36" i="1"/>
  <c r="K299" i="1"/>
  <c r="K107" i="1"/>
  <c r="J491" i="1"/>
  <c r="J263" i="1"/>
  <c r="K106" i="1"/>
  <c r="I502" i="1"/>
  <c r="I454" i="1"/>
  <c r="I358" i="1"/>
  <c r="I310" i="1"/>
  <c r="I262" i="1"/>
  <c r="I214" i="1"/>
  <c r="I166" i="1"/>
  <c r="I70" i="1"/>
  <c r="J466" i="1"/>
  <c r="J262" i="1"/>
  <c r="K59" i="1"/>
  <c r="J505" i="1"/>
  <c r="K28" i="1"/>
  <c r="J28" i="1"/>
  <c r="I28" i="1"/>
  <c r="K16" i="1"/>
  <c r="J16" i="1"/>
  <c r="I16" i="1"/>
  <c r="K4" i="1"/>
  <c r="J4" i="1"/>
  <c r="K495" i="1"/>
  <c r="J495" i="1"/>
  <c r="I495" i="1"/>
  <c r="K483" i="1"/>
  <c r="I483" i="1"/>
  <c r="J483" i="1"/>
  <c r="K471" i="1"/>
  <c r="J471" i="1"/>
  <c r="I471" i="1"/>
  <c r="K459" i="1"/>
  <c r="I459" i="1"/>
  <c r="J459" i="1"/>
  <c r="K447" i="1"/>
  <c r="J447" i="1"/>
  <c r="I447" i="1"/>
  <c r="K435" i="1"/>
  <c r="I435" i="1"/>
  <c r="K423" i="1"/>
  <c r="J423" i="1"/>
  <c r="I423" i="1"/>
  <c r="K411" i="1"/>
  <c r="I411" i="1"/>
  <c r="K399" i="1"/>
  <c r="I399" i="1"/>
  <c r="J399" i="1"/>
  <c r="K387" i="1"/>
  <c r="J387" i="1"/>
  <c r="I387" i="1"/>
  <c r="K375" i="1"/>
  <c r="I375" i="1"/>
  <c r="K363" i="1"/>
  <c r="J363" i="1"/>
  <c r="I363" i="1"/>
  <c r="K351" i="1"/>
  <c r="I351" i="1"/>
  <c r="J351" i="1"/>
  <c r="K339" i="1"/>
  <c r="I339" i="1"/>
  <c r="J339" i="1"/>
  <c r="K327" i="1"/>
  <c r="J327" i="1"/>
  <c r="I327" i="1"/>
  <c r="K315" i="1"/>
  <c r="I315" i="1"/>
  <c r="J315" i="1"/>
  <c r="K303" i="1"/>
  <c r="J303" i="1"/>
  <c r="I303" i="1"/>
  <c r="K291" i="1"/>
  <c r="I291" i="1"/>
  <c r="K279" i="1"/>
  <c r="J279" i="1"/>
  <c r="I279" i="1"/>
  <c r="K267" i="1"/>
  <c r="I267" i="1"/>
  <c r="K255" i="1"/>
  <c r="I255" i="1"/>
  <c r="J255" i="1"/>
  <c r="K243" i="1"/>
  <c r="J243" i="1"/>
  <c r="I243" i="1"/>
  <c r="K231" i="1"/>
  <c r="I231" i="1"/>
  <c r="K219" i="1"/>
  <c r="J219" i="1"/>
  <c r="I219" i="1"/>
  <c r="K207" i="1"/>
  <c r="I207" i="1"/>
  <c r="J207" i="1"/>
  <c r="K195" i="1"/>
  <c r="I195" i="1"/>
  <c r="J195" i="1"/>
  <c r="K183" i="1"/>
  <c r="J183" i="1"/>
  <c r="I183" i="1"/>
  <c r="K171" i="1"/>
  <c r="I171" i="1"/>
  <c r="J171" i="1"/>
  <c r="K159" i="1"/>
  <c r="J159" i="1"/>
  <c r="I159" i="1"/>
  <c r="K147" i="1"/>
  <c r="I147" i="1"/>
  <c r="K135" i="1"/>
  <c r="J135" i="1"/>
  <c r="I135" i="1"/>
  <c r="K123" i="1"/>
  <c r="I123" i="1"/>
  <c r="K111" i="1"/>
  <c r="I111" i="1"/>
  <c r="J111" i="1"/>
  <c r="K99" i="1"/>
  <c r="J99" i="1"/>
  <c r="I99" i="1"/>
  <c r="K87" i="1"/>
  <c r="I87" i="1"/>
  <c r="K75" i="1"/>
  <c r="J75" i="1"/>
  <c r="I75" i="1"/>
  <c r="K63" i="1"/>
  <c r="I63" i="1"/>
  <c r="J63" i="1"/>
  <c r="K51" i="1"/>
  <c r="I51" i="1"/>
  <c r="J51" i="1"/>
  <c r="K39" i="1"/>
  <c r="J39" i="1"/>
  <c r="I39" i="1"/>
  <c r="J147" i="1"/>
  <c r="J34" i="1"/>
  <c r="K7" i="1"/>
  <c r="I7" i="1"/>
  <c r="J7" i="1"/>
  <c r="K498" i="1"/>
  <c r="J498" i="1"/>
  <c r="I498" i="1"/>
  <c r="K486" i="1"/>
  <c r="J486" i="1"/>
  <c r="I486" i="1"/>
  <c r="K438" i="1"/>
  <c r="J438" i="1"/>
  <c r="I438" i="1"/>
  <c r="K402" i="1"/>
  <c r="J402" i="1"/>
  <c r="I402" i="1"/>
  <c r="K342" i="1"/>
  <c r="J342" i="1"/>
  <c r="I342" i="1"/>
  <c r="K318" i="1"/>
  <c r="J318" i="1"/>
  <c r="I318" i="1"/>
  <c r="K294" i="1"/>
  <c r="J294" i="1"/>
  <c r="I294" i="1"/>
  <c r="K270" i="1"/>
  <c r="J270" i="1"/>
  <c r="I270" i="1"/>
  <c r="K258" i="1"/>
  <c r="J258" i="1"/>
  <c r="I258" i="1"/>
  <c r="K234" i="1"/>
  <c r="J234" i="1"/>
  <c r="I234" i="1"/>
  <c r="K198" i="1"/>
  <c r="J198" i="1"/>
  <c r="I198" i="1"/>
  <c r="K162" i="1"/>
  <c r="J162" i="1"/>
  <c r="I162" i="1"/>
  <c r="K138" i="1"/>
  <c r="J138" i="1"/>
  <c r="I138" i="1"/>
  <c r="K114" i="1"/>
  <c r="J114" i="1"/>
  <c r="I114" i="1"/>
  <c r="K102" i="1"/>
  <c r="J102" i="1"/>
  <c r="I102" i="1"/>
  <c r="K66" i="1"/>
  <c r="J66" i="1"/>
  <c r="I66" i="1"/>
  <c r="K42" i="1"/>
  <c r="J42" i="1"/>
  <c r="I42" i="1"/>
  <c r="K29" i="1"/>
  <c r="J29" i="1"/>
  <c r="I29" i="1"/>
  <c r="K484" i="1"/>
  <c r="I484" i="1"/>
  <c r="K460" i="1"/>
  <c r="J460" i="1"/>
  <c r="I460" i="1"/>
  <c r="K424" i="1"/>
  <c r="J424" i="1"/>
  <c r="I424" i="1"/>
  <c r="K388" i="1"/>
  <c r="J388" i="1"/>
  <c r="I388" i="1"/>
  <c r="K364" i="1"/>
  <c r="J364" i="1"/>
  <c r="I364" i="1"/>
  <c r="K328" i="1"/>
  <c r="J328" i="1"/>
  <c r="I328" i="1"/>
  <c r="K292" i="1"/>
  <c r="J292" i="1"/>
  <c r="I292" i="1"/>
  <c r="K256" i="1"/>
  <c r="J256" i="1"/>
  <c r="I256" i="1"/>
  <c r="K232" i="1"/>
  <c r="J232" i="1"/>
  <c r="I232" i="1"/>
  <c r="K196" i="1"/>
  <c r="J196" i="1"/>
  <c r="I196" i="1"/>
  <c r="K172" i="1"/>
  <c r="J172" i="1"/>
  <c r="I172" i="1"/>
  <c r="K148" i="1"/>
  <c r="J148" i="1"/>
  <c r="I148" i="1"/>
  <c r="K136" i="1"/>
  <c r="J136" i="1"/>
  <c r="I136" i="1"/>
  <c r="K112" i="1"/>
  <c r="J112" i="1"/>
  <c r="I112" i="1"/>
  <c r="K64" i="1"/>
  <c r="J64" i="1"/>
  <c r="I64" i="1"/>
  <c r="K40" i="1"/>
  <c r="J40" i="1"/>
  <c r="I40" i="1"/>
  <c r="J484" i="1"/>
  <c r="J26" i="1"/>
  <c r="K26" i="1"/>
  <c r="I26" i="1"/>
  <c r="J14" i="1"/>
  <c r="K14" i="1"/>
  <c r="I14" i="1"/>
  <c r="J493" i="1"/>
  <c r="I493" i="1"/>
  <c r="K493" i="1"/>
  <c r="K481" i="1"/>
  <c r="I481" i="1"/>
  <c r="J481" i="1"/>
  <c r="J469" i="1"/>
  <c r="I469" i="1"/>
  <c r="J457" i="1"/>
  <c r="I457" i="1"/>
  <c r="K457" i="1"/>
  <c r="J445" i="1"/>
  <c r="K445" i="1"/>
  <c r="I445" i="1"/>
  <c r="J433" i="1"/>
  <c r="I433" i="1"/>
  <c r="J421" i="1"/>
  <c r="I421" i="1"/>
  <c r="K421" i="1"/>
  <c r="J409" i="1"/>
  <c r="K409" i="1"/>
  <c r="I409" i="1"/>
  <c r="J397" i="1"/>
  <c r="I397" i="1"/>
  <c r="K397" i="1"/>
  <c r="J385" i="1"/>
  <c r="I385" i="1"/>
  <c r="K385" i="1"/>
  <c r="J373" i="1"/>
  <c r="I373" i="1"/>
  <c r="K373" i="1"/>
  <c r="J361" i="1"/>
  <c r="K361" i="1"/>
  <c r="I361" i="1"/>
  <c r="J349" i="1"/>
  <c r="I349" i="1"/>
  <c r="K349" i="1"/>
  <c r="J337" i="1"/>
  <c r="I337" i="1"/>
  <c r="K337" i="1"/>
  <c r="J325" i="1"/>
  <c r="I325" i="1"/>
  <c r="K325" i="1"/>
  <c r="J313" i="1"/>
  <c r="K313" i="1"/>
  <c r="I313" i="1"/>
  <c r="J301" i="1"/>
  <c r="I301" i="1"/>
  <c r="K301" i="1"/>
  <c r="J289" i="1"/>
  <c r="I289" i="1"/>
  <c r="K289" i="1"/>
  <c r="J277" i="1"/>
  <c r="I277" i="1"/>
  <c r="K277" i="1"/>
  <c r="J265" i="1"/>
  <c r="K265" i="1"/>
  <c r="I265" i="1"/>
  <c r="J253" i="1"/>
  <c r="I253" i="1"/>
  <c r="K253" i="1"/>
  <c r="J241" i="1"/>
  <c r="I241" i="1"/>
  <c r="K241" i="1"/>
  <c r="J229" i="1"/>
  <c r="I229" i="1"/>
  <c r="K229" i="1"/>
  <c r="J217" i="1"/>
  <c r="K217" i="1"/>
  <c r="I217" i="1"/>
  <c r="J205" i="1"/>
  <c r="I205" i="1"/>
  <c r="K205" i="1"/>
  <c r="J193" i="1"/>
  <c r="I193" i="1"/>
  <c r="K193" i="1"/>
  <c r="J181" i="1"/>
  <c r="I181" i="1"/>
  <c r="K181" i="1"/>
  <c r="J169" i="1"/>
  <c r="K169" i="1"/>
  <c r="I169" i="1"/>
  <c r="J157" i="1"/>
  <c r="I157" i="1"/>
  <c r="K157" i="1"/>
  <c r="J145" i="1"/>
  <c r="I145" i="1"/>
  <c r="K145" i="1"/>
  <c r="J133" i="1"/>
  <c r="I133" i="1"/>
  <c r="K133" i="1"/>
  <c r="J121" i="1"/>
  <c r="K121" i="1"/>
  <c r="I121" i="1"/>
  <c r="J109" i="1"/>
  <c r="I109" i="1"/>
  <c r="K109" i="1"/>
  <c r="J97" i="1"/>
  <c r="I97" i="1"/>
  <c r="K97" i="1"/>
  <c r="J85" i="1"/>
  <c r="I85" i="1"/>
  <c r="K85" i="1"/>
  <c r="J73" i="1"/>
  <c r="K73" i="1"/>
  <c r="I73" i="1"/>
  <c r="J61" i="1"/>
  <c r="I61" i="1"/>
  <c r="K61" i="1"/>
  <c r="I34" i="1"/>
  <c r="J123" i="1"/>
  <c r="J10" i="1"/>
  <c r="K5" i="1"/>
  <c r="J5" i="1"/>
  <c r="I5" i="1"/>
  <c r="K472" i="1"/>
  <c r="J472" i="1"/>
  <c r="I472" i="1"/>
  <c r="K436" i="1"/>
  <c r="J436" i="1"/>
  <c r="I436" i="1"/>
  <c r="K400" i="1"/>
  <c r="J400" i="1"/>
  <c r="I400" i="1"/>
  <c r="K340" i="1"/>
  <c r="J340" i="1"/>
  <c r="I340" i="1"/>
  <c r="K304" i="1"/>
  <c r="J304" i="1"/>
  <c r="I304" i="1"/>
  <c r="K280" i="1"/>
  <c r="J280" i="1"/>
  <c r="I280" i="1"/>
  <c r="K244" i="1"/>
  <c r="J244" i="1"/>
  <c r="I244" i="1"/>
  <c r="K208" i="1"/>
  <c r="J208" i="1"/>
  <c r="I208" i="1"/>
  <c r="K184" i="1"/>
  <c r="J184" i="1"/>
  <c r="I184" i="1"/>
  <c r="K160" i="1"/>
  <c r="J160" i="1"/>
  <c r="I160" i="1"/>
  <c r="K124" i="1"/>
  <c r="J124" i="1"/>
  <c r="I124" i="1"/>
  <c r="K100" i="1"/>
  <c r="J100" i="1"/>
  <c r="I100" i="1"/>
  <c r="K76" i="1"/>
  <c r="J76" i="1"/>
  <c r="I76" i="1"/>
  <c r="K52" i="1"/>
  <c r="J52" i="1"/>
  <c r="I52" i="1"/>
  <c r="K27" i="1"/>
  <c r="I27" i="1"/>
  <c r="J27" i="1"/>
  <c r="J25" i="1"/>
  <c r="K25" i="1"/>
  <c r="I25" i="1"/>
  <c r="K13" i="1"/>
  <c r="J13" i="1"/>
  <c r="I13" i="1"/>
  <c r="I504" i="1"/>
  <c r="K504" i="1"/>
  <c r="J504" i="1"/>
  <c r="J492" i="1"/>
  <c r="I492" i="1"/>
  <c r="K492" i="1"/>
  <c r="I480" i="1"/>
  <c r="J480" i="1"/>
  <c r="I468" i="1"/>
  <c r="K468" i="1"/>
  <c r="I456" i="1"/>
  <c r="K456" i="1"/>
  <c r="J456" i="1"/>
  <c r="J444" i="1"/>
  <c r="I444" i="1"/>
  <c r="I432" i="1"/>
  <c r="K432" i="1"/>
  <c r="K420" i="1"/>
  <c r="I420" i="1"/>
  <c r="J420" i="1"/>
  <c r="K408" i="1"/>
  <c r="I408" i="1"/>
  <c r="J408" i="1"/>
  <c r="K396" i="1"/>
  <c r="I396" i="1"/>
  <c r="J396" i="1"/>
  <c r="K384" i="1"/>
  <c r="J384" i="1"/>
  <c r="I384" i="1"/>
  <c r="K372" i="1"/>
  <c r="I372" i="1"/>
  <c r="J372" i="1"/>
  <c r="K360" i="1"/>
  <c r="I360" i="1"/>
  <c r="J360" i="1"/>
  <c r="K348" i="1"/>
  <c r="I348" i="1"/>
  <c r="K336" i="1"/>
  <c r="I336" i="1"/>
  <c r="J336" i="1"/>
  <c r="K324" i="1"/>
  <c r="I324" i="1"/>
  <c r="K312" i="1"/>
  <c r="I312" i="1"/>
  <c r="J312" i="1"/>
  <c r="K300" i="1"/>
  <c r="J300" i="1"/>
  <c r="I300" i="1"/>
  <c r="K288" i="1"/>
  <c r="I288" i="1"/>
  <c r="K276" i="1"/>
  <c r="I276" i="1"/>
  <c r="J276" i="1"/>
  <c r="K264" i="1"/>
  <c r="I264" i="1"/>
  <c r="J264" i="1"/>
  <c r="K252" i="1"/>
  <c r="I252" i="1"/>
  <c r="J252" i="1"/>
  <c r="K240" i="1"/>
  <c r="J240" i="1"/>
  <c r="I240" i="1"/>
  <c r="K228" i="1"/>
  <c r="I228" i="1"/>
  <c r="J228" i="1"/>
  <c r="K216" i="1"/>
  <c r="I216" i="1"/>
  <c r="J216" i="1"/>
  <c r="K204" i="1"/>
  <c r="I204" i="1"/>
  <c r="K192" i="1"/>
  <c r="I192" i="1"/>
  <c r="J192" i="1"/>
  <c r="K180" i="1"/>
  <c r="I180" i="1"/>
  <c r="K168" i="1"/>
  <c r="I168" i="1"/>
  <c r="J168" i="1"/>
  <c r="K156" i="1"/>
  <c r="J156" i="1"/>
  <c r="I156" i="1"/>
  <c r="K144" i="1"/>
  <c r="I144" i="1"/>
  <c r="K132" i="1"/>
  <c r="I132" i="1"/>
  <c r="J132" i="1"/>
  <c r="K120" i="1"/>
  <c r="I120" i="1"/>
  <c r="J120" i="1"/>
  <c r="K108" i="1"/>
  <c r="I108" i="1"/>
  <c r="J108" i="1"/>
  <c r="K96" i="1"/>
  <c r="J96" i="1"/>
  <c r="I96" i="1"/>
  <c r="K84" i="1"/>
  <c r="I84" i="1"/>
  <c r="J84" i="1"/>
  <c r="K72" i="1"/>
  <c r="I72" i="1"/>
  <c r="J72" i="1"/>
  <c r="K60" i="1"/>
  <c r="I60" i="1"/>
  <c r="J348" i="1"/>
  <c r="K414" i="1"/>
  <c r="J414" i="1"/>
  <c r="I414" i="1"/>
  <c r="K174" i="1"/>
  <c r="J174" i="1"/>
  <c r="I174" i="1"/>
  <c r="J231" i="1"/>
  <c r="K505" i="1"/>
  <c r="K19" i="1"/>
  <c r="J19" i="1"/>
  <c r="K462" i="1"/>
  <c r="J462" i="1"/>
  <c r="I462" i="1"/>
  <c r="K354" i="1"/>
  <c r="J354" i="1"/>
  <c r="I354" i="1"/>
  <c r="K17" i="1"/>
  <c r="J17" i="1"/>
  <c r="I17" i="1"/>
  <c r="K352" i="1"/>
  <c r="J352" i="1"/>
  <c r="I352" i="1"/>
  <c r="J324" i="1"/>
  <c r="K480" i="1"/>
  <c r="K31" i="1"/>
  <c r="J31" i="1"/>
  <c r="K450" i="1"/>
  <c r="J450" i="1"/>
  <c r="I450" i="1"/>
  <c r="K378" i="1"/>
  <c r="J378" i="1"/>
  <c r="I378" i="1"/>
  <c r="K330" i="1"/>
  <c r="J330" i="1"/>
  <c r="I330" i="1"/>
  <c r="K306" i="1"/>
  <c r="J306" i="1"/>
  <c r="I306" i="1"/>
  <c r="K282" i="1"/>
  <c r="J282" i="1"/>
  <c r="I282" i="1"/>
  <c r="K246" i="1"/>
  <c r="J246" i="1"/>
  <c r="I246" i="1"/>
  <c r="K222" i="1"/>
  <c r="J222" i="1"/>
  <c r="I222" i="1"/>
  <c r="K186" i="1"/>
  <c r="J186" i="1"/>
  <c r="I186" i="1"/>
  <c r="K150" i="1"/>
  <c r="J150" i="1"/>
  <c r="I150" i="1"/>
  <c r="K126" i="1"/>
  <c r="J126" i="1"/>
  <c r="I126" i="1"/>
  <c r="K90" i="1"/>
  <c r="J90" i="1"/>
  <c r="I90" i="1"/>
  <c r="K78" i="1"/>
  <c r="J78" i="1"/>
  <c r="I78" i="1"/>
  <c r="K54" i="1"/>
  <c r="J54" i="1"/>
  <c r="I54" i="1"/>
  <c r="K496" i="1"/>
  <c r="J496" i="1"/>
  <c r="I496" i="1"/>
  <c r="K448" i="1"/>
  <c r="J448" i="1"/>
  <c r="I448" i="1"/>
  <c r="K412" i="1"/>
  <c r="J412" i="1"/>
  <c r="I412" i="1"/>
  <c r="K376" i="1"/>
  <c r="J376" i="1"/>
  <c r="I376" i="1"/>
  <c r="K316" i="1"/>
  <c r="J316" i="1"/>
  <c r="I316" i="1"/>
  <c r="K268" i="1"/>
  <c r="J268" i="1"/>
  <c r="I268" i="1"/>
  <c r="K220" i="1"/>
  <c r="J220" i="1"/>
  <c r="I220" i="1"/>
  <c r="K88" i="1"/>
  <c r="J88" i="1"/>
  <c r="I88" i="1"/>
  <c r="J435" i="1"/>
  <c r="J204" i="1"/>
  <c r="K474" i="1"/>
  <c r="J474" i="1"/>
  <c r="I474" i="1"/>
  <c r="K426" i="1"/>
  <c r="J426" i="1"/>
  <c r="I426" i="1"/>
  <c r="K390" i="1"/>
  <c r="J390" i="1"/>
  <c r="I390" i="1"/>
  <c r="K366" i="1"/>
  <c r="J366" i="1"/>
  <c r="I366" i="1"/>
  <c r="K210" i="1"/>
  <c r="J210" i="1"/>
  <c r="I210" i="1"/>
  <c r="K22" i="1"/>
  <c r="J22" i="1"/>
  <c r="K33" i="1"/>
  <c r="I33" i="1"/>
  <c r="I19" i="1"/>
  <c r="J432" i="1"/>
  <c r="J87" i="1"/>
  <c r="K469" i="1"/>
  <c r="K501" i="1"/>
  <c r="J501" i="1"/>
  <c r="I501" i="1"/>
  <c r="K489" i="1"/>
  <c r="I489" i="1"/>
  <c r="K477" i="1"/>
  <c r="J477" i="1"/>
  <c r="I477" i="1"/>
  <c r="K465" i="1"/>
  <c r="I465" i="1"/>
  <c r="K453" i="1"/>
  <c r="J453" i="1"/>
  <c r="I453" i="1"/>
  <c r="K441" i="1"/>
  <c r="J441" i="1"/>
  <c r="I441" i="1"/>
  <c r="K429" i="1"/>
  <c r="J429" i="1"/>
  <c r="I429" i="1"/>
  <c r="K417" i="1"/>
  <c r="J417" i="1"/>
  <c r="I417" i="1"/>
  <c r="K405" i="1"/>
  <c r="J405" i="1"/>
  <c r="I405" i="1"/>
  <c r="K393" i="1"/>
  <c r="J393" i="1"/>
  <c r="I393" i="1"/>
  <c r="K381" i="1"/>
  <c r="I381" i="1"/>
  <c r="K369" i="1"/>
  <c r="J369" i="1"/>
  <c r="I369" i="1"/>
  <c r="K357" i="1"/>
  <c r="I357" i="1"/>
  <c r="K345" i="1"/>
  <c r="J345" i="1"/>
  <c r="I345" i="1"/>
  <c r="K333" i="1"/>
  <c r="J333" i="1"/>
  <c r="I333" i="1"/>
  <c r="K321" i="1"/>
  <c r="I321" i="1"/>
  <c r="K309" i="1"/>
  <c r="J309" i="1"/>
  <c r="I309" i="1"/>
  <c r="K297" i="1"/>
  <c r="J297" i="1"/>
  <c r="I297" i="1"/>
  <c r="K285" i="1"/>
  <c r="J285" i="1"/>
  <c r="I285" i="1"/>
  <c r="K273" i="1"/>
  <c r="J273" i="1"/>
  <c r="I273" i="1"/>
  <c r="K261" i="1"/>
  <c r="J261" i="1"/>
  <c r="I261" i="1"/>
  <c r="K249" i="1"/>
  <c r="J249" i="1"/>
  <c r="I249" i="1"/>
  <c r="K237" i="1"/>
  <c r="I237" i="1"/>
  <c r="K225" i="1"/>
  <c r="J225" i="1"/>
  <c r="I225" i="1"/>
  <c r="K213" i="1"/>
  <c r="I213" i="1"/>
  <c r="K201" i="1"/>
  <c r="J201" i="1"/>
  <c r="I201" i="1"/>
  <c r="K189" i="1"/>
  <c r="J189" i="1"/>
  <c r="I189" i="1"/>
  <c r="K177" i="1"/>
  <c r="I177" i="1"/>
  <c r="K165" i="1"/>
  <c r="J165" i="1"/>
  <c r="I165" i="1"/>
  <c r="K153" i="1"/>
  <c r="J153" i="1"/>
  <c r="I153" i="1"/>
  <c r="K141" i="1"/>
  <c r="J141" i="1"/>
  <c r="I141" i="1"/>
  <c r="K129" i="1"/>
  <c r="J129" i="1"/>
  <c r="I129" i="1"/>
  <c r="K117" i="1"/>
  <c r="J117" i="1"/>
  <c r="I117" i="1"/>
  <c r="K105" i="1"/>
  <c r="J105" i="1"/>
  <c r="I105" i="1"/>
  <c r="K93" i="1"/>
  <c r="I93" i="1"/>
  <c r="K81" i="1"/>
  <c r="J81" i="1"/>
  <c r="I81" i="1"/>
  <c r="K69" i="1"/>
  <c r="I69" i="1"/>
  <c r="K32" i="1"/>
  <c r="J32" i="1"/>
  <c r="I10" i="1"/>
  <c r="J411" i="1"/>
  <c r="J180" i="1"/>
  <c r="J69" i="1"/>
  <c r="K444" i="1"/>
  <c r="K30" i="1"/>
  <c r="J30" i="1"/>
  <c r="K18" i="1"/>
  <c r="J18" i="1"/>
  <c r="K6" i="1"/>
  <c r="I6" i="1"/>
  <c r="J6" i="1"/>
  <c r="K497" i="1"/>
  <c r="J497" i="1"/>
  <c r="K485" i="1"/>
  <c r="J485" i="1"/>
  <c r="K473" i="1"/>
  <c r="J473" i="1"/>
  <c r="K461" i="1"/>
  <c r="J461" i="1"/>
  <c r="K449" i="1"/>
  <c r="J449" i="1"/>
  <c r="K437" i="1"/>
  <c r="J437" i="1"/>
  <c r="K425" i="1"/>
  <c r="J425" i="1"/>
  <c r="K413" i="1"/>
  <c r="J413" i="1"/>
  <c r="K401" i="1"/>
  <c r="J401" i="1"/>
  <c r="K389" i="1"/>
  <c r="J389" i="1"/>
  <c r="K377" i="1"/>
  <c r="J377" i="1"/>
  <c r="K365" i="1"/>
  <c r="J365" i="1"/>
  <c r="K353" i="1"/>
  <c r="J353" i="1"/>
  <c r="K341" i="1"/>
  <c r="J341" i="1"/>
  <c r="K329" i="1"/>
  <c r="J329" i="1"/>
  <c r="K317" i="1"/>
  <c r="J317" i="1"/>
  <c r="K305" i="1"/>
  <c r="J305" i="1"/>
  <c r="K293" i="1"/>
  <c r="J293" i="1"/>
  <c r="K281" i="1"/>
  <c r="J281" i="1"/>
  <c r="K269" i="1"/>
  <c r="J269" i="1"/>
  <c r="K257" i="1"/>
  <c r="J257" i="1"/>
  <c r="K245" i="1"/>
  <c r="J245" i="1"/>
  <c r="K233" i="1"/>
  <c r="J233" i="1"/>
  <c r="K221" i="1"/>
  <c r="J221" i="1"/>
  <c r="K209" i="1"/>
  <c r="J209" i="1"/>
  <c r="K197" i="1"/>
  <c r="J197" i="1"/>
  <c r="K185" i="1"/>
  <c r="J185" i="1"/>
  <c r="K173" i="1"/>
  <c r="J173" i="1"/>
  <c r="K161" i="1"/>
  <c r="J161" i="1"/>
  <c r="K149" i="1"/>
  <c r="J149" i="1"/>
  <c r="K137" i="1"/>
  <c r="J137" i="1"/>
  <c r="K125" i="1"/>
  <c r="J125" i="1"/>
  <c r="K113" i="1"/>
  <c r="J113" i="1"/>
  <c r="K101" i="1"/>
  <c r="J101" i="1"/>
  <c r="K89" i="1"/>
  <c r="J89" i="1"/>
  <c r="K77" i="1"/>
  <c r="J77" i="1"/>
  <c r="K65" i="1"/>
  <c r="J65" i="1"/>
  <c r="K53" i="1"/>
  <c r="J53" i="1"/>
  <c r="K41" i="1"/>
  <c r="J41" i="1"/>
  <c r="I57" i="1"/>
  <c r="I45" i="1"/>
  <c r="I21" i="1"/>
  <c r="J490" i="1"/>
  <c r="J467" i="1"/>
  <c r="J382" i="1"/>
  <c r="J323" i="1"/>
  <c r="J238" i="1"/>
  <c r="J179" i="1"/>
  <c r="J94" i="1"/>
  <c r="J35" i="1"/>
  <c r="K479" i="1"/>
  <c r="K443" i="1"/>
  <c r="K3" i="1"/>
  <c r="I3" i="1"/>
  <c r="J494" i="1"/>
  <c r="K494" i="1"/>
  <c r="J482" i="1"/>
  <c r="K482" i="1"/>
  <c r="J470" i="1"/>
  <c r="K470" i="1"/>
  <c r="J458" i="1"/>
  <c r="K458" i="1"/>
  <c r="J446" i="1"/>
  <c r="K446" i="1"/>
  <c r="J434" i="1"/>
  <c r="K434" i="1"/>
  <c r="J422" i="1"/>
  <c r="K422" i="1"/>
  <c r="J410" i="1"/>
  <c r="K410" i="1"/>
  <c r="J398" i="1"/>
  <c r="K398" i="1"/>
  <c r="J386" i="1"/>
  <c r="K386" i="1"/>
  <c r="J374" i="1"/>
  <c r="K374" i="1"/>
  <c r="J362" i="1"/>
  <c r="K362" i="1"/>
  <c r="J350" i="1"/>
  <c r="K350" i="1"/>
  <c r="J338" i="1"/>
  <c r="K338" i="1"/>
  <c r="J326" i="1"/>
  <c r="K326" i="1"/>
  <c r="J314" i="1"/>
  <c r="K314" i="1"/>
  <c r="J302" i="1"/>
  <c r="K302" i="1"/>
  <c r="J290" i="1"/>
  <c r="K290" i="1"/>
  <c r="J278" i="1"/>
  <c r="K278" i="1"/>
  <c r="J266" i="1"/>
  <c r="K266" i="1"/>
  <c r="J254" i="1"/>
  <c r="K254" i="1"/>
  <c r="J242" i="1"/>
  <c r="K242" i="1"/>
  <c r="J230" i="1"/>
  <c r="K230" i="1"/>
  <c r="J218" i="1"/>
  <c r="K218" i="1"/>
  <c r="J206" i="1"/>
  <c r="K206" i="1"/>
  <c r="J194" i="1"/>
  <c r="K194" i="1"/>
  <c r="J182" i="1"/>
  <c r="K182" i="1"/>
  <c r="J170" i="1"/>
  <c r="K170" i="1"/>
  <c r="J158" i="1"/>
  <c r="K158" i="1"/>
  <c r="J146" i="1"/>
  <c r="K146" i="1"/>
  <c r="J134" i="1"/>
  <c r="K134" i="1"/>
  <c r="J122" i="1"/>
  <c r="K122" i="1"/>
  <c r="J110" i="1"/>
  <c r="K110" i="1"/>
  <c r="J98" i="1"/>
  <c r="K98" i="1"/>
  <c r="J86" i="1"/>
  <c r="K86" i="1"/>
  <c r="J74" i="1"/>
  <c r="K74" i="1"/>
  <c r="J62" i="1"/>
  <c r="K62" i="1"/>
  <c r="J50" i="1"/>
  <c r="K50" i="1"/>
  <c r="J38" i="1"/>
  <c r="K38" i="1"/>
  <c r="I30" i="1"/>
  <c r="I18" i="1"/>
  <c r="J431" i="1"/>
  <c r="J287" i="1"/>
  <c r="J143" i="1"/>
  <c r="K49" i="1"/>
  <c r="I497" i="1"/>
  <c r="I485" i="1"/>
  <c r="I473" i="1"/>
  <c r="I461" i="1"/>
  <c r="I449" i="1"/>
  <c r="I437" i="1"/>
  <c r="I425" i="1"/>
  <c r="I413" i="1"/>
  <c r="I401" i="1"/>
  <c r="I389" i="1"/>
  <c r="I377" i="1"/>
  <c r="I365" i="1"/>
  <c r="I353" i="1"/>
  <c r="I341" i="1"/>
  <c r="I329" i="1"/>
  <c r="I317" i="1"/>
  <c r="I305" i="1"/>
  <c r="I293" i="1"/>
  <c r="I281" i="1"/>
  <c r="I269" i="1"/>
  <c r="I257" i="1"/>
  <c r="I245" i="1"/>
  <c r="I233" i="1"/>
  <c r="I221" i="1"/>
  <c r="I209" i="1"/>
  <c r="I197" i="1"/>
  <c r="I185" i="1"/>
  <c r="I173" i="1"/>
  <c r="I161" i="1"/>
  <c r="I149" i="1"/>
  <c r="I137" i="1"/>
  <c r="I125" i="1"/>
  <c r="I113" i="1"/>
  <c r="I101" i="1"/>
  <c r="I89" i="1"/>
  <c r="I77" i="1"/>
  <c r="I65" i="1"/>
  <c r="I53" i="1"/>
  <c r="I41" i="1"/>
  <c r="J503" i="1"/>
  <c r="J430" i="1"/>
  <c r="J371" i="1"/>
  <c r="J286" i="1"/>
  <c r="J227" i="1"/>
  <c r="J142" i="1"/>
  <c r="J83" i="1"/>
  <c r="J57" i="1"/>
  <c r="J24" i="1"/>
  <c r="K503" i="1"/>
  <c r="K467" i="1"/>
  <c r="K431" i="1"/>
  <c r="K383" i="1"/>
  <c r="K335" i="1"/>
  <c r="K287" i="1"/>
  <c r="K239" i="1"/>
  <c r="K191" i="1"/>
  <c r="K143" i="1"/>
  <c r="K95" i="1"/>
  <c r="K47" i="1"/>
  <c r="J502" i="1"/>
  <c r="J455" i="1"/>
  <c r="J370" i="1"/>
  <c r="J311" i="1"/>
  <c r="J226" i="1"/>
  <c r="J167" i="1"/>
  <c r="J82" i="1"/>
  <c r="J23" i="1"/>
  <c r="K334" i="1"/>
  <c r="K190" i="1"/>
  <c r="K46" i="1"/>
  <c r="I15" i="1"/>
  <c r="J479" i="1"/>
  <c r="J454" i="1"/>
  <c r="J395" i="1"/>
  <c r="J251" i="1"/>
  <c r="J107" i="1"/>
  <c r="J48" i="1"/>
  <c r="K37" i="1"/>
  <c r="J2" i="1"/>
  <c r="K2" i="1"/>
  <c r="I2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338" i="1"/>
  <c r="I326" i="1"/>
  <c r="I314" i="1"/>
  <c r="I302" i="1"/>
  <c r="I290" i="1"/>
  <c r="I278" i="1"/>
  <c r="I266" i="1"/>
  <c r="I254" i="1"/>
  <c r="I242" i="1"/>
  <c r="I230" i="1"/>
  <c r="I218" i="1"/>
  <c r="I206" i="1"/>
  <c r="I194" i="1"/>
  <c r="I182" i="1"/>
  <c r="I170" i="1"/>
  <c r="I158" i="1"/>
  <c r="I146" i="1"/>
  <c r="I134" i="1"/>
  <c r="I122" i="1"/>
  <c r="I110" i="1"/>
  <c r="I98" i="1"/>
  <c r="I86" i="1"/>
  <c r="I74" i="1"/>
  <c r="I62" i="1"/>
  <c r="I50" i="1"/>
  <c r="I38" i="1"/>
  <c r="J335" i="1"/>
  <c r="J191" i="1"/>
  <c r="J47" i="1"/>
  <c r="J21" i="1"/>
  <c r="K419" i="1"/>
  <c r="K371" i="1"/>
  <c r="K323" i="1"/>
  <c r="K275" i="1"/>
  <c r="K227" i="1"/>
  <c r="K179" i="1"/>
  <c r="K131" i="1"/>
  <c r="K83" i="1"/>
  <c r="K35" i="1"/>
  <c r="I49" i="1"/>
  <c r="I37" i="1"/>
  <c r="J419" i="1"/>
  <c r="J275" i="1"/>
  <c r="J131" i="1"/>
  <c r="J15" i="1"/>
  <c r="K491" i="1"/>
  <c r="K455" i="1"/>
  <c r="K418" i="1"/>
  <c r="K274" i="1"/>
  <c r="K130" i="1"/>
  <c r="K9" i="1"/>
  <c r="I9" i="1"/>
  <c r="K500" i="1"/>
  <c r="J500" i="1"/>
  <c r="K488" i="1"/>
  <c r="J488" i="1"/>
  <c r="K476" i="1"/>
  <c r="J476" i="1"/>
  <c r="K464" i="1"/>
  <c r="J464" i="1"/>
  <c r="K452" i="1"/>
  <c r="J452" i="1"/>
  <c r="K440" i="1"/>
  <c r="J440" i="1"/>
  <c r="K428" i="1"/>
  <c r="J428" i="1"/>
  <c r="K416" i="1"/>
  <c r="J416" i="1"/>
  <c r="K404" i="1"/>
  <c r="J404" i="1"/>
  <c r="K392" i="1"/>
  <c r="J392" i="1"/>
  <c r="K380" i="1"/>
  <c r="J380" i="1"/>
  <c r="K368" i="1"/>
  <c r="J368" i="1"/>
  <c r="K356" i="1"/>
  <c r="J356" i="1"/>
  <c r="K344" i="1"/>
  <c r="J344" i="1"/>
  <c r="K332" i="1"/>
  <c r="J332" i="1"/>
  <c r="K320" i="1"/>
  <c r="J320" i="1"/>
  <c r="K308" i="1"/>
  <c r="J308" i="1"/>
  <c r="K296" i="1"/>
  <c r="J296" i="1"/>
  <c r="K284" i="1"/>
  <c r="J284" i="1"/>
  <c r="K272" i="1"/>
  <c r="J272" i="1"/>
  <c r="K260" i="1"/>
  <c r="J260" i="1"/>
  <c r="K248" i="1"/>
  <c r="J248" i="1"/>
  <c r="K236" i="1"/>
  <c r="J236" i="1"/>
  <c r="K224" i="1"/>
  <c r="J224" i="1"/>
  <c r="K212" i="1"/>
  <c r="J212" i="1"/>
  <c r="K200" i="1"/>
  <c r="J200" i="1"/>
  <c r="K188" i="1"/>
  <c r="J188" i="1"/>
  <c r="K176" i="1"/>
  <c r="J176" i="1"/>
  <c r="K164" i="1"/>
  <c r="J164" i="1"/>
  <c r="K152" i="1"/>
  <c r="J152" i="1"/>
  <c r="K140" i="1"/>
  <c r="J140" i="1"/>
  <c r="K128" i="1"/>
  <c r="J128" i="1"/>
  <c r="K116" i="1"/>
  <c r="J116" i="1"/>
  <c r="K104" i="1"/>
  <c r="J104" i="1"/>
  <c r="K92" i="1"/>
  <c r="J92" i="1"/>
  <c r="K80" i="1"/>
  <c r="J80" i="1"/>
  <c r="K68" i="1"/>
  <c r="J68" i="1"/>
  <c r="K56" i="1"/>
  <c r="J56" i="1"/>
  <c r="K44" i="1"/>
  <c r="J44" i="1"/>
  <c r="I48" i="1"/>
  <c r="I36" i="1"/>
  <c r="I24" i="1"/>
  <c r="I12" i="1"/>
  <c r="J359" i="1"/>
  <c r="J215" i="1"/>
  <c r="J71" i="1"/>
  <c r="J45" i="1"/>
  <c r="J12" i="1"/>
  <c r="K20" i="1"/>
  <c r="J20" i="1"/>
  <c r="K8" i="1"/>
  <c r="I8" i="1"/>
  <c r="J8" i="1"/>
  <c r="K499" i="1"/>
  <c r="J499" i="1"/>
  <c r="K487" i="1"/>
  <c r="J487" i="1"/>
  <c r="K475" i="1"/>
  <c r="J475" i="1"/>
  <c r="K463" i="1"/>
  <c r="J463" i="1"/>
  <c r="K451" i="1"/>
  <c r="J451" i="1"/>
  <c r="K439" i="1"/>
  <c r="J439" i="1"/>
  <c r="K427" i="1"/>
  <c r="J427" i="1"/>
  <c r="K415" i="1"/>
  <c r="J415" i="1"/>
  <c r="K403" i="1"/>
  <c r="J403" i="1"/>
  <c r="K391" i="1"/>
  <c r="J391" i="1"/>
  <c r="K379" i="1"/>
  <c r="J379" i="1"/>
  <c r="K367" i="1"/>
  <c r="J367" i="1"/>
  <c r="K355" i="1"/>
  <c r="J355" i="1"/>
  <c r="K343" i="1"/>
  <c r="J343" i="1"/>
  <c r="K331" i="1"/>
  <c r="J331" i="1"/>
  <c r="K319" i="1"/>
  <c r="J319" i="1"/>
  <c r="K307" i="1"/>
  <c r="J307" i="1"/>
  <c r="K295" i="1"/>
  <c r="J295" i="1"/>
  <c r="K283" i="1"/>
  <c r="J283" i="1"/>
  <c r="K271" i="1"/>
  <c r="J271" i="1"/>
  <c r="K259" i="1"/>
  <c r="J259" i="1"/>
  <c r="K247" i="1"/>
  <c r="J247" i="1"/>
  <c r="K235" i="1"/>
  <c r="J235" i="1"/>
  <c r="K223" i="1"/>
  <c r="J223" i="1"/>
  <c r="K211" i="1"/>
  <c r="J211" i="1"/>
  <c r="K199" i="1"/>
  <c r="J199" i="1"/>
  <c r="K187" i="1"/>
  <c r="J187" i="1"/>
  <c r="K175" i="1"/>
  <c r="J175" i="1"/>
  <c r="K163" i="1"/>
  <c r="J163" i="1"/>
  <c r="K151" i="1"/>
  <c r="J151" i="1"/>
  <c r="K139" i="1"/>
  <c r="J139" i="1"/>
  <c r="K127" i="1"/>
  <c r="J127" i="1"/>
  <c r="K115" i="1"/>
  <c r="J115" i="1"/>
  <c r="K103" i="1"/>
  <c r="J103" i="1"/>
  <c r="K91" i="1"/>
  <c r="J91" i="1"/>
  <c r="K79" i="1"/>
  <c r="J79" i="1"/>
  <c r="K67" i="1"/>
  <c r="J67" i="1"/>
  <c r="K55" i="1"/>
  <c r="J55" i="1"/>
  <c r="K43" i="1"/>
  <c r="J43" i="1"/>
  <c r="I443" i="1"/>
  <c r="I407" i="1"/>
  <c r="I359" i="1"/>
  <c r="I311" i="1"/>
  <c r="I299" i="1"/>
  <c r="I263" i="1"/>
  <c r="I215" i="1"/>
  <c r="I167" i="1"/>
  <c r="I155" i="1"/>
  <c r="I119" i="1"/>
  <c r="I71" i="1"/>
  <c r="I23" i="1"/>
  <c r="I11" i="1"/>
  <c r="J70" i="1"/>
  <c r="J11" i="1"/>
</calcChain>
</file>

<file path=xl/sharedStrings.xml><?xml version="1.0" encoding="utf-8"?>
<sst xmlns="http://schemas.openxmlformats.org/spreadsheetml/2006/main" count="1040" uniqueCount="39">
  <si>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</si>
  <si>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</si>
  <si>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</si>
  <si>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</si>
  <si>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</si>
  <si>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</si>
  <si>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</si>
  <si>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</si>
  <si>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</si>
  <si>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</si>
  <si>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</si>
  <si>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</si>
  <si>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</si>
  <si>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</si>
  <si>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</si>
  <si>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</si>
  <si>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</si>
  <si>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</si>
  <si>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</si>
  <si>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</si>
  <si>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</si>
  <si>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</si>
  <si>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</si>
  <si>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</si>
  <si>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</si>
  <si>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</si>
  <si>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</si>
  <si>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</si>
  <si>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</si>
  <si>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неделя</t>
  </si>
  <si>
    <t>Сумма по полю Товарооборот, руб</t>
  </si>
  <si>
    <t>Сумма по полю Количество складов</t>
  </si>
  <si>
    <t>наценку в %</t>
  </si>
  <si>
    <t> доходность в %</t>
  </si>
  <si>
    <t>Доходность в % товарооборота по всем территориям.</t>
  </si>
  <si>
    <t>Наценка в %  от товарооборота по всем территориям.</t>
  </si>
  <si>
    <t>Сумма по полю Товарооборот, %</t>
  </si>
  <si>
    <t>Сумма по полю  доходность в %</t>
  </si>
  <si>
    <t>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</si>
</sst>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3" borderId="1" xfId="0" applyNumberFormat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2" fontId="0" fillId="0" borderId="11" xfId="0" applyNumberFormat="1" applyBorder="1" applyAlignment="1">
      <alignment horizontal="center"/>
    </xf>
    <xf numFmtId="0" fontId="1" fillId="4" borderId="1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 товарооборт и доходность!Сводная таблица3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товарооборт и доходность'!$B$3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товарооборт и доходность'!$A$4:$A$10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товарооборт и доходность'!$B$4:$B$10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A-423B-8F52-05375DBE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006671"/>
        <c:axId val="1716995631"/>
      </c:barChart>
      <c:lineChart>
        <c:grouping val="standard"/>
        <c:varyColors val="0"/>
        <c:ser>
          <c:idx val="1"/>
          <c:order val="1"/>
          <c:tx>
            <c:strRef>
              <c:f>'График товарооборт и доходность'!$C$3</c:f>
              <c:strCache>
                <c:ptCount val="1"/>
                <c:pt idx="0">
                  <c:v>Сумма по полю  доходность в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 товарооборт и доходность'!$A$4:$A$10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товарооборт и доходность'!$C$4:$C$10</c:f>
              <c:numCache>
                <c:formatCode>General</c:formatCode>
                <c:ptCount val="6"/>
                <c:pt idx="0">
                  <c:v>1704.0921165945908</c:v>
                </c:pt>
                <c:pt idx="1">
                  <c:v>2107.5965437381942</c:v>
                </c:pt>
                <c:pt idx="2">
                  <c:v>2119.1359800356945</c:v>
                </c:pt>
                <c:pt idx="3">
                  <c:v>1977.2757910575185</c:v>
                </c:pt>
                <c:pt idx="4">
                  <c:v>2254.7909770235769</c:v>
                </c:pt>
                <c:pt idx="5">
                  <c:v>376.72157652883061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A-423B-8F52-05375DBE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660639"/>
        <c:axId val="1719678399"/>
      </c:lineChart>
      <c:catAx>
        <c:axId val="17170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995631"/>
        <c:crosses val="autoZero"/>
        <c:auto val="1"/>
        <c:lblAlgn val="ctr"/>
        <c:lblOffset val="100"/>
        <c:noMultiLvlLbl val="0"/>
      </c:catAx>
      <c:valAx>
        <c:axId val="17169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006671"/>
        <c:crosses val="autoZero"/>
        <c:crossBetween val="between"/>
      </c:valAx>
      <c:valAx>
        <c:axId val="17196783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660639"/>
        <c:crosses val="max"/>
        <c:crossBetween val="between"/>
      </c:valAx>
      <c:catAx>
        <c:axId val="1719660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9678399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0</xdr:row>
      <xdr:rowOff>142874</xdr:rowOff>
    </xdr:from>
    <xdr:to>
      <xdr:col>5</xdr:col>
      <xdr:colOff>1095375</xdr:colOff>
      <xdr:row>17</xdr:row>
      <xdr:rowOff>133349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730F02-8231-2307-0643-6B9EE86FF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bulat" refreshedDate="45610.811842708332" createdVersion="8" refreshedVersion="8" minRefreshableVersion="3" recordCount="504" xr:uid="{5161C9AB-04F4-4119-A4BE-0342DEADFAEC}">
  <cacheSource type="worksheet">
    <worksheetSource ref="B1:K505" sheet="Лист1"/>
  </cacheSource>
  <cacheFields count="10"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 count="502">
        <n v="7944"/>
        <n v="10029"/>
        <n v="8536.5"/>
        <n v="38947.5"/>
        <n v="31842"/>
        <n v="32023.5"/>
        <n v="31147.5"/>
        <n v="25566"/>
        <n v="29319"/>
        <n v="29031"/>
        <n v="33423"/>
        <n v="32487"/>
        <n v="28219.5"/>
        <n v="31272"/>
        <n v="34077"/>
        <n v="31566"/>
        <n v="26940"/>
        <n v="29241"/>
        <n v="26082"/>
        <n v="32511"/>
        <n v="42703.5"/>
        <n v="35592"/>
        <n v="30445.5"/>
        <n v="36619.5"/>
        <n v="29409"/>
        <n v="27018"/>
        <n v="34303.5"/>
        <n v="36999"/>
        <n v="44001"/>
        <n v="30982.5"/>
        <n v="88063.5"/>
        <n v="84024"/>
        <n v="78057"/>
        <n v="69720"/>
        <n v="72928.5"/>
        <n v="79527"/>
        <n v="60463.5"/>
        <n v="79975.5"/>
        <n v="97534.5"/>
        <n v="71520"/>
        <n v="79485"/>
        <n v="93313.5"/>
        <n v="76585.5"/>
        <n v="81826.5"/>
        <n v="78846"/>
        <n v="77263.5"/>
        <n v="68994"/>
        <n v="102889.5"/>
        <n v="76999.5"/>
        <n v="77565"/>
        <n v="84132"/>
        <n v="69544.5"/>
        <n v="73204.5"/>
        <n v="76663.5"/>
        <n v="14265"/>
        <n v="11526"/>
        <n v="10402.5"/>
        <n v="13216.5"/>
        <n v="9130.5"/>
        <n v="10840.5"/>
        <n v="7866"/>
        <n v="11835"/>
        <n v="11619"/>
        <n v="9328.5"/>
        <n v="11250"/>
        <n v="13063.5"/>
        <n v="10147.5"/>
        <n v="12331.5"/>
        <n v="11202"/>
        <n v="89149.5"/>
        <n v="8185.5"/>
        <n v="108123"/>
        <n v="9210"/>
        <n v="14773.5"/>
        <n v="78141"/>
        <n v="12280.5"/>
        <n v="8934"/>
        <n v="12918"/>
        <n v="12528"/>
        <n v="11029.5"/>
        <n v="9994.5"/>
        <n v="12724.5"/>
        <n v="14728.5"/>
        <n v="13038"/>
        <n v="35482.5"/>
        <n v="32434.5"/>
        <n v="30486"/>
        <n v="32079"/>
        <n v="27072"/>
        <n v="25917"/>
        <n v="19461"/>
        <n v="31407"/>
        <n v="25792.5"/>
        <n v="26032.5"/>
        <n v="31707"/>
        <n v="29955"/>
        <n v="22848"/>
        <n v="23314.5"/>
        <n v="26464.5"/>
        <n v="23539.5"/>
        <n v="24678"/>
        <n v="38176.5"/>
        <n v="30603"/>
        <n v="24211.5"/>
        <n v="31399.5"/>
        <n v="25294.5"/>
        <n v="25468.5"/>
        <n v="31854"/>
        <n v="32359.5"/>
        <n v="39867"/>
        <n v="31974"/>
        <n v="321412.5"/>
        <n v="276568.5"/>
        <n v="269029.5"/>
        <n v="285972"/>
        <n v="283942.5"/>
        <n v="298059"/>
        <n v="232903.5"/>
        <n v="276966"/>
        <n v="296149.5"/>
        <n v="281796"/>
        <n v="288936"/>
        <n v="300151.5"/>
        <n v="262734"/>
        <n v="286002"/>
        <n v="258459"/>
        <n v="274083"/>
        <n v="277512"/>
        <n v="356982"/>
        <n v="266983.5"/>
        <n v="311131.5"/>
        <n v="287206.5"/>
        <n v="370092"/>
        <n v="247813.5"/>
        <n v="287740.5"/>
        <n v="408810"/>
        <n v="362536.5"/>
        <n v="357072"/>
        <n v="359214"/>
        <n v="360255"/>
        <n v="387220.5"/>
        <n v="296580"/>
        <n v="369861"/>
        <n v="372504"/>
        <n v="373392"/>
        <n v="378043.5"/>
        <n v="388668"/>
        <n v="333792"/>
        <n v="376060.5"/>
        <n v="350068.5"/>
        <n v="294337.5"/>
        <n v="342666"/>
        <n v="364882.5"/>
        <n v="355278"/>
        <n v="456885"/>
        <n v="278491.5"/>
        <n v="349734"/>
        <n v="401580"/>
        <n v="368649"/>
        <n v="463530"/>
        <n v="319110"/>
        <n v="375744"/>
        <n v="81331.5"/>
        <n v="75796.5"/>
        <n v="72861"/>
        <n v="83373"/>
        <n v="64108.5"/>
        <n v="74707.5"/>
        <n v="46216.5"/>
        <n v="67726.5"/>
        <n v="82228.5"/>
        <n v="64390.5"/>
        <n v="73126.5"/>
        <n v="99631.5"/>
        <n v="66396"/>
        <n v="73147.5"/>
        <n v="73062"/>
        <n v="379663.5"/>
        <n v="70581"/>
        <n v="453123"/>
        <n v="63012"/>
        <n v="89556"/>
        <n v="364638"/>
        <n v="66316.5"/>
        <n v="78235.5"/>
        <n v="88311"/>
        <n v="61804.5"/>
        <n v="71067"/>
        <n v="74649"/>
        <n v="44560.5"/>
        <n v="38250"/>
        <n v="34830"/>
        <n v="32239.5"/>
        <n v="30780"/>
        <n v="29142"/>
        <n v="26428.5"/>
        <n v="40744.5"/>
        <n v="46620"/>
        <n v="32419.5"/>
        <n v="40819.5"/>
        <n v="41391"/>
        <n v="29482.5"/>
        <n v="32181"/>
        <n v="35535"/>
        <n v="76234.5"/>
        <n v="29935.5"/>
        <n v="106926"/>
        <n v="30342"/>
        <n v="42999"/>
        <n v="69945"/>
        <n v="38740.5"/>
        <n v="31231.5"/>
        <n v="37489.5"/>
        <n v="34399.5"/>
        <n v="32851.5"/>
        <n v="38194.5"/>
        <n v="42423"/>
        <n v="48286.5"/>
        <n v="41442"/>
        <n v="18600"/>
        <n v="16638"/>
        <n v="15609"/>
        <n v="13948.5"/>
        <n v="12301.5"/>
        <n v="13014"/>
        <n v="12313.5"/>
        <n v="17391"/>
        <n v="17113.5"/>
        <n v="12802.5"/>
        <n v="16554"/>
        <n v="17329.5"/>
        <n v="15987"/>
        <n v="13303.5"/>
        <n v="14305.5"/>
        <n v="12924"/>
        <n v="14061"/>
        <n v="21958.5"/>
        <n v="17211"/>
        <n v="12753"/>
        <n v="16435.5"/>
        <n v="14494.5"/>
        <n v="12705"/>
        <n v="18075"/>
        <n v="13120.5"/>
        <n v="16237.5"/>
        <n v="11967"/>
        <n v="12037.5"/>
        <n v="7087.5"/>
        <n v="25816.5"/>
        <n v="4624.5"/>
        <n v="12259.5"/>
        <n v="5446.5"/>
        <n v="11296.5"/>
        <n v="12135"/>
        <n v="12630"/>
        <n v="8223"/>
        <n v="25149"/>
        <n v="10401"/>
        <n v="17689.5"/>
        <n v="8127"/>
        <n v="27250.5"/>
        <n v="8464.5"/>
        <n v="14167.5"/>
        <n v="16500"/>
        <n v="13260"/>
        <n v="4285.5"/>
        <n v="13440"/>
        <n v="9058.5"/>
        <n v="8719.5"/>
        <n v="12666"/>
        <n v="34563"/>
        <n v="28882.5"/>
        <n v="28275"/>
        <n v="26271"/>
        <n v="23587.5"/>
        <n v="18427.5"/>
        <n v="27156"/>
        <n v="35190"/>
        <n v="25483.5"/>
        <n v="25362"/>
        <n v="28849.5"/>
        <n v="26367"/>
        <n v="25539"/>
        <n v="14808"/>
        <n v="21343.5"/>
        <n v="17946"/>
        <n v="24337.5"/>
        <n v="36997.5"/>
        <n v="13864.5"/>
        <n v="28494"/>
        <n v="27883.5"/>
        <n v="31224"/>
        <n v="25020"/>
        <n v="26184"/>
        <n v="29824.5"/>
        <n v="208351.5"/>
        <n v="204637.5"/>
        <n v="31372.5"/>
        <n v="34681.5"/>
        <n v="28197"/>
        <n v="236551.5"/>
        <n v="223597.5"/>
        <n v="193363.5"/>
        <n v="188319"/>
        <n v="237544.5"/>
        <n v="203209.5"/>
        <n v="185979"/>
        <n v="244905"/>
        <n v="239409"/>
        <n v="192886.5"/>
        <n v="224233.5"/>
        <n v="219622.5"/>
        <n v="213582"/>
        <n v="195705"/>
        <n v="193722"/>
        <n v="257215.5"/>
        <n v="224779.5"/>
        <n v="292018.5"/>
        <n v="198751.5"/>
        <n v="214386"/>
        <n v="243825"/>
        <n v="232701"/>
        <n v="219411"/>
        <n v="200029.5"/>
        <n v="225480"/>
        <n v="211453.5"/>
        <n v="184801.5"/>
        <n v="177976.5"/>
        <n v="223617"/>
        <n v="176397"/>
        <n v="232369.5"/>
        <n v="226540.5"/>
        <n v="189679.5"/>
        <n v="213640.5"/>
        <n v="214885.5"/>
        <n v="203832"/>
        <n v="188662.5"/>
        <n v="215277"/>
        <n v="248148"/>
        <n v="246414"/>
        <n v="216498"/>
        <n v="275793"/>
        <n v="199753.5"/>
        <n v="192948"/>
        <n v="206038.5"/>
        <n v="231559.5"/>
        <n v="225076.5"/>
        <n v="209415"/>
        <n v="193719"/>
        <n v="12250.5"/>
        <n v="12541.5"/>
        <n v="206758.5"/>
        <n v="244734"/>
        <n v="191641.5"/>
        <n v="16368"/>
        <n v="14427"/>
        <n v="11745"/>
        <n v="11062.5"/>
        <n v="10018.5"/>
        <n v="10437"/>
        <n v="13644"/>
        <n v="13443"/>
        <n v="14182.5"/>
        <n v="14928"/>
        <n v="13941"/>
        <n v="14643"/>
        <n v="10032"/>
        <n v="12468"/>
        <n v="17943"/>
        <n v="15807"/>
        <n v="11976"/>
        <n v="14566.5"/>
        <n v="12976.5"/>
        <n v="11719.5"/>
        <n v="17197.5"/>
        <n v="14419.5"/>
        <n v="7816.5"/>
        <n v="6409.5"/>
        <n v="11220"/>
        <n v="8350.5"/>
        <n v="8428.5"/>
        <n v="32817"/>
        <n v="36031.5"/>
        <n v="5127"/>
        <n v="27187.5"/>
        <n v="20688"/>
        <n v="15678"/>
        <n v="31329"/>
        <n v="29658"/>
        <n v="34150.5"/>
        <n v="31947"/>
        <n v="10416"/>
        <n v="35431.5"/>
        <n v="78544.5"/>
        <n v="97963.5"/>
        <n v="77269.5"/>
        <n v="16143"/>
        <n v="72220.5"/>
        <n v="78058.5"/>
        <n v="70498.5"/>
        <n v="78961.5"/>
        <n v="12490.5"/>
        <n v="18036"/>
        <n v="11416.5"/>
        <n v="9007.5"/>
        <n v="87552"/>
        <n v="11680.5"/>
        <n v="14421"/>
        <n v="14823"/>
        <n v="31257"/>
        <n v="38074.5"/>
        <n v="32170.5"/>
        <n v="42397.5"/>
        <n v="28668"/>
        <n v="27411"/>
        <n v="32854.5"/>
        <n v="35346"/>
        <n v="286558.5"/>
        <n v="304092"/>
        <n v="272926.5"/>
        <n v="237099"/>
        <n v="273900"/>
        <n v="274059"/>
        <n v="318816"/>
        <n v="370012.5"/>
        <n v="393018"/>
        <n v="349699.5"/>
        <n v="318565.5"/>
        <n v="422965.5"/>
        <n v="355081.5"/>
        <n v="358387.5"/>
        <n v="403261.5"/>
        <n v="69010.5"/>
        <n v="75820.5"/>
        <n v="64740"/>
        <n v="59574"/>
        <n v="524481"/>
        <n v="70278"/>
        <n v="63645"/>
        <n v="75642"/>
        <n v="40420.5"/>
        <n v="53838"/>
        <n v="40528.5"/>
        <n v="32733"/>
        <n v="84433.5"/>
        <n v="36655.5"/>
        <n v="33886.5"/>
        <n v="41697"/>
        <n v="44569.5"/>
        <n v="18069"/>
        <n v="21483"/>
        <n v="16687.5"/>
        <n v="12238.5"/>
        <n v="14290.5"/>
        <n v="14385"/>
        <n v="16498.5"/>
        <n v="13203"/>
        <n v="15802.5"/>
        <n v="16476"/>
        <n v="12654"/>
        <n v="19647"/>
        <n v="12450"/>
        <n v="11161.5"/>
        <n v="12229.5"/>
        <n v="28050"/>
        <n v="30781.5"/>
        <n v="27960"/>
        <n v="23629.5"/>
        <n v="17052"/>
        <n v="27181.5"/>
        <n v="25656"/>
        <n v="29283"/>
        <n v="32782.5"/>
        <n v="215592"/>
        <n v="228334.5"/>
        <n v="188776.5"/>
        <n v="175293"/>
        <n v="201999"/>
        <n v="197946"/>
        <n v="230896.5"/>
        <n v="203532"/>
        <n v="214428"/>
        <n v="183228"/>
        <n v="166948.5"/>
        <n v="232102.5"/>
        <n v="196560"/>
        <n v="186496.5"/>
        <n v="219772.5"/>
        <n v="226476"/>
        <n v="8362.5"/>
        <n v="17008.5"/>
        <n v="5166"/>
        <n v="10941"/>
        <n v="14497.5"/>
        <n v="13810.5"/>
        <n v="13752"/>
        <n v="15276"/>
        <n v="4408.5"/>
        <n v="9927"/>
        <n v="9474"/>
        <n v="16878"/>
        <n v="14238"/>
      </sharedItems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 count="481">
        <n v="441"/>
        <n v="490"/>
        <n v="464"/>
        <n v="2145"/>
        <n v="1860"/>
        <n v="1874"/>
        <n v="1735"/>
        <n v="1519"/>
        <n v="1684"/>
        <n v="1708"/>
        <n v="2044"/>
        <n v="1826"/>
        <n v="1656"/>
        <n v="1787"/>
        <n v="1921"/>
        <n v="1773"/>
        <n v="1539"/>
        <n v="1698"/>
        <n v="1520"/>
        <n v="1784"/>
        <n v="2340"/>
        <n v="2087"/>
        <n v="1712"/>
        <n v="2016"/>
        <n v="1646"/>
        <n v="1542"/>
        <n v="1999"/>
        <n v="2271"/>
        <n v="2597"/>
        <n v="1886"/>
        <n v="5593"/>
        <n v="5389"/>
        <n v="5206"/>
        <n v="4556"/>
        <n v="4968"/>
        <n v="5378"/>
        <n v="4157"/>
        <n v="5493"/>
        <n v="6118"/>
        <n v="4800"/>
        <n v="5207"/>
        <n v="5698"/>
        <n v="5188"/>
        <n v="5465"/>
        <n v="5251"/>
        <n v="5155"/>
        <n v="4709"/>
        <n v="6276"/>
        <n v="5210"/>
        <n v="5120"/>
        <n v="5495"/>
        <n v="4635"/>
        <n v="4903"/>
        <n v="5035"/>
        <n v="760"/>
        <n v="649"/>
        <n v="591"/>
        <n v="644"/>
        <n v="462"/>
        <n v="502"/>
        <n v="416"/>
        <n v="692"/>
        <n v="554"/>
        <n v="526"/>
        <n v="677"/>
        <n v="745"/>
        <n v="511"/>
        <n v="580"/>
        <n v="612"/>
        <n v="5760"/>
        <n v="402"/>
        <n v="6735"/>
        <n v="465"/>
        <n v="828"/>
        <n v="5355"/>
        <n v="739"/>
        <n v="448"/>
        <n v="642"/>
        <n v="638"/>
        <n v="563"/>
        <n v="639"/>
        <n v="749"/>
        <n v="865"/>
        <n v="791"/>
        <n v="2080"/>
        <n v="1871"/>
        <n v="1851"/>
        <n v="1582"/>
        <n v="1534"/>
        <n v="1217"/>
        <n v="2036"/>
        <n v="1497"/>
        <n v="1649"/>
        <n v="1949"/>
        <n v="1889"/>
        <n v="1417"/>
        <n v="1439"/>
        <n v="1625"/>
        <n v="1402"/>
        <n v="1499"/>
        <n v="2266"/>
        <n v="2011"/>
        <n v="1848"/>
        <n v="1522"/>
        <n v="1530"/>
        <n v="2015"/>
        <n v="2060"/>
        <n v="2451"/>
        <n v="2088"/>
        <n v="17914"/>
        <n v="16191"/>
        <n v="15744"/>
        <n v="16420"/>
        <n v="16525"/>
        <n v="17368"/>
        <n v="14009"/>
        <n v="16459"/>
        <n v="17002"/>
        <n v="16387"/>
        <n v="16373"/>
        <n v="17095"/>
        <n v="15665"/>
        <n v="16450"/>
        <n v="15304"/>
        <n v="15778"/>
        <n v="16376"/>
        <n v="19856"/>
        <n v="15822"/>
        <n v="18042"/>
        <n v="16437"/>
        <n v="20452"/>
        <n v="14582"/>
        <n v="16432"/>
        <n v="22291"/>
        <n v="20771"/>
        <n v="20079"/>
        <n v="20132"/>
        <n v="20495"/>
        <n v="21863"/>
        <n v="16932"/>
        <n v="21153"/>
        <n v="20602"/>
        <n v="21106"/>
        <n v="20911"/>
        <n v="21674"/>
        <n v="18944"/>
        <n v="20914"/>
        <n v="19965"/>
        <n v="17235"/>
        <n v="18861"/>
        <n v="20243"/>
        <n v="20218"/>
        <n v="24574"/>
        <n v="16453"/>
        <n v="20358"/>
        <n v="22368"/>
        <n v="20368"/>
        <n v="24620"/>
        <n v="18014"/>
        <n v="21004"/>
        <n v="5286"/>
        <n v="5094"/>
        <n v="4918"/>
        <n v="5413"/>
        <n v="4508"/>
        <n v="4937"/>
        <n v="3442"/>
        <n v="4770"/>
        <n v="5457"/>
        <n v="4418"/>
        <n v="4816"/>
        <n v="5914"/>
        <n v="4575"/>
        <n v="4923"/>
        <n v="4967"/>
        <n v="21392"/>
        <n v="4751"/>
        <n v="24325"/>
        <n v="4384"/>
        <n v="5651"/>
        <n v="20868"/>
        <n v="4641"/>
        <n v="5143"/>
        <n v="5746"/>
        <n v="4199"/>
        <n v="4826"/>
        <n v="4915"/>
        <n v="2427"/>
        <n v="2245"/>
        <n v="2054"/>
        <n v="1891"/>
        <n v="1804"/>
        <n v="1676"/>
        <n v="1613"/>
        <n v="2418"/>
        <n v="2468"/>
        <n v="1926"/>
        <n v="2335"/>
        <n v="2410"/>
        <n v="1757"/>
        <n v="1846"/>
        <n v="2061"/>
        <n v="5215"/>
        <n v="1716"/>
        <n v="6645"/>
        <n v="1747"/>
        <n v="2460"/>
        <n v="4840"/>
        <n v="2330"/>
        <n v="1756"/>
        <n v="2120"/>
        <n v="1957"/>
        <n v="1879"/>
        <n v="2254"/>
        <n v="2522"/>
        <n v="2793"/>
        <n v="2454"/>
        <n v="1111"/>
        <n v="1012"/>
        <n v="971"/>
        <n v="849"/>
        <n v="750"/>
        <n v="786"/>
        <n v="751"/>
        <n v="1140"/>
        <n v="996"/>
        <n v="845"/>
        <n v="1045"/>
        <n v="1050"/>
        <n v="922"/>
        <n v="780"/>
        <n v="898"/>
        <n v="784"/>
        <n v="839"/>
        <n v="1294"/>
        <n v="1142"/>
        <n v="950"/>
        <n v="879"/>
        <n v="805"/>
        <n v="1128"/>
        <n v="747"/>
        <n v="930"/>
        <n v="623"/>
        <n v="390"/>
        <n v="1599"/>
        <n v="274"/>
        <n v="812"/>
        <n v="294"/>
        <n v="624"/>
        <n v="455"/>
        <n v="1505"/>
        <n v="599"/>
        <n v="1186"/>
        <n v="1697"/>
        <n v="467"/>
        <n v="840"/>
        <n v="1097"/>
        <n v="835"/>
        <n v="262"/>
        <n v="706"/>
        <n v="492"/>
        <n v="480"/>
        <n v="779"/>
        <n v="2039"/>
        <n v="1831"/>
        <n v="1790"/>
        <n v="1479"/>
        <n v="1206"/>
        <n v="1814"/>
        <n v="1987"/>
        <n v="1598"/>
        <n v="1650"/>
        <n v="1823"/>
        <n v="1622"/>
        <n v="1605"/>
        <n v="917"/>
        <n v="1314"/>
        <n v="1048"/>
        <n v="1509"/>
        <n v="2195"/>
        <n v="876"/>
        <n v="1899"/>
        <n v="1662"/>
        <n v="1836"/>
        <n v="1580"/>
        <n v="1868"/>
        <n v="13186"/>
        <n v="12943"/>
        <n v="2056"/>
        <n v="2174"/>
        <n v="1875"/>
        <n v="14049"/>
        <n v="13867"/>
        <n v="11698"/>
        <n v="12016"/>
        <n v="14423"/>
        <n v="12747"/>
        <n v="12429"/>
        <n v="15369"/>
        <n v="15222"/>
        <n v="12000"/>
        <n v="14005"/>
        <n v="13792"/>
        <n v="13469"/>
        <n v="12306"/>
        <n v="12007"/>
        <n v="15277"/>
        <n v="14103"/>
        <n v="17295"/>
        <n v="12983"/>
        <n v="13251"/>
        <n v="14569"/>
        <n v="14098"/>
        <n v="13495"/>
        <n v="12822"/>
        <n v="13170"/>
        <n v="13070"/>
        <n v="11128"/>
        <n v="11288"/>
        <n v="13606"/>
        <n v="11622"/>
        <n v="14482"/>
        <n v="14205"/>
        <n v="11614"/>
        <n v="13240"/>
        <n v="13298"/>
        <n v="12775"/>
        <n v="11522"/>
        <n v="13684"/>
        <n v="14823"/>
        <n v="15030"/>
        <n v="13406"/>
        <n v="16221"/>
        <n v="12854"/>
        <n v="12336"/>
        <n v="12817"/>
        <n v="13832"/>
        <n v="13563"/>
        <n v="12743"/>
        <n v="12211"/>
        <n v="659"/>
        <n v="636"/>
        <n v="13106"/>
        <n v="14590"/>
        <n v="12409"/>
        <n v="920"/>
        <n v="857"/>
        <n v="859"/>
        <n v="654"/>
        <n v="622"/>
        <n v="567"/>
        <n v="577"/>
        <n v="721"/>
        <n v="888"/>
        <n v="890"/>
        <n v="854"/>
        <n v="585"/>
        <n v="701"/>
        <n v="1031"/>
        <n v="989"/>
        <n v="792"/>
        <n v="703"/>
        <n v="676"/>
        <n v="1006"/>
        <n v="914"/>
        <n v="453"/>
        <n v="345"/>
        <n v="532"/>
        <n v="400"/>
        <n v="420"/>
        <n v="2079"/>
        <n v="2046"/>
        <n v="261"/>
        <n v="1597"/>
        <n v="1216"/>
        <n v="1020"/>
        <n v="1834"/>
        <n v="1706"/>
        <n v="2025"/>
        <n v="530"/>
        <n v="2111"/>
        <n v="5330"/>
        <n v="5965"/>
        <n v="5468"/>
        <n v="1029"/>
        <n v="5165"/>
        <n v="4695"/>
        <n v="5184"/>
        <n v="757"/>
        <n v="965"/>
        <n v="719"/>
        <n v="494"/>
        <n v="5751"/>
        <n v="645"/>
        <n v="627"/>
        <n v="743"/>
        <n v="873"/>
        <n v="2306"/>
        <n v="2136"/>
        <n v="2530"/>
        <n v="1858"/>
        <n v="1675"/>
        <n v="1940"/>
        <n v="2249"/>
        <n v="17115"/>
        <n v="17088"/>
        <n v="16285"/>
        <n v="14043"/>
        <n v="16110"/>
        <n v="15804"/>
        <n v="17808"/>
        <n v="21384"/>
        <n v="21427"/>
        <n v="20325"/>
        <n v="18066"/>
        <n v="22403"/>
        <n v="20449"/>
        <n v="20247"/>
        <n v="21862"/>
        <n v="4951"/>
        <n v="4857"/>
        <n v="4722"/>
        <n v="4150"/>
        <n v="25828"/>
        <n v="4885"/>
        <n v="4285"/>
        <n v="4862"/>
        <n v="2430"/>
        <n v="2861"/>
        <n v="2531"/>
        <n v="1916"/>
        <n v="5672"/>
        <n v="1993"/>
        <n v="2255"/>
        <n v="1203"/>
        <n v="1268"/>
        <n v="1185"/>
        <n v="925"/>
        <n v="980"/>
        <n v="809"/>
        <n v="903"/>
        <n v="1019"/>
        <n v="684"/>
        <n v="1296"/>
        <n v="729"/>
        <n v="688"/>
        <n v="1873"/>
        <n v="1859"/>
        <n v="1527"/>
        <n v="981"/>
        <n v="1741"/>
        <n v="1635"/>
        <n v="1780"/>
        <n v="2064"/>
        <n v="13942"/>
        <n v="14050"/>
        <n v="12299"/>
        <n v="11100"/>
        <n v="12460"/>
        <n v="11935"/>
        <n v="13544"/>
        <n v="13091"/>
        <n v="13014"/>
        <n v="11864"/>
        <n v="10570"/>
        <n v="14507"/>
        <n v="12012"/>
        <n v="11194"/>
        <n v="12791"/>
        <n v="14031"/>
        <n v="409"/>
        <n v="985"/>
        <n v="864"/>
        <n v="834"/>
        <n v="817"/>
        <n v="962"/>
        <n v="237"/>
        <n v="491"/>
        <n v="500"/>
        <n v="1014"/>
        <n v="923"/>
      </sharedItems>
    </cacheField>
    <cacheField name="Количество клиентов" numFmtId="0">
      <sharedItems containsSemiMixedTypes="0" containsString="0" containsNumber="1" containsInteger="1" minValue="175" maxValue="23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bulat" refreshedDate="45610.90945590278" createdVersion="8" refreshedVersion="8" minRefreshableVersion="3" recordCount="504" xr:uid="{91BFF6A5-D861-414E-8A83-D274EAF90A12}">
  <cacheSource type="worksheet">
    <worksheetSource ref="B1:M505" sheet="Лист1"/>
  </cacheSource>
  <cacheFields count="12"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аценку в %" numFmtId="2">
      <sharedItems containsSemiMixedTypes="0" containsString="0" containsNumber="1" minValue="-2.987357371482195" maxValue="40.596135285592098"/>
    </cacheField>
    <cacheField name=" доходность в %" numFmtId="2">
      <sharedItems containsSemiMixedTypes="0" containsString="0" containsNumber="1" minValue="-3.0793485163798975" maxValue="28.8742896119650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d v="2020-05-31T00:00:00"/>
    <x v="0"/>
    <x v="0"/>
    <n v="623971.5"/>
    <n v="565363.01599999995"/>
    <n v="64235.456923076919"/>
    <n v="15"/>
    <x v="0"/>
    <n v="368"/>
  </r>
  <r>
    <x v="0"/>
    <d v="2020-05-30T00:00:00"/>
    <x v="0"/>
    <x v="1"/>
    <n v="787101"/>
    <n v="707654.63099999994"/>
    <n v="112379.26539999999"/>
    <n v="15"/>
    <x v="1"/>
    <n v="409"/>
  </r>
  <r>
    <x v="0"/>
    <d v="2020-05-28T00:00:00"/>
    <x v="0"/>
    <x v="2"/>
    <n v="643944"/>
    <n v="640961.69299999997"/>
    <n v="61475.592307692306"/>
    <n v="15"/>
    <x v="2"/>
    <n v="390"/>
  </r>
  <r>
    <x v="1"/>
    <d v="2020-05-16T00:00:00"/>
    <x v="1"/>
    <x v="3"/>
    <n v="3395892"/>
    <n v="2740255.2110000001"/>
    <n v="294361.0811230769"/>
    <n v="21"/>
    <x v="3"/>
    <n v="1947"/>
  </r>
  <r>
    <x v="2"/>
    <d v="2020-05-19T00:00:00"/>
    <x v="1"/>
    <x v="4"/>
    <n v="2771116.5"/>
    <n v="2269371.4459999995"/>
    <n v="328803.84615384613"/>
    <n v="21"/>
    <x v="4"/>
    <n v="1704"/>
  </r>
  <r>
    <x v="1"/>
    <d v="2020-05-17T00:00:00"/>
    <x v="1"/>
    <x v="5"/>
    <n v="2882458.5"/>
    <n v="2290967.0389999999"/>
    <n v="246817.75113846152"/>
    <n v="21"/>
    <x v="5"/>
    <n v="1705"/>
  </r>
  <r>
    <x v="3"/>
    <d v="2020-05-09T00:00:00"/>
    <x v="1"/>
    <x v="6"/>
    <n v="2831019"/>
    <n v="2261296.2760000001"/>
    <n v="225845"/>
    <n v="21"/>
    <x v="6"/>
    <n v="1568"/>
  </r>
  <r>
    <x v="3"/>
    <d v="2020-05-04T00:00:00"/>
    <x v="1"/>
    <x v="7"/>
    <n v="2372310"/>
    <n v="1875929.923"/>
    <n v="280340.16570000001"/>
    <n v="20"/>
    <x v="7"/>
    <n v="1372"/>
  </r>
  <r>
    <x v="4"/>
    <d v="2020-04-29T00:00:00"/>
    <x v="1"/>
    <x v="8"/>
    <n v="2623480.5"/>
    <n v="2115481.9889999996"/>
    <n v="139204.6"/>
    <n v="18"/>
    <x v="8"/>
    <n v="1528"/>
  </r>
  <r>
    <x v="4"/>
    <d v="2020-05-02T00:00:00"/>
    <x v="1"/>
    <x v="9"/>
    <n v="2711247"/>
    <n v="2165434.9249999998"/>
    <n v="185484.16923076924"/>
    <n v="18"/>
    <x v="9"/>
    <n v="1534"/>
  </r>
  <r>
    <x v="0"/>
    <d v="2020-05-26T00:00:00"/>
    <x v="1"/>
    <x v="10"/>
    <n v="2970330"/>
    <n v="2395998.3769999999"/>
    <n v="259067.63954615386"/>
    <n v="20"/>
    <x v="10"/>
    <n v="1863"/>
  </r>
  <r>
    <x v="4"/>
    <d v="2020-05-01T00:00:00"/>
    <x v="1"/>
    <x v="11"/>
    <n v="3031254"/>
    <n v="2397503.37"/>
    <n v="232079.84750769229"/>
    <n v="18"/>
    <x v="11"/>
    <n v="1633"/>
  </r>
  <r>
    <x v="1"/>
    <d v="2020-05-12T00:00:00"/>
    <x v="1"/>
    <x v="12"/>
    <n v="2595778.5"/>
    <n v="2050101.9780000001"/>
    <n v="309760.33573076921"/>
    <n v="21"/>
    <x v="12"/>
    <n v="1516"/>
  </r>
  <r>
    <x v="2"/>
    <d v="2020-05-21T00:00:00"/>
    <x v="1"/>
    <x v="13"/>
    <n v="2744382"/>
    <n v="2257728.2139999997"/>
    <n v="301623.79230769229"/>
    <n v="21"/>
    <x v="13"/>
    <n v="1626"/>
  </r>
  <r>
    <x v="2"/>
    <d v="2020-05-20T00:00:00"/>
    <x v="1"/>
    <x v="14"/>
    <n v="2929330.5"/>
    <n v="2389543.5279999999"/>
    <n v="459604.90796153841"/>
    <n v="21"/>
    <x v="14"/>
    <n v="1767"/>
  </r>
  <r>
    <x v="3"/>
    <d v="2020-05-05T00:00:00"/>
    <x v="1"/>
    <x v="15"/>
    <n v="2906763"/>
    <n v="2323003.267"/>
    <n v="287619.52953846153"/>
    <n v="20"/>
    <x v="15"/>
    <n v="1604"/>
  </r>
  <r>
    <x v="4"/>
    <d v="2020-04-28T00:00:00"/>
    <x v="1"/>
    <x v="16"/>
    <n v="2411587.5"/>
    <n v="1931011.4870000002"/>
    <n v="149032.79178461537"/>
    <n v="18"/>
    <x v="16"/>
    <n v="1404"/>
  </r>
  <r>
    <x v="1"/>
    <d v="2020-05-13T00:00:00"/>
    <x v="1"/>
    <x v="17"/>
    <n v="2629782"/>
    <n v="2071714.7239999999"/>
    <n v="361201.8010384615"/>
    <n v="21"/>
    <x v="17"/>
    <n v="1554"/>
  </r>
  <r>
    <x v="4"/>
    <d v="2020-05-03T00:00:00"/>
    <x v="1"/>
    <x v="18"/>
    <n v="2434914"/>
    <n v="1925475.1139999998"/>
    <n v="247646.60936153846"/>
    <n v="20"/>
    <x v="18"/>
    <n v="1373"/>
  </r>
  <r>
    <x v="3"/>
    <d v="2020-05-06T00:00:00"/>
    <x v="1"/>
    <x v="19"/>
    <n v="2938623"/>
    <n v="2406562.0579999997"/>
    <n v="306098.4769230769"/>
    <n v="20"/>
    <x v="19"/>
    <n v="1632"/>
  </r>
  <r>
    <x v="2"/>
    <d v="2020-05-23T00:00:00"/>
    <x v="1"/>
    <x v="20"/>
    <n v="3628726.5"/>
    <n v="3056063.7349999999"/>
    <n v="223670.01693846151"/>
    <n v="21"/>
    <x v="20"/>
    <n v="2146"/>
  </r>
  <r>
    <x v="0"/>
    <d v="2020-05-25T00:00:00"/>
    <x v="1"/>
    <x v="21"/>
    <n v="3176580"/>
    <n v="2540760.0409999997"/>
    <n v="351098.05384615384"/>
    <n v="20"/>
    <x v="21"/>
    <n v="1914"/>
  </r>
  <r>
    <x v="4"/>
    <d v="2020-04-30T00:00:00"/>
    <x v="1"/>
    <x v="22"/>
    <n v="2817196.5"/>
    <n v="2244503.1999999997"/>
    <n v="203231.46096923074"/>
    <n v="19"/>
    <x v="22"/>
    <n v="1552"/>
  </r>
  <r>
    <x v="3"/>
    <d v="2020-05-10T00:00:00"/>
    <x v="1"/>
    <x v="23"/>
    <n v="3312967.5"/>
    <n v="2647972.3429999999"/>
    <n v="371661.65384615387"/>
    <n v="21"/>
    <x v="23"/>
    <n v="1846"/>
  </r>
  <r>
    <x v="3"/>
    <d v="2020-05-08T00:00:00"/>
    <x v="1"/>
    <x v="24"/>
    <n v="2645160"/>
    <n v="2133443.3049999997"/>
    <n v="355537.44449230767"/>
    <n v="21"/>
    <x v="24"/>
    <n v="1492"/>
  </r>
  <r>
    <x v="3"/>
    <d v="2020-05-07T00:00:00"/>
    <x v="1"/>
    <x v="25"/>
    <n v="2472213"/>
    <n v="2000889.9870000002"/>
    <n v="283287.86923076923"/>
    <n v="21"/>
    <x v="25"/>
    <n v="1405"/>
  </r>
  <r>
    <x v="2"/>
    <d v="2020-05-24T00:00:00"/>
    <x v="1"/>
    <x v="26"/>
    <n v="2924746.5"/>
    <n v="2399312.9350000001"/>
    <n v="282325.24615384615"/>
    <n v="20"/>
    <x v="26"/>
    <n v="1829"/>
  </r>
  <r>
    <x v="0"/>
    <d v="2020-05-31T00:00:00"/>
    <x v="1"/>
    <x v="27"/>
    <n v="3473895"/>
    <n v="2757933.63"/>
    <n v="112971.77692307692"/>
    <n v="21"/>
    <x v="27"/>
    <n v="2085"/>
  </r>
  <r>
    <x v="0"/>
    <d v="2020-05-30T00:00:00"/>
    <x v="1"/>
    <x v="28"/>
    <n v="3921784.5"/>
    <n v="3132604.841"/>
    <n v="242715.26253846151"/>
    <n v="20"/>
    <x v="28"/>
    <n v="2376"/>
  </r>
  <r>
    <x v="0"/>
    <d v="2020-05-28T00:00:00"/>
    <x v="1"/>
    <x v="29"/>
    <n v="2827773"/>
    <n v="2232253.034"/>
    <n v="343211.54262307688"/>
    <n v="20"/>
    <x v="29"/>
    <n v="1736"/>
  </r>
  <r>
    <x v="1"/>
    <d v="2020-05-16T00:00:00"/>
    <x v="2"/>
    <x v="30"/>
    <n v="7583758.5"/>
    <n v="5779076.7979999995"/>
    <n v="152384.93586153846"/>
    <n v="31"/>
    <x v="30"/>
    <n v="5177"/>
  </r>
  <r>
    <x v="2"/>
    <d v="2020-05-19T00:00:00"/>
    <x v="2"/>
    <x v="31"/>
    <n v="6815511"/>
    <n v="5426339.5819999995"/>
    <n v="195070.25003076921"/>
    <n v="31"/>
    <x v="31"/>
    <n v="5024"/>
  </r>
  <r>
    <x v="1"/>
    <d v="2020-05-17T00:00:00"/>
    <x v="2"/>
    <x v="32"/>
    <n v="6774946.5"/>
    <n v="5115462.4009999996"/>
    <n v="61149.515384615377"/>
    <n v="31"/>
    <x v="32"/>
    <n v="4843"/>
  </r>
  <r>
    <x v="3"/>
    <d v="2020-05-09T00:00:00"/>
    <x v="2"/>
    <x v="33"/>
    <n v="6264933"/>
    <n v="4726931.9569999995"/>
    <n v="294634.35530769231"/>
    <n v="31"/>
    <x v="33"/>
    <n v="4220"/>
  </r>
  <r>
    <x v="3"/>
    <d v="2020-05-04T00:00:00"/>
    <x v="2"/>
    <x v="34"/>
    <n v="6642249"/>
    <n v="4993791.9560000002"/>
    <n v="215294.37692307692"/>
    <n v="31"/>
    <x v="34"/>
    <n v="4596"/>
  </r>
  <r>
    <x v="4"/>
    <d v="2020-04-29T00:00:00"/>
    <x v="2"/>
    <x v="35"/>
    <n v="7180498.5"/>
    <n v="5432087.9790000003"/>
    <n v="172769.19230769231"/>
    <n v="31"/>
    <x v="35"/>
    <n v="4985"/>
  </r>
  <r>
    <x v="4"/>
    <d v="2020-05-02T00:00:00"/>
    <x v="2"/>
    <x v="36"/>
    <n v="5554192.5"/>
    <n v="4218316.0290000001"/>
    <n v="244262.12107692307"/>
    <n v="31"/>
    <x v="36"/>
    <n v="3823"/>
  </r>
  <r>
    <x v="0"/>
    <d v="2020-05-26T00:00:00"/>
    <x v="2"/>
    <x v="37"/>
    <n v="6676459.5"/>
    <n v="5083946.1689999998"/>
    <n v="141931.13193076922"/>
    <n v="31"/>
    <x v="37"/>
    <n v="5119"/>
  </r>
  <r>
    <x v="4"/>
    <d v="2020-05-01T00:00:00"/>
    <x v="2"/>
    <x v="38"/>
    <n v="8893024.5"/>
    <n v="6855177.2400000002"/>
    <n v="185180.38007692309"/>
    <n v="31"/>
    <x v="38"/>
    <n v="5564"/>
  </r>
  <r>
    <x v="1"/>
    <d v="2020-05-12T00:00:00"/>
    <x v="2"/>
    <x v="39"/>
    <n v="6398361"/>
    <n v="4793096.1439999994"/>
    <n v="181432.06769230767"/>
    <n v="31"/>
    <x v="39"/>
    <n v="4470"/>
  </r>
  <r>
    <x v="2"/>
    <d v="2020-05-21T00:00:00"/>
    <x v="2"/>
    <x v="40"/>
    <n v="6633847.5"/>
    <n v="5212858.58"/>
    <n v="120955.33846153846"/>
    <n v="31"/>
    <x v="40"/>
    <n v="4868"/>
  </r>
  <r>
    <x v="2"/>
    <d v="2020-05-20T00:00:00"/>
    <x v="2"/>
    <x v="41"/>
    <n v="7247575.5"/>
    <n v="5922822.6779999994"/>
    <n v="714758.2"/>
    <n v="31"/>
    <x v="41"/>
    <n v="5258"/>
  </r>
  <r>
    <x v="3"/>
    <d v="2020-05-05T00:00:00"/>
    <x v="2"/>
    <x v="42"/>
    <n v="6921316.5"/>
    <n v="5290094.2719999999"/>
    <n v="386033.17544615385"/>
    <n v="31"/>
    <x v="42"/>
    <n v="4800"/>
  </r>
  <r>
    <x v="4"/>
    <d v="2020-04-28T00:00:00"/>
    <x v="2"/>
    <x v="43"/>
    <n v="7163644.5"/>
    <n v="5366333.7130000005"/>
    <n v="145122.77781538462"/>
    <n v="31"/>
    <x v="43"/>
    <n v="5096"/>
  </r>
  <r>
    <x v="1"/>
    <d v="2020-05-13T00:00:00"/>
    <x v="2"/>
    <x v="44"/>
    <n v="6993952.5"/>
    <n v="5288518.7799999993"/>
    <n v="227969.01538461537"/>
    <n v="31"/>
    <x v="44"/>
    <n v="4853"/>
  </r>
  <r>
    <x v="4"/>
    <d v="2020-05-03T00:00:00"/>
    <x v="2"/>
    <x v="45"/>
    <n v="7013670"/>
    <n v="5282661.8549999995"/>
    <n v="161473.07692307691"/>
    <n v="31"/>
    <x v="45"/>
    <n v="4762"/>
  </r>
  <r>
    <x v="3"/>
    <d v="2020-05-06T00:00:00"/>
    <x v="2"/>
    <x v="46"/>
    <n v="6168657"/>
    <n v="4695811.3490000004"/>
    <n v="157384.1788307692"/>
    <n v="31"/>
    <x v="46"/>
    <n v="4348"/>
  </r>
  <r>
    <x v="2"/>
    <d v="2020-05-23T00:00:00"/>
    <x v="2"/>
    <x v="47"/>
    <n v="8089143"/>
    <n v="6673236.3720000004"/>
    <n v="127223.84583076923"/>
    <n v="31"/>
    <x v="47"/>
    <n v="5801"/>
  </r>
  <r>
    <x v="0"/>
    <d v="2020-05-25T00:00:00"/>
    <x v="2"/>
    <x v="48"/>
    <n v="6645603"/>
    <n v="5032216.1889999993"/>
    <n v="100883.95384615385"/>
    <n v="31"/>
    <x v="48"/>
    <n v="4841"/>
  </r>
  <r>
    <x v="4"/>
    <d v="2020-04-30T00:00:00"/>
    <x v="2"/>
    <x v="49"/>
    <n v="7023727.5"/>
    <n v="5349682.4849999994"/>
    <n v="31578.207692307689"/>
    <n v="31"/>
    <x v="49"/>
    <n v="4737"/>
  </r>
  <r>
    <x v="3"/>
    <d v="2020-05-10T00:00:00"/>
    <x v="2"/>
    <x v="50"/>
    <n v="7483194"/>
    <n v="5637882.125"/>
    <n v="126673.26923076922"/>
    <n v="31"/>
    <x v="50"/>
    <n v="5093"/>
  </r>
  <r>
    <x v="3"/>
    <d v="2020-05-08T00:00:00"/>
    <x v="2"/>
    <x v="51"/>
    <n v="6293776.5"/>
    <n v="4773839.9380000001"/>
    <n v="201777.4038153846"/>
    <n v="31"/>
    <x v="51"/>
    <n v="4266"/>
  </r>
  <r>
    <x v="3"/>
    <d v="2020-05-07T00:00:00"/>
    <x v="2"/>
    <x v="52"/>
    <n v="6591883.5"/>
    <n v="5001227.6710000001"/>
    <n v="184167.76355384616"/>
    <n v="31"/>
    <x v="52"/>
    <n v="4527"/>
  </r>
  <r>
    <x v="2"/>
    <d v="2020-05-24T00:00:00"/>
    <x v="2"/>
    <x v="53"/>
    <n v="6451032"/>
    <n v="5048965.7960000001"/>
    <n v="94608.146153846144"/>
    <n v="31"/>
    <x v="53"/>
    <n v="4683"/>
  </r>
  <r>
    <x v="1"/>
    <d v="2020-05-16T00:00:00"/>
    <x v="3"/>
    <x v="54"/>
    <n v="1130506.5"/>
    <n v="1024403.9859999999"/>
    <n v="72626.813907692311"/>
    <n v="10"/>
    <x v="54"/>
    <n v="672"/>
  </r>
  <r>
    <x v="2"/>
    <d v="2020-05-19T00:00:00"/>
    <x v="3"/>
    <x v="55"/>
    <n v="938764.5"/>
    <n v="820018.375"/>
    <n v="77816.215384615381"/>
    <n v="10"/>
    <x v="55"/>
    <n v="568"/>
  </r>
  <r>
    <x v="1"/>
    <d v="2020-05-17T00:00:00"/>
    <x v="3"/>
    <x v="56"/>
    <n v="843727.5"/>
    <n v="729677.51899999997"/>
    <n v="140731.96461538461"/>
    <n v="10"/>
    <x v="56"/>
    <n v="513"/>
  </r>
  <r>
    <x v="3"/>
    <d v="2020-05-09T00:00:00"/>
    <x v="3"/>
    <x v="57"/>
    <n v="1046400"/>
    <n v="937716.15799999994"/>
    <n v="61387.776923076919"/>
    <n v="10"/>
    <x v="57"/>
    <n v="559"/>
  </r>
  <r>
    <x v="3"/>
    <d v="2020-05-04T00:00:00"/>
    <x v="3"/>
    <x v="58"/>
    <n v="728890.5"/>
    <n v="644150.51899999997"/>
    <n v="98026.490369230756"/>
    <n v="10"/>
    <x v="58"/>
    <n v="396"/>
  </r>
  <r>
    <x v="4"/>
    <d v="2020-04-29T00:00:00"/>
    <x v="3"/>
    <x v="59"/>
    <n v="797919"/>
    <n v="783753.29499999993"/>
    <n v="58214.93076923077"/>
    <n v="10"/>
    <x v="59"/>
    <n v="433"/>
  </r>
  <r>
    <x v="4"/>
    <d v="2020-05-02T00:00:00"/>
    <x v="3"/>
    <x v="60"/>
    <n v="617881.5"/>
    <n v="575518.06799999997"/>
    <n v="119723.42363076922"/>
    <n v="10"/>
    <x v="60"/>
    <n v="341"/>
  </r>
  <r>
    <x v="0"/>
    <d v="2020-05-26T00:00:00"/>
    <x v="3"/>
    <x v="61"/>
    <n v="983109"/>
    <n v="825345.05300000007"/>
    <n v="109486.33076923077"/>
    <n v="10"/>
    <x v="61"/>
    <n v="601"/>
  </r>
  <r>
    <x v="4"/>
    <d v="2020-05-01T00:00:00"/>
    <x v="3"/>
    <x v="62"/>
    <n v="891139.5"/>
    <n v="829782.37600000005"/>
    <n v="121759.66210769229"/>
    <n v="10"/>
    <x v="62"/>
    <n v="472"/>
  </r>
  <r>
    <x v="1"/>
    <d v="2020-05-12T00:00:00"/>
    <x v="3"/>
    <x v="63"/>
    <n v="732964.5"/>
    <n v="634517.67299999995"/>
    <n v="136157.98361538461"/>
    <n v="10"/>
    <x v="63"/>
    <n v="448"/>
  </r>
  <r>
    <x v="2"/>
    <d v="2020-05-21T00:00:00"/>
    <x v="3"/>
    <x v="64"/>
    <n v="935523"/>
    <n v="808524.505"/>
    <n v="94344.953846153847"/>
    <n v="10"/>
    <x v="64"/>
    <n v="591"/>
  </r>
  <r>
    <x v="2"/>
    <d v="2020-05-20T00:00:00"/>
    <x v="3"/>
    <x v="65"/>
    <n v="1037247"/>
    <n v="910480.6449999999"/>
    <n v="64430.964123076919"/>
    <n v="10"/>
    <x v="65"/>
    <n v="654"/>
  </r>
  <r>
    <x v="3"/>
    <d v="2020-05-05T00:00:00"/>
    <x v="3"/>
    <x v="66"/>
    <n v="793320"/>
    <n v="718019.27600000007"/>
    <n v="92027.36809230769"/>
    <n v="10"/>
    <x v="66"/>
    <n v="437"/>
  </r>
  <r>
    <x v="4"/>
    <d v="2020-04-28T00:00:00"/>
    <x v="3"/>
    <x v="67"/>
    <n v="869983.5"/>
    <n v="896773.32399999991"/>
    <n v="51681.038461538461"/>
    <n v="10"/>
    <x v="67"/>
    <n v="506"/>
  </r>
  <r>
    <x v="1"/>
    <d v="2020-05-13T00:00:00"/>
    <x v="3"/>
    <x v="68"/>
    <n v="865714.5"/>
    <n v="799644.75899999996"/>
    <n v="111860.49372307691"/>
    <n v="10"/>
    <x v="68"/>
    <n v="530"/>
  </r>
  <r>
    <x v="0"/>
    <d v="2020-05-31T00:00:00"/>
    <x v="2"/>
    <x v="69"/>
    <n v="7512646.5"/>
    <n v="5979210.0970000001"/>
    <n v="47580.146153846152"/>
    <n v="31"/>
    <x v="69"/>
    <n v="5367"/>
  </r>
  <r>
    <x v="4"/>
    <d v="2020-05-03T00:00:00"/>
    <x v="3"/>
    <x v="70"/>
    <n v="637881"/>
    <n v="575840.67700000003"/>
    <n v="73920.584615384607"/>
    <n v="10"/>
    <x v="70"/>
    <n v="333"/>
  </r>
  <r>
    <x v="0"/>
    <d v="2020-05-30T00:00:00"/>
    <x v="2"/>
    <x v="71"/>
    <n v="9164707.5"/>
    <n v="7329868.665"/>
    <n v="137418.15930769229"/>
    <n v="31"/>
    <x v="71"/>
    <n v="6264"/>
  </r>
  <r>
    <x v="3"/>
    <d v="2020-05-06T00:00:00"/>
    <x v="3"/>
    <x v="72"/>
    <n v="696832.5"/>
    <n v="616683.38099999994"/>
    <n v="99623.130769230775"/>
    <n v="10"/>
    <x v="72"/>
    <n v="390"/>
  </r>
  <r>
    <x v="2"/>
    <d v="2020-05-23T00:00:00"/>
    <x v="3"/>
    <x v="73"/>
    <n v="1241383.5"/>
    <n v="1069622.507"/>
    <n v="74049.523076923084"/>
    <n v="10"/>
    <x v="73"/>
    <n v="734"/>
  </r>
  <r>
    <x v="0"/>
    <d v="2020-05-28T00:00:00"/>
    <x v="2"/>
    <x v="74"/>
    <n v="6641569.5"/>
    <n v="5084073.5159999998"/>
    <n v="142499.01538461537"/>
    <n v="31"/>
    <x v="74"/>
    <n v="4969"/>
  </r>
  <r>
    <x v="0"/>
    <d v="2020-05-25T00:00:00"/>
    <x v="3"/>
    <x v="75"/>
    <n v="1030440"/>
    <n v="871047.598"/>
    <n v="85172.084615384621"/>
    <n v="10"/>
    <x v="75"/>
    <n v="642"/>
  </r>
  <r>
    <x v="4"/>
    <d v="2020-04-30T00:00:00"/>
    <x v="3"/>
    <x v="76"/>
    <n v="716196"/>
    <n v="663415.49699999997"/>
    <n v="24274.438461538462"/>
    <n v="10"/>
    <x v="76"/>
    <n v="376"/>
  </r>
  <r>
    <x v="3"/>
    <d v="2020-05-10T00:00:00"/>
    <x v="3"/>
    <x v="77"/>
    <n v="1004788.5"/>
    <n v="896111.80299999996"/>
    <n v="99729.923076923063"/>
    <n v="10"/>
    <x v="77"/>
    <n v="556"/>
  </r>
  <r>
    <x v="3"/>
    <d v="2020-05-08T00:00:00"/>
    <x v="3"/>
    <x v="78"/>
    <n v="959703"/>
    <n v="861486.47499999998"/>
    <n v="87212.130769230775"/>
    <n v="10"/>
    <x v="78"/>
    <n v="547"/>
  </r>
  <r>
    <x v="3"/>
    <d v="2020-05-07T00:00:00"/>
    <x v="3"/>
    <x v="79"/>
    <n v="863754"/>
    <n v="758428.73499999999"/>
    <n v="86710.804507692301"/>
    <n v="10"/>
    <x v="79"/>
    <n v="486"/>
  </r>
  <r>
    <x v="2"/>
    <d v="2020-05-24T00:00:00"/>
    <x v="3"/>
    <x v="80"/>
    <n v="828984"/>
    <n v="702631.81099999999"/>
    <n v="82264.567169230766"/>
    <n v="10"/>
    <x v="80"/>
    <n v="557"/>
  </r>
  <r>
    <x v="0"/>
    <d v="2020-05-31T00:00:00"/>
    <x v="3"/>
    <x v="81"/>
    <n v="1045515"/>
    <n v="896490.07"/>
    <n v="49463.982984615388"/>
    <n v="10"/>
    <x v="81"/>
    <n v="655"/>
  </r>
  <r>
    <x v="0"/>
    <d v="2020-05-30T00:00:00"/>
    <x v="3"/>
    <x v="82"/>
    <n v="1260483"/>
    <n v="1048221.1390000001"/>
    <n v="86278.176699999996"/>
    <n v="10"/>
    <x v="82"/>
    <n v="763"/>
  </r>
  <r>
    <x v="0"/>
    <d v="2020-05-28T00:00:00"/>
    <x v="3"/>
    <x v="83"/>
    <n v="1114552.5"/>
    <n v="939269.56700000004"/>
    <n v="74269.06047692307"/>
    <n v="10"/>
    <x v="83"/>
    <n v="697"/>
  </r>
  <r>
    <x v="1"/>
    <d v="2020-05-16T00:00:00"/>
    <x v="4"/>
    <x v="84"/>
    <n v="3222517.5"/>
    <n v="2633868.1740000001"/>
    <n v="150484.18215384614"/>
    <n v="19"/>
    <x v="84"/>
    <n v="1844"/>
  </r>
  <r>
    <x v="2"/>
    <d v="2020-05-19T00:00:00"/>
    <x v="4"/>
    <x v="85"/>
    <n v="2865337.5"/>
    <n v="2368028.6850000001"/>
    <n v="225452.89078461539"/>
    <n v="19"/>
    <x v="26"/>
    <n v="1799"/>
  </r>
  <r>
    <x v="1"/>
    <d v="2020-05-17T00:00:00"/>
    <x v="4"/>
    <x v="86"/>
    <n v="2694289.5"/>
    <n v="2183502.7290000003"/>
    <n v="153558.02257692307"/>
    <n v="19"/>
    <x v="85"/>
    <n v="1660"/>
  </r>
  <r>
    <x v="3"/>
    <d v="2020-05-09T00:00:00"/>
    <x v="4"/>
    <x v="87"/>
    <n v="2902167"/>
    <n v="2319890.3459999999"/>
    <n v="194963.39216923076"/>
    <n v="19"/>
    <x v="86"/>
    <n v="1635"/>
  </r>
  <r>
    <x v="3"/>
    <d v="2020-05-04T00:00:00"/>
    <x v="4"/>
    <x v="88"/>
    <n v="2450968.5"/>
    <n v="1980824.9889999998"/>
    <n v="188174.3243923077"/>
    <n v="19"/>
    <x v="87"/>
    <n v="1403"/>
  </r>
  <r>
    <x v="4"/>
    <d v="2020-04-29T00:00:00"/>
    <x v="4"/>
    <x v="89"/>
    <n v="2397588"/>
    <n v="1937222.0459999999"/>
    <n v="159472.57584615384"/>
    <n v="18"/>
    <x v="88"/>
    <n v="1369"/>
  </r>
  <r>
    <x v="4"/>
    <d v="2020-05-02T00:00:00"/>
    <x v="4"/>
    <x v="90"/>
    <n v="1799230.5"/>
    <n v="1457108.1479999998"/>
    <n v="183829.81409230767"/>
    <n v="19"/>
    <x v="89"/>
    <n v="1048"/>
  </r>
  <r>
    <x v="0"/>
    <d v="2020-05-26T00:00:00"/>
    <x v="4"/>
    <x v="91"/>
    <n v="2907411"/>
    <n v="2288433.4950000001"/>
    <n v="193538.8704076923"/>
    <n v="20"/>
    <x v="90"/>
    <n v="1790"/>
  </r>
  <r>
    <x v="4"/>
    <d v="2020-05-01T00:00:00"/>
    <x v="4"/>
    <x v="92"/>
    <n v="2374356"/>
    <n v="1915101.034"/>
    <n v="277477.31932307692"/>
    <n v="19"/>
    <x v="91"/>
    <n v="1291"/>
  </r>
  <r>
    <x v="1"/>
    <d v="2020-05-12T00:00:00"/>
    <x v="4"/>
    <x v="93"/>
    <n v="2370432"/>
    <n v="1847737.8370000001"/>
    <n v="141864.00329999998"/>
    <n v="19"/>
    <x v="92"/>
    <n v="1460"/>
  </r>
  <r>
    <x v="2"/>
    <d v="2020-05-21T00:00:00"/>
    <x v="4"/>
    <x v="94"/>
    <n v="2853181.5"/>
    <n v="2349459.5"/>
    <n v="187617.05315384615"/>
    <n v="19"/>
    <x v="93"/>
    <n v="1724"/>
  </r>
  <r>
    <x v="2"/>
    <d v="2020-05-20T00:00:00"/>
    <x v="4"/>
    <x v="95"/>
    <n v="2692230"/>
    <n v="2195766.1209999998"/>
    <n v="202002.14775384613"/>
    <n v="19"/>
    <x v="94"/>
    <n v="1690"/>
  </r>
  <r>
    <x v="3"/>
    <d v="2020-05-05T00:00:00"/>
    <x v="4"/>
    <x v="96"/>
    <n v="2079900"/>
    <n v="1657688.8529999999"/>
    <n v="178454.88537692308"/>
    <n v="19"/>
    <x v="95"/>
    <n v="1245"/>
  </r>
  <r>
    <x v="4"/>
    <d v="2020-04-28T00:00:00"/>
    <x v="4"/>
    <x v="97"/>
    <n v="2136817.5"/>
    <n v="1701780.4779999999"/>
    <n v="141999.40078461537"/>
    <n v="17"/>
    <x v="96"/>
    <n v="1265"/>
  </r>
  <r>
    <x v="1"/>
    <d v="2020-05-13T00:00:00"/>
    <x v="4"/>
    <x v="98"/>
    <n v="2373337.5"/>
    <n v="1886244.7409999999"/>
    <n v="207105.15935384613"/>
    <n v="19"/>
    <x v="97"/>
    <n v="1444"/>
  </r>
  <r>
    <x v="4"/>
    <d v="2020-05-03T00:00:00"/>
    <x v="4"/>
    <x v="99"/>
    <n v="2170309.5"/>
    <n v="1735984.6140000001"/>
    <n v="170377.85753846151"/>
    <n v="19"/>
    <x v="98"/>
    <n v="1234"/>
  </r>
  <r>
    <x v="3"/>
    <d v="2020-05-06T00:00:00"/>
    <x v="4"/>
    <x v="100"/>
    <n v="2232519"/>
    <n v="1781999.058"/>
    <n v="359577.90600769228"/>
    <n v="19"/>
    <x v="99"/>
    <n v="1323"/>
  </r>
  <r>
    <x v="2"/>
    <d v="2020-05-23T00:00:00"/>
    <x v="4"/>
    <x v="101"/>
    <n v="3385372.5"/>
    <n v="2831498.2739999997"/>
    <n v="146460.30097692306"/>
    <n v="20"/>
    <x v="100"/>
    <n v="1993"/>
  </r>
  <r>
    <x v="0"/>
    <d v="2020-05-25T00:00:00"/>
    <x v="4"/>
    <x v="102"/>
    <n v="2865727.5"/>
    <n v="2288224.429"/>
    <n v="167381.28187692308"/>
    <n v="20"/>
    <x v="101"/>
    <n v="1791"/>
  </r>
  <r>
    <x v="4"/>
    <d v="2020-04-30T00:00:00"/>
    <x v="4"/>
    <x v="103"/>
    <n v="2267664"/>
    <n v="1801564.392"/>
    <n v="97090.63692307692"/>
    <n v="19"/>
    <x v="99"/>
    <n v="1322"/>
  </r>
  <r>
    <x v="3"/>
    <d v="2020-05-10T00:00:00"/>
    <x v="4"/>
    <x v="104"/>
    <n v="2862298.5"/>
    <n v="2267667.5189999999"/>
    <n v="169650.86923076923"/>
    <n v="19"/>
    <x v="102"/>
    <n v="1649"/>
  </r>
  <r>
    <x v="3"/>
    <d v="2020-05-08T00:00:00"/>
    <x v="4"/>
    <x v="105"/>
    <n v="2271454.5"/>
    <n v="1811009.8979999998"/>
    <n v="151659.17713846153"/>
    <n v="19"/>
    <x v="103"/>
    <n v="1340"/>
  </r>
  <r>
    <x v="3"/>
    <d v="2020-05-07T00:00:00"/>
    <x v="4"/>
    <x v="106"/>
    <n v="2350672.5"/>
    <n v="1875294.65"/>
    <n v="221739.45623076922"/>
    <n v="19"/>
    <x v="104"/>
    <n v="1338"/>
  </r>
  <r>
    <x v="2"/>
    <d v="2020-05-24T00:00:00"/>
    <x v="4"/>
    <x v="107"/>
    <n v="2915533.5"/>
    <n v="2431800.3939999999"/>
    <n v="155421.87692307692"/>
    <n v="20"/>
    <x v="105"/>
    <n v="1803"/>
  </r>
  <r>
    <x v="0"/>
    <d v="2020-05-31T00:00:00"/>
    <x v="4"/>
    <x v="108"/>
    <n v="2991999"/>
    <n v="2374135.6799999997"/>
    <n v="106116.64615384616"/>
    <n v="20"/>
    <x v="106"/>
    <n v="1826"/>
  </r>
  <r>
    <x v="0"/>
    <d v="2020-05-30T00:00:00"/>
    <x v="4"/>
    <x v="109"/>
    <n v="3654166.5"/>
    <n v="2919786.2949999999"/>
    <n v="182639.11723076922"/>
    <n v="20"/>
    <x v="107"/>
    <n v="2178"/>
  </r>
  <r>
    <x v="0"/>
    <d v="2020-05-28T00:00:00"/>
    <x v="4"/>
    <x v="110"/>
    <n v="3004213.5"/>
    <n v="2389834.3129999996"/>
    <n v="174780.66518461538"/>
    <n v="20"/>
    <x v="108"/>
    <n v="1848"/>
  </r>
  <r>
    <x v="1"/>
    <d v="2020-05-16T00:00:00"/>
    <x v="5"/>
    <x v="111"/>
    <n v="32235864"/>
    <n v="23691368.555"/>
    <n v="595097.15929230768"/>
    <n v="129"/>
    <x v="109"/>
    <n v="16631"/>
  </r>
  <r>
    <x v="2"/>
    <d v="2020-05-19T00:00:00"/>
    <x v="5"/>
    <x v="112"/>
    <n v="27093624"/>
    <n v="19768696.5"/>
    <n v="759335.80469230772"/>
    <n v="129"/>
    <x v="110"/>
    <n v="15102"/>
  </r>
  <r>
    <x v="1"/>
    <d v="2020-05-17T00:00:00"/>
    <x v="5"/>
    <x v="113"/>
    <n v="26659930.5"/>
    <n v="19515982.116"/>
    <n v="551393.4769230769"/>
    <n v="129"/>
    <x v="111"/>
    <n v="14685"/>
  </r>
  <r>
    <x v="3"/>
    <d v="2020-05-09T00:00:00"/>
    <x v="5"/>
    <x v="114"/>
    <n v="29768199"/>
    <n v="21483666.921"/>
    <n v="549316.95015384618"/>
    <n v="129"/>
    <x v="112"/>
    <n v="15169"/>
  </r>
  <r>
    <x v="3"/>
    <d v="2020-05-04T00:00:00"/>
    <x v="5"/>
    <x v="115"/>
    <n v="29357940"/>
    <n v="21174604.830000002"/>
    <n v="988153.40803076921"/>
    <n v="129"/>
    <x v="113"/>
    <n v="15310"/>
  </r>
  <r>
    <x v="4"/>
    <d v="2020-04-29T00:00:00"/>
    <x v="5"/>
    <x v="116"/>
    <n v="30869287.5"/>
    <n v="22717731.617999997"/>
    <n v="661329.17833846144"/>
    <n v="128"/>
    <x v="114"/>
    <n v="16077"/>
  </r>
  <r>
    <x v="4"/>
    <d v="2020-05-02T00:00:00"/>
    <x v="5"/>
    <x v="117"/>
    <n v="24342016.5"/>
    <n v="17790852.443999998"/>
    <n v="634118.86923076923"/>
    <n v="129"/>
    <x v="115"/>
    <n v="12920"/>
  </r>
  <r>
    <x v="0"/>
    <d v="2020-05-26T00:00:00"/>
    <x v="5"/>
    <x v="118"/>
    <n v="27872617.898850001"/>
    <n v="20223763.805"/>
    <n v="645572.57826153841"/>
    <n v="129"/>
    <x v="116"/>
    <n v="15355"/>
  </r>
  <r>
    <x v="4"/>
    <d v="2020-05-01T00:00:00"/>
    <x v="5"/>
    <x v="119"/>
    <n v="31053316.5"/>
    <n v="22737807.546999998"/>
    <n v="896375.16923076916"/>
    <n v="129"/>
    <x v="117"/>
    <n v="15570"/>
  </r>
  <r>
    <x v="1"/>
    <d v="2020-05-12T00:00:00"/>
    <x v="5"/>
    <x v="120"/>
    <n v="29042520"/>
    <n v="20980503.504999999"/>
    <n v="776209.03169999993"/>
    <n v="129"/>
    <x v="118"/>
    <n v="15322"/>
  </r>
  <r>
    <x v="2"/>
    <d v="2020-05-21T00:00:00"/>
    <x v="5"/>
    <x v="121"/>
    <n v="27852900"/>
    <n v="20824687.999000002"/>
    <n v="822353.43936153851"/>
    <n v="129"/>
    <x v="119"/>
    <n v="15223"/>
  </r>
  <r>
    <x v="2"/>
    <d v="2020-05-20T00:00:00"/>
    <x v="5"/>
    <x v="122"/>
    <n v="29368771.617449999"/>
    <n v="21545834.136"/>
    <n v="1052145.9026769232"/>
    <n v="129"/>
    <x v="120"/>
    <n v="15919"/>
  </r>
  <r>
    <x v="3"/>
    <d v="2020-05-05T00:00:00"/>
    <x v="5"/>
    <x v="123"/>
    <n v="27278441.145"/>
    <n v="19610637.316999998"/>
    <n v="919330.0461538462"/>
    <n v="129"/>
    <x v="121"/>
    <n v="14501"/>
  </r>
  <r>
    <x v="4"/>
    <d v="2020-04-28T00:00:00"/>
    <x v="5"/>
    <x v="124"/>
    <n v="29159032.5"/>
    <n v="21437602.310000002"/>
    <n v="637711.59372307686"/>
    <n v="128"/>
    <x v="122"/>
    <n v="15320"/>
  </r>
  <r>
    <x v="1"/>
    <d v="2020-05-13T00:00:00"/>
    <x v="5"/>
    <x v="125"/>
    <n v="26467453.5"/>
    <n v="19153152.526999999"/>
    <n v="636197.23340769229"/>
    <n v="129"/>
    <x v="123"/>
    <n v="14315"/>
  </r>
  <r>
    <x v="4"/>
    <d v="2020-05-03T00:00:00"/>
    <x v="5"/>
    <x v="126"/>
    <n v="28427001"/>
    <n v="20563887.598999999"/>
    <n v="779849.36538461538"/>
    <n v="129"/>
    <x v="124"/>
    <n v="14624"/>
  </r>
  <r>
    <x v="3"/>
    <d v="2020-05-06T00:00:00"/>
    <x v="5"/>
    <x v="127"/>
    <n v="28770810.105599999"/>
    <n v="20810852.736000001"/>
    <n v="790162.57692307688"/>
    <n v="129"/>
    <x v="125"/>
    <n v="15197"/>
  </r>
  <r>
    <x v="2"/>
    <d v="2020-05-23T00:00:00"/>
    <x v="5"/>
    <x v="128"/>
    <n v="35103926.711549997"/>
    <n v="26357141.036999997"/>
    <n v="601482.07692307688"/>
    <n v="129"/>
    <x v="126"/>
    <n v="18325"/>
  </r>
  <r>
    <x v="0"/>
    <d v="2020-05-25T00:00:00"/>
    <x v="5"/>
    <x v="129"/>
    <n v="27165913.5"/>
    <n v="19659432.722999997"/>
    <n v="698314.9846153846"/>
    <n v="129"/>
    <x v="127"/>
    <n v="14753"/>
  </r>
  <r>
    <x v="4"/>
    <d v="2020-04-30T00:00:00"/>
    <x v="5"/>
    <x v="130"/>
    <n v="32418879"/>
    <n v="23595019.660999998"/>
    <n v="265444.33165384614"/>
    <n v="129"/>
    <x v="128"/>
    <n v="16631"/>
  </r>
  <r>
    <x v="3"/>
    <d v="2020-05-10T00:00:00"/>
    <x v="5"/>
    <x v="131"/>
    <n v="29536176.10605"/>
    <n v="21276357.105999999"/>
    <n v="541588.89356153843"/>
    <n v="129"/>
    <x v="129"/>
    <n v="15285"/>
  </r>
  <r>
    <x v="3"/>
    <d v="2020-05-08T00:00:00"/>
    <x v="5"/>
    <x v="132"/>
    <n v="38091556.5"/>
    <n v="28012065.349999998"/>
    <n v="725212.99592307687"/>
    <n v="129"/>
    <x v="130"/>
    <n v="18857"/>
  </r>
  <r>
    <x v="3"/>
    <d v="2020-05-07T00:00:00"/>
    <x v="5"/>
    <x v="133"/>
    <n v="25325271"/>
    <n v="18582990.427999999"/>
    <n v="865201.87857692305"/>
    <n v="129"/>
    <x v="131"/>
    <n v="13512"/>
  </r>
  <r>
    <x v="2"/>
    <d v="2020-05-24T00:00:00"/>
    <x v="5"/>
    <x v="134"/>
    <n v="28188534"/>
    <n v="21369401.386999998"/>
    <n v="607679.34615384613"/>
    <n v="129"/>
    <x v="132"/>
    <n v="15345"/>
  </r>
  <r>
    <x v="1"/>
    <d v="2020-05-16T00:00:00"/>
    <x v="6"/>
    <x v="135"/>
    <n v="42323631"/>
    <n v="31033323.692999996"/>
    <n v="571764.09076923074"/>
    <n v="125"/>
    <x v="133"/>
    <n v="20635"/>
  </r>
  <r>
    <x v="2"/>
    <d v="2020-05-19T00:00:00"/>
    <x v="6"/>
    <x v="136"/>
    <n v="37023243"/>
    <n v="26762183.377"/>
    <n v="650375.76849230775"/>
    <n v="125"/>
    <x v="134"/>
    <n v="19338"/>
  </r>
  <r>
    <x v="1"/>
    <d v="2020-05-17T00:00:00"/>
    <x v="6"/>
    <x v="137"/>
    <n v="36834567"/>
    <n v="26914635.671"/>
    <n v="566638.92575384618"/>
    <n v="125"/>
    <x v="135"/>
    <n v="18721"/>
  </r>
  <r>
    <x v="3"/>
    <d v="2020-05-09T00:00:00"/>
    <x v="6"/>
    <x v="138"/>
    <n v="38693427"/>
    <n v="27863789.055"/>
    <n v="582268.72615384613"/>
    <n v="125"/>
    <x v="136"/>
    <n v="18617"/>
  </r>
  <r>
    <x v="3"/>
    <d v="2020-05-04T00:00:00"/>
    <x v="6"/>
    <x v="139"/>
    <n v="38406954"/>
    <n v="27588003.988000002"/>
    <n v="1078421.345076923"/>
    <n v="125"/>
    <x v="137"/>
    <n v="18964"/>
  </r>
  <r>
    <x v="4"/>
    <d v="2020-04-29T00:00:00"/>
    <x v="6"/>
    <x v="140"/>
    <n v="41559384"/>
    <n v="30476170.214999996"/>
    <n v="642893.56656923075"/>
    <n v="125"/>
    <x v="138"/>
    <n v="20160"/>
  </r>
  <r>
    <x v="4"/>
    <d v="2020-05-02T00:00:00"/>
    <x v="6"/>
    <x v="141"/>
    <n v="31843737"/>
    <n v="23119777.98"/>
    <n v="657754.31880000001"/>
    <n v="125"/>
    <x v="139"/>
    <n v="15601"/>
  </r>
  <r>
    <x v="0"/>
    <d v="2020-05-26T00:00:00"/>
    <x v="6"/>
    <x v="142"/>
    <n v="38365960.5"/>
    <n v="27592063.502999999"/>
    <n v="589339.03384615376"/>
    <n v="124"/>
    <x v="140"/>
    <n v="19673"/>
  </r>
  <r>
    <x v="4"/>
    <d v="2020-05-01T00:00:00"/>
    <x v="6"/>
    <x v="143"/>
    <n v="40077193.5"/>
    <n v="29141359.438000001"/>
    <n v="848425.41843846149"/>
    <n v="125"/>
    <x v="141"/>
    <n v="18845"/>
  </r>
  <r>
    <x v="1"/>
    <d v="2020-05-12T00:00:00"/>
    <x v="6"/>
    <x v="144"/>
    <n v="39578577"/>
    <n v="28453665.594999999"/>
    <n v="535419.89796923078"/>
    <n v="125"/>
    <x v="142"/>
    <n v="19651"/>
  </r>
  <r>
    <x v="2"/>
    <d v="2020-05-21T00:00:00"/>
    <x v="6"/>
    <x v="145"/>
    <n v="37902156.57"/>
    <n v="28083686.689999998"/>
    <n v="713697.60769230768"/>
    <n v="125"/>
    <x v="143"/>
    <n v="19358"/>
  </r>
  <r>
    <x v="2"/>
    <d v="2020-05-20T00:00:00"/>
    <x v="6"/>
    <x v="146"/>
    <n v="39639309"/>
    <n v="28736966.634"/>
    <n v="997757.75384615385"/>
    <n v="125"/>
    <x v="144"/>
    <n v="20155"/>
  </r>
  <r>
    <x v="3"/>
    <d v="2020-05-05T00:00:00"/>
    <x v="6"/>
    <x v="147"/>
    <n v="35671734"/>
    <n v="25644478.342"/>
    <n v="919576.96055384621"/>
    <n v="125"/>
    <x v="145"/>
    <n v="17541"/>
  </r>
  <r>
    <x v="4"/>
    <d v="2020-04-28T00:00:00"/>
    <x v="6"/>
    <x v="148"/>
    <n v="39918028.5"/>
    <n v="29154014.884"/>
    <n v="611904.23352307687"/>
    <n v="125"/>
    <x v="146"/>
    <n v="19479"/>
  </r>
  <r>
    <x v="1"/>
    <d v="2020-05-13T00:00:00"/>
    <x v="6"/>
    <x v="149"/>
    <n v="37197115.5"/>
    <n v="26793668.158999998"/>
    <n v="582815.36153846153"/>
    <n v="125"/>
    <x v="147"/>
    <n v="18573"/>
  </r>
  <r>
    <x v="0"/>
    <d v="2020-05-31T00:00:00"/>
    <x v="5"/>
    <x v="150"/>
    <n v="29327766"/>
    <n v="22491044.692999996"/>
    <n v="283716.73846153845"/>
    <n v="129"/>
    <x v="148"/>
    <n v="16052"/>
  </r>
  <r>
    <x v="4"/>
    <d v="2020-05-03T00:00:00"/>
    <x v="6"/>
    <x v="151"/>
    <n v="36631999.5"/>
    <n v="26408496.047999997"/>
    <n v="820373.56815384608"/>
    <n v="125"/>
    <x v="149"/>
    <n v="17420"/>
  </r>
  <r>
    <x v="0"/>
    <d v="2020-05-30T00:00:00"/>
    <x v="5"/>
    <x v="152"/>
    <n v="35724493.5"/>
    <n v="27535617.434"/>
    <n v="541116.6988461538"/>
    <n v="129"/>
    <x v="150"/>
    <n v="18711"/>
  </r>
  <r>
    <x v="3"/>
    <d v="2020-05-06T00:00:00"/>
    <x v="6"/>
    <x v="153"/>
    <n v="38092344"/>
    <n v="27467616.702999998"/>
    <n v="942702.9"/>
    <n v="125"/>
    <x v="151"/>
    <n v="18647"/>
  </r>
  <r>
    <x v="2"/>
    <d v="2020-05-23T00:00:00"/>
    <x v="6"/>
    <x v="154"/>
    <n v="46408080"/>
    <n v="34793888.932999998"/>
    <n v="595793.09065384604"/>
    <n v="125"/>
    <x v="152"/>
    <n v="22609"/>
  </r>
  <r>
    <x v="0"/>
    <d v="2020-05-28T00:00:00"/>
    <x v="5"/>
    <x v="155"/>
    <n v="28151004.75"/>
    <n v="20806418.796"/>
    <n v="591565.35384615383"/>
    <n v="129"/>
    <x v="153"/>
    <n v="15289"/>
  </r>
  <r>
    <x v="0"/>
    <d v="2020-05-25T00:00:00"/>
    <x v="6"/>
    <x v="156"/>
    <n v="36883428"/>
    <n v="26438356.802999999"/>
    <n v="742420.26923076913"/>
    <n v="124"/>
    <x v="154"/>
    <n v="18890"/>
  </r>
  <r>
    <x v="4"/>
    <d v="2020-04-30T00:00:00"/>
    <x v="6"/>
    <x v="157"/>
    <n v="43028734.5"/>
    <n v="31156525.939999998"/>
    <n v="343786.08461538458"/>
    <n v="125"/>
    <x v="155"/>
    <n v="20625"/>
  </r>
  <r>
    <x v="3"/>
    <d v="2020-05-10T00:00:00"/>
    <x v="6"/>
    <x v="158"/>
    <n v="39010875"/>
    <n v="28090230.958999999"/>
    <n v="532663.16153846146"/>
    <n v="125"/>
    <x v="156"/>
    <n v="18884"/>
  </r>
  <r>
    <x v="3"/>
    <d v="2020-05-08T00:00:00"/>
    <x v="6"/>
    <x v="159"/>
    <n v="49123180.5"/>
    <n v="36012087.989"/>
    <n v="700442.11537692312"/>
    <n v="125"/>
    <x v="157"/>
    <n v="22641"/>
  </r>
  <r>
    <x v="3"/>
    <d v="2020-05-07T00:00:00"/>
    <x v="6"/>
    <x v="160"/>
    <n v="33763989"/>
    <n v="24610757.489"/>
    <n v="1101833.4472307691"/>
    <n v="125"/>
    <x v="158"/>
    <n v="16675"/>
  </r>
  <r>
    <x v="2"/>
    <d v="2020-05-24T00:00:00"/>
    <x v="6"/>
    <x v="161"/>
    <n v="38191381.5"/>
    <n v="28822960.470999997"/>
    <n v="574198.11538461538"/>
    <n v="125"/>
    <x v="159"/>
    <n v="19556"/>
  </r>
  <r>
    <x v="1"/>
    <d v="2020-05-16T00:00:00"/>
    <x v="7"/>
    <x v="162"/>
    <n v="6652179"/>
    <n v="5305378.9040000001"/>
    <n v="156413.8362153846"/>
    <n v="36"/>
    <x v="160"/>
    <n v="4867"/>
  </r>
  <r>
    <x v="2"/>
    <d v="2020-05-19T00:00:00"/>
    <x v="7"/>
    <x v="163"/>
    <n v="6173463"/>
    <n v="4915101.7949999999"/>
    <n v="253686.7171923077"/>
    <n v="36"/>
    <x v="161"/>
    <n v="4716"/>
  </r>
  <r>
    <x v="1"/>
    <d v="2020-05-17T00:00:00"/>
    <x v="7"/>
    <x v="164"/>
    <n v="5952802.5"/>
    <n v="4711294.2009999994"/>
    <n v="125880.90000000001"/>
    <n v="36"/>
    <x v="162"/>
    <n v="4554"/>
  </r>
  <r>
    <x v="3"/>
    <d v="2020-05-09T00:00:00"/>
    <x v="7"/>
    <x v="165"/>
    <n v="7253427"/>
    <n v="5531366.3810000001"/>
    <n v="221053.87967692307"/>
    <n v="36"/>
    <x v="163"/>
    <n v="4959"/>
  </r>
  <r>
    <x v="3"/>
    <d v="2020-05-04T00:00:00"/>
    <x v="7"/>
    <x v="166"/>
    <n v="5561452.5"/>
    <n v="4257859.3720000004"/>
    <n v="337872.83273076924"/>
    <n v="36"/>
    <x v="164"/>
    <n v="4149"/>
  </r>
  <r>
    <x v="4"/>
    <d v="2020-04-29T00:00:00"/>
    <x v="7"/>
    <x v="167"/>
    <n v="6454458"/>
    <n v="4968152.9469999997"/>
    <n v="118941.29398461539"/>
    <n v="36"/>
    <x v="165"/>
    <n v="4561"/>
  </r>
  <r>
    <x v="4"/>
    <d v="2020-05-02T00:00:00"/>
    <x v="7"/>
    <x v="168"/>
    <n v="4118251.5"/>
    <n v="3133704.9279999998"/>
    <n v="179531.89196153847"/>
    <n v="36"/>
    <x v="166"/>
    <n v="3147"/>
  </r>
  <r>
    <x v="0"/>
    <d v="2020-05-26T00:00:00"/>
    <x v="7"/>
    <x v="169"/>
    <n v="5864989.5"/>
    <n v="4506085.4840000002"/>
    <n v="167003.69436153845"/>
    <n v="36"/>
    <x v="167"/>
    <n v="4424"/>
  </r>
  <r>
    <x v="4"/>
    <d v="2020-05-01T00:00:00"/>
    <x v="7"/>
    <x v="170"/>
    <n v="7032225"/>
    <n v="5546127.1919999998"/>
    <n v="196859.98644615384"/>
    <n v="36"/>
    <x v="168"/>
    <n v="4916"/>
  </r>
  <r>
    <x v="1"/>
    <d v="2020-05-12T00:00:00"/>
    <x v="7"/>
    <x v="171"/>
    <n v="5523145.5"/>
    <n v="4230689.2069999995"/>
    <n v="183154.05167692306"/>
    <n v="36"/>
    <x v="169"/>
    <n v="4088"/>
  </r>
  <r>
    <x v="2"/>
    <d v="2020-05-21T00:00:00"/>
    <x v="7"/>
    <x v="172"/>
    <n v="5864085"/>
    <n v="4847142.9859999996"/>
    <n v="142998.2095"/>
    <n v="36"/>
    <x v="170"/>
    <n v="4452"/>
  </r>
  <r>
    <x v="2"/>
    <d v="2020-05-20T00:00:00"/>
    <x v="7"/>
    <x v="173"/>
    <n v="7121946"/>
    <n v="6279205.8499999996"/>
    <n v="279127.27602307691"/>
    <n v="36"/>
    <x v="171"/>
    <n v="5384"/>
  </r>
  <r>
    <x v="3"/>
    <d v="2020-05-05T00:00:00"/>
    <x v="7"/>
    <x v="174"/>
    <n v="5770539"/>
    <n v="4433831.2509999992"/>
    <n v="232587.42287692308"/>
    <n v="36"/>
    <x v="172"/>
    <n v="4206"/>
  </r>
  <r>
    <x v="4"/>
    <d v="2020-04-28T00:00:00"/>
    <x v="7"/>
    <x v="175"/>
    <n v="6288246"/>
    <n v="4798265.1129999999"/>
    <n v="123081.63515384615"/>
    <n v="36"/>
    <x v="173"/>
    <n v="4560"/>
  </r>
  <r>
    <x v="1"/>
    <d v="2020-05-13T00:00:00"/>
    <x v="7"/>
    <x v="176"/>
    <n v="6333828"/>
    <n v="4890619.2620000001"/>
    <n v="181964.68769230769"/>
    <n v="36"/>
    <x v="174"/>
    <n v="4583"/>
  </r>
  <r>
    <x v="0"/>
    <d v="2020-05-31T00:00:00"/>
    <x v="6"/>
    <x v="177"/>
    <n v="39380178"/>
    <n v="29726473.223999996"/>
    <n v="305744.98843076918"/>
    <n v="124"/>
    <x v="175"/>
    <n v="19869"/>
  </r>
  <r>
    <x v="4"/>
    <d v="2020-05-03T00:00:00"/>
    <x v="7"/>
    <x v="178"/>
    <n v="6221320.5"/>
    <n v="4762185.0609999998"/>
    <n v="172821.83076923076"/>
    <n v="36"/>
    <x v="176"/>
    <n v="4370"/>
  </r>
  <r>
    <x v="0"/>
    <d v="2020-05-30T00:00:00"/>
    <x v="6"/>
    <x v="179"/>
    <n v="46370904"/>
    <n v="35190775.285000004"/>
    <n v="552625.80000000005"/>
    <n v="124"/>
    <x v="177"/>
    <n v="22469"/>
  </r>
  <r>
    <x v="3"/>
    <d v="2020-05-06T00:00:00"/>
    <x v="7"/>
    <x v="180"/>
    <n v="5454121.5"/>
    <n v="4155234.554"/>
    <n v="234787.55649230769"/>
    <n v="36"/>
    <x v="178"/>
    <n v="4025"/>
  </r>
  <r>
    <x v="2"/>
    <d v="2020-05-23T00:00:00"/>
    <x v="7"/>
    <x v="181"/>
    <n v="7173117"/>
    <n v="6068194.523"/>
    <n v="139983.69019999998"/>
    <n v="36"/>
    <x v="179"/>
    <n v="5212"/>
  </r>
  <r>
    <x v="0"/>
    <d v="2020-05-28T00:00:00"/>
    <x v="6"/>
    <x v="182"/>
    <n v="37947688.5"/>
    <n v="27829971.363000002"/>
    <n v="628647.33076923073"/>
    <n v="124"/>
    <x v="180"/>
    <n v="19342"/>
  </r>
  <r>
    <x v="0"/>
    <d v="2020-05-25T00:00:00"/>
    <x v="7"/>
    <x v="183"/>
    <n v="5704650"/>
    <n v="4375924.2359999996"/>
    <n v="135246.95929230767"/>
    <n v="36"/>
    <x v="181"/>
    <n v="4274"/>
  </r>
  <r>
    <x v="4"/>
    <d v="2020-04-30T00:00:00"/>
    <x v="7"/>
    <x v="184"/>
    <n v="6819594"/>
    <n v="5260171.5349999992"/>
    <n v="70931.816676923074"/>
    <n v="36"/>
    <x v="182"/>
    <n v="4715"/>
  </r>
  <r>
    <x v="3"/>
    <d v="2020-05-10T00:00:00"/>
    <x v="7"/>
    <x v="185"/>
    <n v="7726069.5"/>
    <n v="5922893.7209999999"/>
    <n v="161614.12454615385"/>
    <n v="36"/>
    <x v="183"/>
    <n v="5277"/>
  </r>
  <r>
    <x v="3"/>
    <d v="2020-05-08T00:00:00"/>
    <x v="7"/>
    <x v="186"/>
    <n v="5365708.5"/>
    <n v="4091691.3249999997"/>
    <n v="232169.67161538458"/>
    <n v="36"/>
    <x v="184"/>
    <n v="3867"/>
  </r>
  <r>
    <x v="3"/>
    <d v="2020-05-07T00:00:00"/>
    <x v="7"/>
    <x v="187"/>
    <n v="6175837.5"/>
    <n v="4747959.6140000001"/>
    <n v="157793.27424615383"/>
    <n v="36"/>
    <x v="185"/>
    <n v="4426"/>
  </r>
  <r>
    <x v="2"/>
    <d v="2020-05-24T00:00:00"/>
    <x v="7"/>
    <x v="188"/>
    <n v="6098236.5"/>
    <n v="5042435.841"/>
    <n v="156805.83461538461"/>
    <n v="36"/>
    <x v="186"/>
    <n v="4562"/>
  </r>
  <r>
    <x v="1"/>
    <d v="2020-05-16T00:00:00"/>
    <x v="8"/>
    <x v="189"/>
    <n v="4025148"/>
    <n v="3259483.304"/>
    <n v="145385.33866923075"/>
    <n v="21"/>
    <x v="187"/>
    <n v="2213"/>
  </r>
  <r>
    <x v="2"/>
    <d v="2020-05-19T00:00:00"/>
    <x v="8"/>
    <x v="190"/>
    <n v="3552937.5"/>
    <n v="2795344.17"/>
    <n v="245048.26007692309"/>
    <n v="21"/>
    <x v="188"/>
    <n v="2053"/>
  </r>
  <r>
    <x v="1"/>
    <d v="2020-05-17T00:00:00"/>
    <x v="8"/>
    <x v="191"/>
    <n v="3191155.5"/>
    <n v="2528990.5839999998"/>
    <n v="292821.22307692311"/>
    <n v="21"/>
    <x v="189"/>
    <n v="1883"/>
  </r>
  <r>
    <x v="3"/>
    <d v="2020-05-09T00:00:00"/>
    <x v="8"/>
    <x v="192"/>
    <n v="3084892.5"/>
    <n v="2384575.3629999999"/>
    <n v="184346.05176923078"/>
    <n v="21"/>
    <x v="190"/>
    <n v="1709"/>
  </r>
  <r>
    <x v="3"/>
    <d v="2020-05-04T00:00:00"/>
    <x v="8"/>
    <x v="193"/>
    <n v="2817853.5"/>
    <n v="2169377.2250000001"/>
    <n v="215836.18461538458"/>
    <n v="20"/>
    <x v="191"/>
    <n v="1638"/>
  </r>
  <r>
    <x v="4"/>
    <d v="2020-04-29T00:00:00"/>
    <x v="8"/>
    <x v="194"/>
    <n v="2627595"/>
    <n v="2033299.2799999998"/>
    <n v="202681.39594615382"/>
    <n v="19"/>
    <x v="192"/>
    <n v="1516"/>
  </r>
  <r>
    <x v="4"/>
    <d v="2020-05-02T00:00:00"/>
    <x v="8"/>
    <x v="195"/>
    <n v="2470465.5"/>
    <n v="1911613.1440000001"/>
    <n v="187667.93086153845"/>
    <n v="20"/>
    <x v="193"/>
    <n v="1457"/>
  </r>
  <r>
    <x v="0"/>
    <d v="2020-05-26T00:00:00"/>
    <x v="8"/>
    <x v="196"/>
    <n v="3700311"/>
    <n v="2861069.8419999997"/>
    <n v="170303.62015384613"/>
    <n v="21"/>
    <x v="194"/>
    <n v="2215"/>
  </r>
  <r>
    <x v="4"/>
    <d v="2020-05-01T00:00:00"/>
    <x v="8"/>
    <x v="197"/>
    <n v="4293241.5"/>
    <n v="3389723.9589999998"/>
    <n v="329717.03827692306"/>
    <n v="20"/>
    <x v="195"/>
    <n v="2221"/>
  </r>
  <r>
    <x v="1"/>
    <d v="2020-05-12T00:00:00"/>
    <x v="8"/>
    <x v="198"/>
    <n v="3080614.5"/>
    <n v="2363955.7909999997"/>
    <n v="200042.36143846155"/>
    <n v="21"/>
    <x v="196"/>
    <n v="1745"/>
  </r>
  <r>
    <x v="2"/>
    <d v="2020-05-21T00:00:00"/>
    <x v="8"/>
    <x v="199"/>
    <n v="3810394.5"/>
    <n v="3046897.7940000002"/>
    <n v="144594.40769230769"/>
    <n v="21"/>
    <x v="197"/>
    <n v="2126"/>
  </r>
  <r>
    <x v="2"/>
    <d v="2020-05-20T00:00:00"/>
    <x v="8"/>
    <x v="200"/>
    <n v="3918987"/>
    <n v="3141103.9569999999"/>
    <n v="205451.17950769232"/>
    <n v="21"/>
    <x v="198"/>
    <n v="2202"/>
  </r>
  <r>
    <x v="3"/>
    <d v="2020-05-05T00:00:00"/>
    <x v="8"/>
    <x v="201"/>
    <n v="2648688"/>
    <n v="2021918.12"/>
    <n v="219587.1531846154"/>
    <n v="20"/>
    <x v="199"/>
    <n v="1596"/>
  </r>
  <r>
    <x v="4"/>
    <d v="2020-04-28T00:00:00"/>
    <x v="8"/>
    <x v="202"/>
    <n v="2863600.5"/>
    <n v="2246478.6170000001"/>
    <n v="140503.93076923076"/>
    <n v="19"/>
    <x v="200"/>
    <n v="1681"/>
  </r>
  <r>
    <x v="1"/>
    <d v="2020-05-13T00:00:00"/>
    <x v="8"/>
    <x v="203"/>
    <n v="3288069"/>
    <n v="2580984.0299999998"/>
    <n v="208081.82515384615"/>
    <n v="21"/>
    <x v="201"/>
    <n v="1876"/>
  </r>
  <r>
    <x v="0"/>
    <d v="2020-05-31T00:00:00"/>
    <x v="7"/>
    <x v="204"/>
    <n v="6500848.5"/>
    <n v="5172874.4439999992"/>
    <n v="60556.251538461533"/>
    <n v="37"/>
    <x v="202"/>
    <n v="4848"/>
  </r>
  <r>
    <x v="4"/>
    <d v="2020-05-03T00:00:00"/>
    <x v="8"/>
    <x v="205"/>
    <n v="2720002.5"/>
    <n v="2102974.0010000002"/>
    <n v="175338.6411076923"/>
    <n v="20"/>
    <x v="203"/>
    <n v="1561"/>
  </r>
  <r>
    <x v="0"/>
    <d v="2020-05-30T00:00:00"/>
    <x v="7"/>
    <x v="206"/>
    <n v="9098386.5"/>
    <n v="7354572.0109999999"/>
    <n v="193869.59292307691"/>
    <n v="37"/>
    <x v="204"/>
    <n v="6122"/>
  </r>
  <r>
    <x v="3"/>
    <d v="2020-05-06T00:00:00"/>
    <x v="8"/>
    <x v="207"/>
    <n v="2738127"/>
    <n v="2094375.01"/>
    <n v="174068.47879999998"/>
    <n v="20"/>
    <x v="205"/>
    <n v="1570"/>
  </r>
  <r>
    <x v="2"/>
    <d v="2020-05-23T00:00:00"/>
    <x v="8"/>
    <x v="208"/>
    <n v="3883215"/>
    <n v="3151914.3419999997"/>
    <n v="162279.9956153846"/>
    <n v="21"/>
    <x v="206"/>
    <n v="2226"/>
  </r>
  <r>
    <x v="0"/>
    <d v="2020-05-28T00:00:00"/>
    <x v="7"/>
    <x v="209"/>
    <n v="6101931"/>
    <n v="4743581.9779999992"/>
    <n v="226018.55243846151"/>
    <n v="37"/>
    <x v="207"/>
    <n v="4475"/>
  </r>
  <r>
    <x v="0"/>
    <d v="2020-05-25T00:00:00"/>
    <x v="8"/>
    <x v="210"/>
    <n v="3561655.5"/>
    <n v="2769041.2770000002"/>
    <n v="180495.52483076922"/>
    <n v="21"/>
    <x v="208"/>
    <n v="2142"/>
  </r>
  <r>
    <x v="4"/>
    <d v="2020-04-30T00:00:00"/>
    <x v="8"/>
    <x v="211"/>
    <n v="2853310.5"/>
    <n v="2211817.6569999997"/>
    <n v="63441.684615384613"/>
    <n v="20"/>
    <x v="209"/>
    <n v="1586"/>
  </r>
  <r>
    <x v="3"/>
    <d v="2020-05-10T00:00:00"/>
    <x v="8"/>
    <x v="212"/>
    <n v="3549097.5"/>
    <n v="2745646.9479999999"/>
    <n v="258287.05384615384"/>
    <n v="21"/>
    <x v="210"/>
    <n v="1921"/>
  </r>
  <r>
    <x v="3"/>
    <d v="2020-05-08T00:00:00"/>
    <x v="8"/>
    <x v="213"/>
    <n v="3201358.5"/>
    <n v="2481896.3339999998"/>
    <n v="156377.12456923077"/>
    <n v="21"/>
    <x v="211"/>
    <n v="1755"/>
  </r>
  <r>
    <x v="3"/>
    <d v="2020-05-07T00:00:00"/>
    <x v="8"/>
    <x v="214"/>
    <n v="2934504"/>
    <n v="2253872.1379999998"/>
    <n v="160756.50769230767"/>
    <n v="21"/>
    <x v="212"/>
    <n v="1695"/>
  </r>
  <r>
    <x v="2"/>
    <d v="2020-05-24T00:00:00"/>
    <x v="8"/>
    <x v="215"/>
    <n v="3449302.5"/>
    <n v="2798056.2479999997"/>
    <n v="174707.83838461537"/>
    <n v="21"/>
    <x v="213"/>
    <n v="2061"/>
  </r>
  <r>
    <x v="0"/>
    <d v="2020-05-31T00:00:00"/>
    <x v="8"/>
    <x v="216"/>
    <n v="3994153.5"/>
    <n v="3105853.9129999997"/>
    <n v="53605.712153846151"/>
    <n v="23"/>
    <x v="214"/>
    <n v="2295"/>
  </r>
  <r>
    <x v="0"/>
    <d v="2020-05-30T00:00:00"/>
    <x v="8"/>
    <x v="217"/>
    <n v="4456441.5"/>
    <n v="3473157.5449999999"/>
    <n v="205639.55141538463"/>
    <n v="22"/>
    <x v="215"/>
    <n v="2539"/>
  </r>
  <r>
    <x v="0"/>
    <d v="2020-05-28T00:00:00"/>
    <x v="8"/>
    <x v="218"/>
    <n v="3893680.5"/>
    <n v="3004872.3489999999"/>
    <n v="190911.88401538462"/>
    <n v="22"/>
    <x v="216"/>
    <n v="2239"/>
  </r>
  <r>
    <x v="1"/>
    <d v="2020-05-16T00:00:00"/>
    <x v="9"/>
    <x v="219"/>
    <n v="1601425.5"/>
    <n v="1268422.666"/>
    <n v="189642.93076923076"/>
    <n v="15"/>
    <x v="217"/>
    <n v="992"/>
  </r>
  <r>
    <x v="2"/>
    <d v="2020-05-19T00:00:00"/>
    <x v="9"/>
    <x v="220"/>
    <n v="1364847"/>
    <n v="1137103.412"/>
    <n v="258642.5153846154"/>
    <n v="16"/>
    <x v="218"/>
    <n v="900"/>
  </r>
  <r>
    <x v="1"/>
    <d v="2020-05-17T00:00:00"/>
    <x v="9"/>
    <x v="221"/>
    <n v="1377577.5"/>
    <n v="1086345.0159999998"/>
    <n v="224718.40769230769"/>
    <n v="15"/>
    <x v="219"/>
    <n v="856"/>
  </r>
  <r>
    <x v="3"/>
    <d v="2020-05-09T00:00:00"/>
    <x v="9"/>
    <x v="222"/>
    <n v="1222932"/>
    <n v="974409.1449999999"/>
    <n v="299208.26923076925"/>
    <n v="15"/>
    <x v="220"/>
    <n v="740"/>
  </r>
  <r>
    <x v="3"/>
    <d v="2020-05-04T00:00:00"/>
    <x v="9"/>
    <x v="223"/>
    <n v="1085211"/>
    <n v="874153.34499999997"/>
    <n v="243709.48269230771"/>
    <n v="15"/>
    <x v="221"/>
    <n v="647"/>
  </r>
  <r>
    <x v="4"/>
    <d v="2020-04-29T00:00:00"/>
    <x v="9"/>
    <x v="224"/>
    <n v="1115992.5"/>
    <n v="928035.23599999992"/>
    <n v="185811.06153846154"/>
    <n v="15"/>
    <x v="222"/>
    <n v="695"/>
  </r>
  <r>
    <x v="4"/>
    <d v="2020-05-02T00:00:00"/>
    <x v="9"/>
    <x v="225"/>
    <n v="1053220.5"/>
    <n v="843395.10900000005"/>
    <n v="137019.67692307691"/>
    <n v="15"/>
    <x v="223"/>
    <n v="651"/>
  </r>
  <r>
    <x v="0"/>
    <d v="2020-05-26T00:00:00"/>
    <x v="9"/>
    <x v="226"/>
    <n v="1489132.5"/>
    <n v="1209901.0159999998"/>
    <n v="272121.81538461539"/>
    <n v="17"/>
    <x v="224"/>
    <n v="1016"/>
  </r>
  <r>
    <x v="4"/>
    <d v="2020-05-01T00:00:00"/>
    <x v="9"/>
    <x v="227"/>
    <n v="1465842"/>
    <n v="1193019.642"/>
    <n v="272484.63076923077"/>
    <n v="15"/>
    <x v="225"/>
    <n v="888"/>
  </r>
  <r>
    <x v="1"/>
    <d v="2020-05-12T00:00:00"/>
    <x v="9"/>
    <x v="228"/>
    <n v="1123830"/>
    <n v="914932.571"/>
    <n v="284287.79007692303"/>
    <n v="15"/>
    <x v="226"/>
    <n v="743"/>
  </r>
  <r>
    <x v="2"/>
    <d v="2020-05-21T00:00:00"/>
    <x v="9"/>
    <x v="229"/>
    <n v="1380751.5"/>
    <n v="1137748.7319999998"/>
    <n v="227139.51416923077"/>
    <n v="17"/>
    <x v="227"/>
    <n v="930"/>
  </r>
  <r>
    <x v="2"/>
    <d v="2020-05-20T00:00:00"/>
    <x v="9"/>
    <x v="230"/>
    <n v="1430254.5"/>
    <n v="1175778.8370000001"/>
    <n v="286968.87692307692"/>
    <n v="16"/>
    <x v="228"/>
    <n v="938"/>
  </r>
  <r>
    <x v="3"/>
    <d v="2020-05-05T00:00:00"/>
    <x v="9"/>
    <x v="231"/>
    <n v="1384179"/>
    <n v="1116620.7919999999"/>
    <n v="220298.15353846154"/>
    <n v="15"/>
    <x v="229"/>
    <n v="823"/>
  </r>
  <r>
    <x v="4"/>
    <d v="2020-04-28T00:00:00"/>
    <x v="9"/>
    <x v="232"/>
    <n v="1102887"/>
    <n v="914116.79200000002"/>
    <n v="173095.92049999998"/>
    <n v="15"/>
    <x v="230"/>
    <n v="690"/>
  </r>
  <r>
    <x v="1"/>
    <d v="2020-05-13T00:00:00"/>
    <x v="9"/>
    <x v="233"/>
    <n v="1243507.5"/>
    <n v="987216.74099999992"/>
    <n v="233030.6"/>
    <n v="15"/>
    <x v="231"/>
    <n v="795"/>
  </r>
  <r>
    <x v="4"/>
    <d v="2020-05-03T00:00:00"/>
    <x v="9"/>
    <x v="234"/>
    <n v="1120009.5"/>
    <n v="902752.71699999995"/>
    <n v="193184.6"/>
    <n v="15"/>
    <x v="232"/>
    <n v="696"/>
  </r>
  <r>
    <x v="3"/>
    <d v="2020-05-06T00:00:00"/>
    <x v="9"/>
    <x v="235"/>
    <n v="1221057"/>
    <n v="983096.41700000002"/>
    <n v="373408.83343076921"/>
    <n v="15"/>
    <x v="233"/>
    <n v="733"/>
  </r>
  <r>
    <x v="2"/>
    <d v="2020-05-23T00:00:00"/>
    <x v="9"/>
    <x v="236"/>
    <n v="1854001.5"/>
    <n v="1515956.368"/>
    <n v="206787.93638461537"/>
    <n v="17"/>
    <x v="234"/>
    <n v="1155"/>
  </r>
  <r>
    <x v="0"/>
    <d v="2020-05-25T00:00:00"/>
    <x v="9"/>
    <x v="237"/>
    <n v="1507867.5"/>
    <n v="1217527.6069999998"/>
    <n v="246242.8615384615"/>
    <n v="17"/>
    <x v="235"/>
    <n v="1020"/>
  </r>
  <r>
    <x v="4"/>
    <d v="2020-04-30T00:00:00"/>
    <x v="9"/>
    <x v="238"/>
    <n v="1103068.5"/>
    <n v="904501.45600000001"/>
    <n v="58978.558669230762"/>
    <n v="15"/>
    <x v="83"/>
    <n v="691"/>
  </r>
  <r>
    <x v="3"/>
    <d v="2020-05-10T00:00:00"/>
    <x v="9"/>
    <x v="239"/>
    <n v="1471537.5"/>
    <n v="1176721.1640000001"/>
    <n v="252262.82307692306"/>
    <n v="15"/>
    <x v="236"/>
    <n v="848"/>
  </r>
  <r>
    <x v="3"/>
    <d v="2020-05-08T00:00:00"/>
    <x v="9"/>
    <x v="240"/>
    <n v="1269786"/>
    <n v="1018857.6680000001"/>
    <n v="197493.53076923077"/>
    <n v="15"/>
    <x v="237"/>
    <n v="768"/>
  </r>
  <r>
    <x v="3"/>
    <d v="2020-05-07T00:00:00"/>
    <x v="9"/>
    <x v="241"/>
    <n v="1123894.5"/>
    <n v="898508.49699999997"/>
    <n v="273904.81530769228"/>
    <n v="15"/>
    <x v="238"/>
    <n v="703"/>
  </r>
  <r>
    <x v="2"/>
    <d v="2020-05-24T00:00:00"/>
    <x v="9"/>
    <x v="242"/>
    <n v="1548099"/>
    <n v="1256993.4810000001"/>
    <n v="213288.93846153846"/>
    <n v="17"/>
    <x v="239"/>
    <n v="1001"/>
  </r>
  <r>
    <x v="1"/>
    <d v="2020-05-16T00:00:00"/>
    <x v="10"/>
    <x v="243"/>
    <n v="1215033"/>
    <n v="985281.03599999985"/>
    <n v="143418.86295384614"/>
    <n v="15"/>
    <x v="240"/>
    <n v="647"/>
  </r>
  <r>
    <x v="2"/>
    <d v="2020-05-19T00:00:00"/>
    <x v="10"/>
    <x v="244"/>
    <n v="1403047.5"/>
    <n v="1195875.8800000001"/>
    <n v="173178.52204615384"/>
    <n v="15"/>
    <x v="241"/>
    <n v="827"/>
  </r>
  <r>
    <x v="1"/>
    <d v="2020-05-17T00:00:00"/>
    <x v="10"/>
    <x v="245"/>
    <n v="1060489.5"/>
    <n v="851805.179"/>
    <n v="171981.49101538458"/>
    <n v="15"/>
    <x v="61"/>
    <n v="591"/>
  </r>
  <r>
    <x v="3"/>
    <d v="2020-05-09T00:00:00"/>
    <x v="10"/>
    <x v="246"/>
    <n v="1081216.5"/>
    <n v="910141.15500000003"/>
    <n v="143296.04318461538"/>
    <n v="15"/>
    <x v="242"/>
    <n v="535"/>
  </r>
  <r>
    <x v="3"/>
    <d v="2020-05-04T00:00:00"/>
    <x v="10"/>
    <x v="247"/>
    <n v="610855.5"/>
    <n v="541946.12800000003"/>
    <n v="150795.58461538461"/>
    <n v="15"/>
    <x v="243"/>
    <n v="315"/>
  </r>
  <r>
    <x v="4"/>
    <d v="2020-04-29T00:00:00"/>
    <x v="11"/>
    <x v="248"/>
    <n v="2360914.5"/>
    <n v="1868643.6719999998"/>
    <n v="137636.84266153845"/>
    <n v="18"/>
    <x v="244"/>
    <n v="1450"/>
  </r>
  <r>
    <x v="4"/>
    <d v="2020-05-02T00:00:00"/>
    <x v="10"/>
    <x v="249"/>
    <n v="433243.5"/>
    <n v="377401.46199999994"/>
    <n v="65936.343369230759"/>
    <n v="15"/>
    <x v="245"/>
    <n v="203"/>
  </r>
  <r>
    <x v="0"/>
    <d v="2020-05-26T00:00:00"/>
    <x v="10"/>
    <x v="250"/>
    <n v="1152054"/>
    <n v="906579.62099999993"/>
    <n v="217611.18753846153"/>
    <n v="15"/>
    <x v="246"/>
    <n v="711"/>
  </r>
  <r>
    <x v="4"/>
    <d v="2020-05-01T00:00:00"/>
    <x v="10"/>
    <x v="251"/>
    <n v="505572"/>
    <n v="422390.908"/>
    <n v="42729.218369230766"/>
    <n v="15"/>
    <x v="247"/>
    <n v="225"/>
  </r>
  <r>
    <x v="1"/>
    <d v="2020-05-12T00:00:00"/>
    <x v="10"/>
    <x v="252"/>
    <n v="989632.5"/>
    <n v="829947.41200000001"/>
    <n v="196319.5046923077"/>
    <n v="15"/>
    <x v="248"/>
    <n v="538"/>
  </r>
  <r>
    <x v="2"/>
    <d v="2020-05-21T00:00:00"/>
    <x v="10"/>
    <x v="253"/>
    <n v="1103623.5"/>
    <n v="899589.3060000001"/>
    <n v="184440.53076923077"/>
    <n v="15"/>
    <x v="81"/>
    <n v="652"/>
  </r>
  <r>
    <x v="2"/>
    <d v="2020-05-20T00:00:00"/>
    <x v="10"/>
    <x v="254"/>
    <n v="1104858"/>
    <n v="915994.11899999983"/>
    <n v="161654.46923076923"/>
    <n v="15"/>
    <x v="54"/>
    <n v="664"/>
  </r>
  <r>
    <x v="3"/>
    <d v="2020-05-05T00:00:00"/>
    <x v="10"/>
    <x v="255"/>
    <n v="694593"/>
    <n v="622755.04999999993"/>
    <n v="172368.62218461538"/>
    <n v="15"/>
    <x v="249"/>
    <n v="381"/>
  </r>
  <r>
    <x v="4"/>
    <d v="2020-04-28T00:00:00"/>
    <x v="11"/>
    <x v="256"/>
    <n v="2277072"/>
    <n v="1804070.1239999998"/>
    <n v="125553.02143076922"/>
    <n v="18"/>
    <x v="250"/>
    <n v="1368"/>
  </r>
  <r>
    <x v="1"/>
    <d v="2020-05-13T00:00:00"/>
    <x v="10"/>
    <x v="257"/>
    <n v="949912.5"/>
    <n v="785961.28899999999"/>
    <n v="253438.94004615385"/>
    <n v="15"/>
    <x v="251"/>
    <n v="515"/>
  </r>
  <r>
    <x v="0"/>
    <d v="2020-05-31T00:00:00"/>
    <x v="9"/>
    <x v="258"/>
    <n v="1592119.5"/>
    <n v="1279369.1529999999"/>
    <n v="119890.85384615383"/>
    <n v="17"/>
    <x v="252"/>
    <n v="1054"/>
  </r>
  <r>
    <x v="4"/>
    <d v="2020-05-03T00:00:00"/>
    <x v="10"/>
    <x v="259"/>
    <n v="665302.5"/>
    <n v="644221.49399999995"/>
    <n v="95245.727138461531"/>
    <n v="15"/>
    <x v="249"/>
    <n v="384"/>
  </r>
  <r>
    <x v="0"/>
    <d v="2020-05-30T00:00:00"/>
    <x v="9"/>
    <x v="260"/>
    <n v="2457252"/>
    <n v="1983435.05"/>
    <n v="175066.50692307693"/>
    <n v="17"/>
    <x v="253"/>
    <n v="1499"/>
  </r>
  <r>
    <x v="3"/>
    <d v="2020-05-06T00:00:00"/>
    <x v="10"/>
    <x v="261"/>
    <n v="739291.5"/>
    <n v="651727.3679999999"/>
    <n v="154318.62433846152"/>
    <n v="15"/>
    <x v="254"/>
    <n v="389"/>
  </r>
  <r>
    <x v="2"/>
    <d v="2020-05-23T00:00:00"/>
    <x v="10"/>
    <x v="262"/>
    <n v="1315075.5"/>
    <n v="1074904.135"/>
    <n v="269233.34436923079"/>
    <n v="15"/>
    <x v="255"/>
    <n v="725"/>
  </r>
  <r>
    <x v="0"/>
    <d v="2020-05-28T00:00:00"/>
    <x v="9"/>
    <x v="263"/>
    <n v="1487928"/>
    <n v="1187884.8939999999"/>
    <n v="279400.0153846154"/>
    <n v="17"/>
    <x v="256"/>
    <n v="968"/>
  </r>
  <r>
    <x v="0"/>
    <d v="2020-05-25T00:00:00"/>
    <x v="10"/>
    <x v="264"/>
    <n v="1230687"/>
    <n v="985675.48699999996"/>
    <n v="224353.45695384615"/>
    <n v="15"/>
    <x v="257"/>
    <n v="736"/>
  </r>
  <r>
    <x v="4"/>
    <d v="2020-04-30T00:00:00"/>
    <x v="10"/>
    <x v="265"/>
    <n v="404691"/>
    <n v="333054.54800000001"/>
    <n v="11494.630769230769"/>
    <n v="15"/>
    <x v="258"/>
    <n v="195"/>
  </r>
  <r>
    <x v="3"/>
    <d v="2020-05-10T00:00:00"/>
    <x v="10"/>
    <x v="266"/>
    <n v="1198285.5"/>
    <n v="1018063.802"/>
    <n v="178012.59307692308"/>
    <n v="15"/>
    <x v="259"/>
    <n v="608"/>
  </r>
  <r>
    <x v="3"/>
    <d v="2020-05-08T00:00:00"/>
    <x v="10"/>
    <x v="267"/>
    <n v="798759"/>
    <n v="669115.93699999992"/>
    <n v="171987.47030000002"/>
    <n v="15"/>
    <x v="260"/>
    <n v="412"/>
  </r>
  <r>
    <x v="3"/>
    <d v="2020-05-07T00:00:00"/>
    <x v="10"/>
    <x v="268"/>
    <n v="769276.5"/>
    <n v="654599.97699999996"/>
    <n v="184385.1884923077"/>
    <n v="15"/>
    <x v="261"/>
    <n v="398"/>
  </r>
  <r>
    <x v="2"/>
    <d v="2020-05-24T00:00:00"/>
    <x v="10"/>
    <x v="269"/>
    <n v="1184865"/>
    <n v="953822.62099999993"/>
    <n v="340158.78723076923"/>
    <n v="15"/>
    <x v="262"/>
    <n v="673"/>
  </r>
  <r>
    <x v="1"/>
    <d v="2020-05-16T00:00:00"/>
    <x v="11"/>
    <x v="270"/>
    <n v="2922883.5"/>
    <n v="2340316.3049999997"/>
    <n v="109812.45384615385"/>
    <n v="19"/>
    <x v="263"/>
    <n v="1868"/>
  </r>
  <r>
    <x v="2"/>
    <d v="2020-05-19T00:00:00"/>
    <x v="11"/>
    <x v="271"/>
    <n v="2446530"/>
    <n v="1956748.2629999998"/>
    <n v="108543.03143076923"/>
    <n v="19"/>
    <x v="264"/>
    <n v="1667"/>
  </r>
  <r>
    <x v="1"/>
    <d v="2020-05-17T00:00:00"/>
    <x v="11"/>
    <x v="272"/>
    <n v="2435632.5"/>
    <n v="1954139.7149999999"/>
    <n v="79541.984615384616"/>
    <n v="19"/>
    <x v="265"/>
    <n v="1633"/>
  </r>
  <r>
    <x v="3"/>
    <d v="2020-05-09T00:00:00"/>
    <x v="11"/>
    <x v="273"/>
    <n v="2384937"/>
    <n v="1880070.5110000002"/>
    <n v="141472.14615384614"/>
    <n v="19"/>
    <x v="25"/>
    <n v="1412"/>
  </r>
  <r>
    <x v="3"/>
    <d v="2020-05-04T00:00:00"/>
    <x v="11"/>
    <x v="274"/>
    <n v="2155668"/>
    <n v="1685753.1839999999"/>
    <n v="135489.15811538461"/>
    <n v="19"/>
    <x v="266"/>
    <n v="1346"/>
  </r>
  <r>
    <x v="4"/>
    <d v="2020-05-02T00:00:00"/>
    <x v="11"/>
    <x v="275"/>
    <n v="1682851.5"/>
    <n v="1337535.2989999999"/>
    <n v="121636.08074615385"/>
    <n v="19"/>
    <x v="267"/>
    <n v="1080"/>
  </r>
  <r>
    <x v="0"/>
    <d v="2020-05-26T00:00:00"/>
    <x v="11"/>
    <x v="276"/>
    <n v="2410803"/>
    <n v="1897998.2520000001"/>
    <n v="96303.4"/>
    <n v="20"/>
    <x v="268"/>
    <n v="1655"/>
  </r>
  <r>
    <x v="4"/>
    <d v="2020-05-01T00:00:00"/>
    <x v="11"/>
    <x v="277"/>
    <n v="3168510"/>
    <n v="2533138.7200000002"/>
    <n v="102615.49999999999"/>
    <n v="19"/>
    <x v="269"/>
    <n v="1791"/>
  </r>
  <r>
    <x v="1"/>
    <d v="2020-05-12T00:00:00"/>
    <x v="11"/>
    <x v="278"/>
    <n v="2243160"/>
    <n v="1757185.7729999998"/>
    <n v="114933.59230769231"/>
    <n v="19"/>
    <x v="270"/>
    <n v="1454"/>
  </r>
  <r>
    <x v="2"/>
    <d v="2020-05-21T00:00:00"/>
    <x v="11"/>
    <x v="279"/>
    <n v="2198935.5"/>
    <n v="1755958.3049999999"/>
    <n v="102833.37792307691"/>
    <n v="19"/>
    <x v="271"/>
    <n v="1505"/>
  </r>
  <r>
    <x v="2"/>
    <d v="2020-05-20T00:00:00"/>
    <x v="11"/>
    <x v="280"/>
    <n v="2520759"/>
    <n v="2010739.0729999999"/>
    <n v="106300.0107076923"/>
    <n v="19"/>
    <x v="272"/>
    <n v="1678"/>
  </r>
  <r>
    <x v="3"/>
    <d v="2020-05-05T00:00:00"/>
    <x v="11"/>
    <x v="281"/>
    <n v="2380333.5"/>
    <n v="1873451.2719999999"/>
    <n v="149632.49369999999"/>
    <n v="19"/>
    <x v="273"/>
    <n v="1482"/>
  </r>
  <r>
    <x v="1"/>
    <d v="2020-05-13T00:00:00"/>
    <x v="11"/>
    <x v="282"/>
    <n v="2263651.5"/>
    <n v="1783039.3049999997"/>
    <n v="139331.31929230769"/>
    <n v="19"/>
    <x v="274"/>
    <n v="1447"/>
  </r>
  <r>
    <x v="0"/>
    <d v="2020-05-31T00:00:00"/>
    <x v="10"/>
    <x v="283"/>
    <n v="1336789.5"/>
    <n v="1084824.9949999999"/>
    <n v="167974.06755384614"/>
    <n v="16"/>
    <x v="275"/>
    <n v="802"/>
  </r>
  <r>
    <x v="4"/>
    <d v="2020-05-03T00:00:00"/>
    <x v="11"/>
    <x v="284"/>
    <n v="1906557"/>
    <n v="1485927.8739999998"/>
    <n v="100092.68052307691"/>
    <n v="19"/>
    <x v="276"/>
    <n v="1192"/>
  </r>
  <r>
    <x v="0"/>
    <d v="2020-05-30T00:00:00"/>
    <x v="10"/>
    <x v="285"/>
    <n v="1609090.5"/>
    <n v="1298844.2"/>
    <n v="137945.5276"/>
    <n v="16"/>
    <x v="277"/>
    <n v="918"/>
  </r>
  <r>
    <x v="3"/>
    <d v="2020-05-06T00:00:00"/>
    <x v="11"/>
    <x v="286"/>
    <n v="2159350.5"/>
    <n v="1715939.5399999998"/>
    <n v="115138.50836153845"/>
    <n v="19"/>
    <x v="278"/>
    <n v="1374"/>
  </r>
  <r>
    <x v="2"/>
    <d v="2020-05-23T00:00:00"/>
    <x v="11"/>
    <x v="287"/>
    <n v="3089140.5"/>
    <n v="2533823.1740000001"/>
    <n v="109891.53846153845"/>
    <n v="19"/>
    <x v="279"/>
    <n v="1999"/>
  </r>
  <r>
    <x v="0"/>
    <d v="2020-05-28T00:00:00"/>
    <x v="10"/>
    <x v="288"/>
    <n v="1239747"/>
    <n v="995597.5199999999"/>
    <n v="216733.44615384613"/>
    <n v="16"/>
    <x v="280"/>
    <n v="762"/>
  </r>
  <r>
    <x v="0"/>
    <d v="2020-05-25T00:00:00"/>
    <x v="11"/>
    <x v="289"/>
    <n v="2512803"/>
    <n v="1972327.267"/>
    <n v="174025.3846153846"/>
    <n v="20"/>
    <x v="281"/>
    <n v="1738"/>
  </r>
  <r>
    <x v="4"/>
    <d v="2020-04-30T00:00:00"/>
    <x v="11"/>
    <x v="290"/>
    <n v="2560080"/>
    <n v="2016381.645"/>
    <n v="41912.707692307689"/>
    <n v="19"/>
    <x v="282"/>
    <n v="1506"/>
  </r>
  <r>
    <x v="3"/>
    <d v="2020-05-10T00:00:00"/>
    <x v="11"/>
    <x v="291"/>
    <n v="2767270.5"/>
    <n v="2174380.5969999996"/>
    <n v="80170.980907692297"/>
    <n v="19"/>
    <x v="283"/>
    <n v="1680"/>
  </r>
  <r>
    <x v="3"/>
    <d v="2020-05-08T00:00:00"/>
    <x v="11"/>
    <x v="292"/>
    <n v="2235960"/>
    <n v="1780335.608"/>
    <n v="140320.89928461539"/>
    <n v="19"/>
    <x v="18"/>
    <n v="1380"/>
  </r>
  <r>
    <x v="3"/>
    <d v="2020-05-07T00:00:00"/>
    <x v="11"/>
    <x v="293"/>
    <n v="2308336.5"/>
    <n v="1837113.1940000001"/>
    <n v="115064.43612307693"/>
    <n v="19"/>
    <x v="284"/>
    <n v="1435"/>
  </r>
  <r>
    <x v="2"/>
    <d v="2020-05-24T00:00:00"/>
    <x v="11"/>
    <x v="294"/>
    <n v="2526909"/>
    <n v="2092407.26"/>
    <n v="62346.415384615379"/>
    <n v="19"/>
    <x v="285"/>
    <n v="1706"/>
  </r>
  <r>
    <x v="4"/>
    <d v="2020-04-29T00:00:00"/>
    <x v="12"/>
    <x v="295"/>
    <n v="21615333"/>
    <n v="15729720.814999998"/>
    <n v="273156.71999999997"/>
    <n v="59"/>
    <x v="286"/>
    <n v="12251"/>
  </r>
  <r>
    <x v="4"/>
    <d v="2020-04-28T00:00:00"/>
    <x v="12"/>
    <x v="296"/>
    <n v="21114898.5"/>
    <n v="15426373.358999999"/>
    <n v="255889.23846153845"/>
    <n v="59"/>
    <x v="287"/>
    <n v="12072"/>
  </r>
  <r>
    <x v="0"/>
    <d v="2020-05-31T00:00:00"/>
    <x v="11"/>
    <x v="297"/>
    <n v="2794324.5"/>
    <n v="2251714.5490000001"/>
    <n v="37852.04366923077"/>
    <n v="21"/>
    <x v="288"/>
    <n v="1879"/>
  </r>
  <r>
    <x v="0"/>
    <d v="2020-05-30T00:00:00"/>
    <x v="11"/>
    <x v="298"/>
    <n v="3005334"/>
    <n v="2408136.8190000001"/>
    <n v="113231.09230769232"/>
    <n v="20"/>
    <x v="289"/>
    <n v="1957"/>
  </r>
  <r>
    <x v="0"/>
    <d v="2020-05-28T00:00:00"/>
    <x v="11"/>
    <x v="299"/>
    <n v="2559211.5"/>
    <n v="2038847.0090000001"/>
    <n v="74270.530769230769"/>
    <n v="20"/>
    <x v="290"/>
    <n v="1701"/>
  </r>
  <r>
    <x v="1"/>
    <d v="2020-05-16T00:00:00"/>
    <x v="12"/>
    <x v="300"/>
    <n v="23689383"/>
    <n v="17329462.175999999"/>
    <n v="258177.63846153844"/>
    <n v="60"/>
    <x v="291"/>
    <n v="13118"/>
  </r>
  <r>
    <x v="2"/>
    <d v="2020-05-19T00:00:00"/>
    <x v="12"/>
    <x v="301"/>
    <n v="21945858"/>
    <n v="15975681.728"/>
    <n v="296759.42307692306"/>
    <n v="60"/>
    <x v="292"/>
    <n v="12987"/>
  </r>
  <r>
    <x v="1"/>
    <d v="2020-05-17T00:00:00"/>
    <x v="12"/>
    <x v="302"/>
    <n v="19546386"/>
    <n v="14278298.844000001"/>
    <n v="264289.06153846154"/>
    <n v="60"/>
    <x v="293"/>
    <n v="10989"/>
  </r>
  <r>
    <x v="3"/>
    <d v="2020-05-09T00:00:00"/>
    <x v="12"/>
    <x v="303"/>
    <n v="19218631.5"/>
    <n v="13973128.512"/>
    <n v="403874.8839461538"/>
    <n v="59"/>
    <x v="294"/>
    <n v="11137"/>
  </r>
  <r>
    <x v="3"/>
    <d v="2020-05-04T00:00:00"/>
    <x v="12"/>
    <x v="304"/>
    <n v="24292218"/>
    <n v="17650186.028999999"/>
    <n v="347608.63846153842"/>
    <n v="59"/>
    <x v="295"/>
    <n v="13432"/>
  </r>
  <r>
    <x v="4"/>
    <d v="2020-04-29T00:00:00"/>
    <x v="13"/>
    <x v="305"/>
    <n v="20871391.5"/>
    <n v="15206983.089"/>
    <n v="284467.66153846157"/>
    <n v="54"/>
    <x v="296"/>
    <n v="11884"/>
  </r>
  <r>
    <x v="4"/>
    <d v="2020-05-02T00:00:00"/>
    <x v="12"/>
    <x v="306"/>
    <n v="19625364"/>
    <n v="14386025.838000001"/>
    <n v="361439.69230769225"/>
    <n v="59"/>
    <x v="297"/>
    <n v="11477"/>
  </r>
  <r>
    <x v="0"/>
    <d v="2020-05-26T00:00:00"/>
    <x v="12"/>
    <x v="307"/>
    <n v="25163431.5"/>
    <n v="18210825.697000001"/>
    <n v="272401.2"/>
    <n v="59"/>
    <x v="298"/>
    <n v="14299"/>
  </r>
  <r>
    <x v="4"/>
    <d v="2020-05-01T00:00:00"/>
    <x v="12"/>
    <x v="308"/>
    <n v="25413351"/>
    <n v="18463277.771000002"/>
    <n v="369443.39999999997"/>
    <n v="59"/>
    <x v="299"/>
    <n v="13873"/>
  </r>
  <r>
    <x v="1"/>
    <d v="2020-05-12T00:00:00"/>
    <x v="12"/>
    <x v="309"/>
    <n v="19205179.5"/>
    <n v="13834210.461999999"/>
    <n v="383344.65076923074"/>
    <n v="60"/>
    <x v="300"/>
    <n v="11194"/>
  </r>
  <r>
    <x v="2"/>
    <d v="2020-05-21T00:00:00"/>
    <x v="12"/>
    <x v="310"/>
    <n v="22253295"/>
    <n v="16496134.313999999"/>
    <n v="334550.50769230764"/>
    <n v="60"/>
    <x v="301"/>
    <n v="13002"/>
  </r>
  <r>
    <x v="2"/>
    <d v="2020-05-20T00:00:00"/>
    <x v="12"/>
    <x v="311"/>
    <n v="21959286"/>
    <n v="15958453.927999999"/>
    <n v="417117.17692307686"/>
    <n v="60"/>
    <x v="302"/>
    <n v="12834"/>
  </r>
  <r>
    <x v="3"/>
    <d v="2020-05-05T00:00:00"/>
    <x v="12"/>
    <x v="312"/>
    <n v="21919435.5"/>
    <n v="15790923.194999998"/>
    <n v="365011.08061538462"/>
    <n v="59"/>
    <x v="303"/>
    <n v="12486"/>
  </r>
  <r>
    <x v="4"/>
    <d v="2020-04-28T00:00:00"/>
    <x v="13"/>
    <x v="313"/>
    <n v="20003263.5"/>
    <n v="14633542.982000001"/>
    <n v="268185.43076923076"/>
    <n v="54"/>
    <x v="304"/>
    <n v="11532"/>
  </r>
  <r>
    <x v="1"/>
    <d v="2020-05-13T00:00:00"/>
    <x v="12"/>
    <x v="314"/>
    <n v="19437273"/>
    <n v="13979092.230999999"/>
    <n v="418713.96153846156"/>
    <n v="60"/>
    <x v="305"/>
    <n v="11245"/>
  </r>
  <r>
    <x v="4"/>
    <d v="2020-05-03T00:00:00"/>
    <x v="12"/>
    <x v="315"/>
    <n v="26492278.5"/>
    <n v="19179229.932"/>
    <n v="254778.07384615383"/>
    <n v="59"/>
    <x v="306"/>
    <n v="14163"/>
  </r>
  <r>
    <x v="3"/>
    <d v="2020-05-06T00:00:00"/>
    <x v="12"/>
    <x v="316"/>
    <n v="23032992"/>
    <n v="16792969.817999996"/>
    <n v="443086.25303076918"/>
    <n v="59"/>
    <x v="307"/>
    <n v="13118"/>
  </r>
  <r>
    <x v="2"/>
    <d v="2020-05-23T00:00:00"/>
    <x v="12"/>
    <x v="317"/>
    <n v="28590910.5"/>
    <n v="21740920.338999998"/>
    <n v="206427.73076923075"/>
    <n v="60"/>
    <x v="308"/>
    <n v="16010"/>
  </r>
  <r>
    <x v="0"/>
    <d v="2020-05-25T00:00:00"/>
    <x v="12"/>
    <x v="318"/>
    <n v="20582743.5"/>
    <n v="14894008.652000001"/>
    <n v="316452.66153846157"/>
    <n v="59"/>
    <x v="309"/>
    <n v="12056"/>
  </r>
  <r>
    <x v="4"/>
    <d v="2020-04-30T00:00:00"/>
    <x v="12"/>
    <x v="319"/>
    <n v="22530000"/>
    <n v="16370527.077"/>
    <n v="115618.05384615384"/>
    <n v="59"/>
    <x v="310"/>
    <n v="12255"/>
  </r>
  <r>
    <x v="3"/>
    <d v="2020-05-10T00:00:00"/>
    <x v="12"/>
    <x v="320"/>
    <n v="24890404.5"/>
    <n v="18159589.107999999"/>
    <n v="258558.49999999997"/>
    <n v="59"/>
    <x v="311"/>
    <n v="13566"/>
  </r>
  <r>
    <x v="3"/>
    <d v="2020-05-08T00:00:00"/>
    <x v="12"/>
    <x v="321"/>
    <n v="23881948.5"/>
    <n v="17462223.403999999"/>
    <n v="512464.9846153846"/>
    <n v="59"/>
    <x v="312"/>
    <n v="13106"/>
  </r>
  <r>
    <x v="3"/>
    <d v="2020-05-07T00:00:00"/>
    <x v="12"/>
    <x v="322"/>
    <n v="22460130"/>
    <n v="16627687.641000001"/>
    <n v="518998.75384615385"/>
    <n v="59"/>
    <x v="313"/>
    <n v="12517"/>
  </r>
  <r>
    <x v="2"/>
    <d v="2020-05-24T00:00:00"/>
    <x v="12"/>
    <x v="323"/>
    <n v="19959801"/>
    <n v="15125624.641999999"/>
    <n v="318671.85465384612"/>
    <n v="60"/>
    <x v="314"/>
    <n v="11916"/>
  </r>
  <r>
    <x v="1"/>
    <d v="2020-05-16T00:00:00"/>
    <x v="13"/>
    <x v="324"/>
    <n v="22355338.5"/>
    <n v="16443448.491999999"/>
    <n v="291468.59999999998"/>
    <n v="54"/>
    <x v="315"/>
    <n v="12299"/>
  </r>
  <r>
    <x v="2"/>
    <d v="2020-05-19T00:00:00"/>
    <x v="13"/>
    <x v="325"/>
    <n v="20590072.5"/>
    <n v="15078027.685000001"/>
    <n v="293452.29237692308"/>
    <n v="54"/>
    <x v="316"/>
    <n v="12244"/>
  </r>
  <r>
    <x v="1"/>
    <d v="2020-05-17T00:00:00"/>
    <x v="13"/>
    <x v="326"/>
    <n v="18449091"/>
    <n v="13533023.127999999"/>
    <n v="246229.69714615386"/>
    <n v="54"/>
    <x v="317"/>
    <n v="10467"/>
  </r>
  <r>
    <x v="3"/>
    <d v="2020-05-09T00:00:00"/>
    <x v="13"/>
    <x v="327"/>
    <n v="18085798.5"/>
    <n v="13150397.668"/>
    <n v="444057.73347692302"/>
    <n v="54"/>
    <x v="318"/>
    <n v="10492"/>
  </r>
  <r>
    <x v="3"/>
    <d v="2020-05-04T00:00:00"/>
    <x v="13"/>
    <x v="328"/>
    <n v="22796827.5"/>
    <n v="16597666.014999999"/>
    <n v="404297.74615384609"/>
    <n v="54"/>
    <x v="319"/>
    <n v="12697"/>
  </r>
  <r>
    <x v="4"/>
    <d v="2020-05-02T00:00:00"/>
    <x v="13"/>
    <x v="329"/>
    <n v="18625921.5"/>
    <n v="13628439.163999999"/>
    <n v="370802.93846153846"/>
    <n v="54"/>
    <x v="320"/>
    <n v="10754"/>
  </r>
  <r>
    <x v="0"/>
    <d v="2020-05-26T00:00:00"/>
    <x v="13"/>
    <x v="330"/>
    <n v="23856345"/>
    <n v="17297352.185000002"/>
    <n v="279472.16153846151"/>
    <n v="54"/>
    <x v="321"/>
    <n v="13510"/>
  </r>
  <r>
    <x v="4"/>
    <d v="2020-05-01T00:00:00"/>
    <x v="13"/>
    <x v="331"/>
    <n v="23953536"/>
    <n v="17342946.796999998"/>
    <n v="380499.56092307693"/>
    <n v="54"/>
    <x v="322"/>
    <n v="13026"/>
  </r>
  <r>
    <x v="1"/>
    <d v="2020-05-12T00:00:00"/>
    <x v="13"/>
    <x v="332"/>
    <n v="18718036.5"/>
    <n v="13500671.991999999"/>
    <n v="344959.87384615385"/>
    <n v="54"/>
    <x v="323"/>
    <n v="10862"/>
  </r>
  <r>
    <x v="2"/>
    <d v="2020-05-21T00:00:00"/>
    <x v="13"/>
    <x v="333"/>
    <n v="21042673.5"/>
    <n v="15681371.557000002"/>
    <n v="296732.59615384613"/>
    <n v="54"/>
    <x v="324"/>
    <n v="12360"/>
  </r>
  <r>
    <x v="2"/>
    <d v="2020-05-20T00:00:00"/>
    <x v="13"/>
    <x v="334"/>
    <n v="21411349.5"/>
    <n v="15600701.422999999"/>
    <n v="410370.5153846154"/>
    <n v="54"/>
    <x v="325"/>
    <n v="12428"/>
  </r>
  <r>
    <x v="3"/>
    <d v="2020-05-05T00:00:00"/>
    <x v="13"/>
    <x v="335"/>
    <n v="20880142.5"/>
    <n v="15015521.489999998"/>
    <n v="398269.43076923076"/>
    <n v="54"/>
    <x v="326"/>
    <n v="11887"/>
  </r>
  <r>
    <x v="1"/>
    <d v="2020-05-13T00:00:00"/>
    <x v="13"/>
    <x v="336"/>
    <n v="18784000.5"/>
    <n v="13568684.673999999"/>
    <n v="349844.36153846153"/>
    <n v="54"/>
    <x v="327"/>
    <n v="10803"/>
  </r>
  <r>
    <x v="0"/>
    <d v="2020-05-31T00:00:00"/>
    <x v="12"/>
    <x v="337"/>
    <n v="21585316.5"/>
    <n v="16285354.714"/>
    <n v="183249.26153846155"/>
    <n v="59"/>
    <x v="328"/>
    <n v="12690"/>
  </r>
  <r>
    <x v="4"/>
    <d v="2020-05-03T00:00:00"/>
    <x v="13"/>
    <x v="338"/>
    <n v="25519072.5"/>
    <n v="18491870.614999998"/>
    <n v="270910.05384615384"/>
    <n v="54"/>
    <x v="329"/>
    <n v="13751"/>
  </r>
  <r>
    <x v="0"/>
    <d v="2020-05-30T00:00:00"/>
    <x v="12"/>
    <x v="339"/>
    <n v="24527245.5"/>
    <n v="18595804.535"/>
    <n v="282204.5230769231"/>
    <n v="59"/>
    <x v="330"/>
    <n v="13956"/>
  </r>
  <r>
    <x v="3"/>
    <d v="2020-05-06T00:00:00"/>
    <x v="13"/>
    <x v="340"/>
    <n v="22126444.5"/>
    <n v="16128268.832"/>
    <n v="389877.53846153844"/>
    <n v="54"/>
    <x v="331"/>
    <n v="12518"/>
  </r>
  <r>
    <x v="2"/>
    <d v="2020-05-23T00:00:00"/>
    <x v="13"/>
    <x v="341"/>
    <n v="26806626"/>
    <n v="20508194.544999998"/>
    <n v="239346.81538461536"/>
    <n v="54"/>
    <x v="332"/>
    <n v="15065"/>
  </r>
  <r>
    <x v="0"/>
    <d v="2020-05-28T00:00:00"/>
    <x v="12"/>
    <x v="342"/>
    <n v="20535733.5"/>
    <n v="15173462.744000001"/>
    <n v="257491.36923076925"/>
    <n v="60"/>
    <x v="333"/>
    <n v="11954"/>
  </r>
  <r>
    <x v="0"/>
    <d v="2020-05-25T00:00:00"/>
    <x v="13"/>
    <x v="343"/>
    <n v="19806927"/>
    <n v="14358653.389999999"/>
    <n v="319377.7946153846"/>
    <n v="54"/>
    <x v="334"/>
    <n v="11519"/>
  </r>
  <r>
    <x v="4"/>
    <d v="2020-04-30T00:00:00"/>
    <x v="13"/>
    <x v="344"/>
    <n v="21740460"/>
    <n v="15789926.042999998"/>
    <n v="115102.03846153845"/>
    <n v="54"/>
    <x v="335"/>
    <n v="11865"/>
  </r>
  <r>
    <x v="3"/>
    <d v="2020-05-10T00:00:00"/>
    <x v="13"/>
    <x v="345"/>
    <n v="23443725"/>
    <n v="17121204.866"/>
    <n v="269535.72538461542"/>
    <n v="54"/>
    <x v="336"/>
    <n v="12864"/>
  </r>
  <r>
    <x v="3"/>
    <d v="2020-05-08T00:00:00"/>
    <x v="13"/>
    <x v="346"/>
    <n v="22846078.5"/>
    <n v="16722171.227"/>
    <n v="479024.68461538455"/>
    <n v="54"/>
    <x v="337"/>
    <n v="12604"/>
  </r>
  <r>
    <x v="3"/>
    <d v="2020-05-07T00:00:00"/>
    <x v="13"/>
    <x v="347"/>
    <n v="21463023"/>
    <n v="15847839.739"/>
    <n v="521163.87692307692"/>
    <n v="54"/>
    <x v="338"/>
    <n v="11858"/>
  </r>
  <r>
    <x v="2"/>
    <d v="2020-05-24T00:00:00"/>
    <x v="13"/>
    <x v="348"/>
    <n v="19071117"/>
    <n v="14541424.877999999"/>
    <n v="304806.9854230769"/>
    <n v="54"/>
    <x v="339"/>
    <n v="11427"/>
  </r>
  <r>
    <x v="4"/>
    <d v="2020-04-29T00:00:00"/>
    <x v="14"/>
    <x v="349"/>
    <n v="981519"/>
    <n v="867080.68200000003"/>
    <n v="102160.21538461538"/>
    <n v="15"/>
    <x v="340"/>
    <n v="575"/>
  </r>
  <r>
    <x v="4"/>
    <d v="2020-04-28T00:00:00"/>
    <x v="14"/>
    <x v="350"/>
    <n v="992541"/>
    <n v="874678.696"/>
    <n v="83886.676923076913"/>
    <n v="15"/>
    <x v="341"/>
    <n v="547"/>
  </r>
  <r>
    <x v="0"/>
    <d v="2020-05-31T00:00:00"/>
    <x v="13"/>
    <x v="351"/>
    <n v="20717248.5"/>
    <n v="15667372.685999999"/>
    <n v="180007.08753846152"/>
    <n v="54"/>
    <x v="342"/>
    <n v="12164"/>
  </r>
  <r>
    <x v="0"/>
    <d v="2020-05-30T00:00:00"/>
    <x v="13"/>
    <x v="352"/>
    <n v="24151980"/>
    <n v="18429449.488000002"/>
    <n v="303444.36538461538"/>
    <n v="54"/>
    <x v="343"/>
    <n v="13551"/>
  </r>
  <r>
    <x v="0"/>
    <d v="2020-05-28T00:00:00"/>
    <x v="13"/>
    <x v="353"/>
    <n v="19549036.5"/>
    <n v="14481164.23"/>
    <n v="266079.27846153843"/>
    <n v="54"/>
    <x v="344"/>
    <n v="11582"/>
  </r>
  <r>
    <x v="1"/>
    <d v="2020-05-16T00:00:00"/>
    <x v="14"/>
    <x v="354"/>
    <n v="1316350.5"/>
    <n v="1092945.2830000001"/>
    <n v="175846.6446153846"/>
    <n v="16"/>
    <x v="345"/>
    <n v="818"/>
  </r>
  <r>
    <x v="2"/>
    <d v="2020-05-19T00:00:00"/>
    <x v="14"/>
    <x v="355"/>
    <n v="1126810.5"/>
    <n v="963035.41399999999"/>
    <n v="202056.34519230769"/>
    <n v="17"/>
    <x v="346"/>
    <n v="757"/>
  </r>
  <r>
    <x v="1"/>
    <d v="2020-05-17T00:00:00"/>
    <x v="14"/>
    <x v="266"/>
    <n v="1157529"/>
    <n v="935379.42299999984"/>
    <n v="111375.6648"/>
    <n v="16"/>
    <x v="347"/>
    <n v="746"/>
  </r>
  <r>
    <x v="3"/>
    <d v="2020-05-09T00:00:00"/>
    <x v="14"/>
    <x v="356"/>
    <n v="955801.5"/>
    <n v="795942.652"/>
    <n v="165952.05877692305"/>
    <n v="15"/>
    <x v="348"/>
    <n v="570"/>
  </r>
  <r>
    <x v="3"/>
    <d v="2020-05-04T00:00:00"/>
    <x v="14"/>
    <x v="357"/>
    <n v="906343.5"/>
    <n v="762082.74899999995"/>
    <n v="125305.56399230768"/>
    <n v="15"/>
    <x v="349"/>
    <n v="538"/>
  </r>
  <r>
    <x v="4"/>
    <d v="2020-05-02T00:00:00"/>
    <x v="14"/>
    <x v="358"/>
    <n v="816859.5"/>
    <n v="697541.2969999999"/>
    <n v="106508.82307692307"/>
    <n v="15"/>
    <x v="350"/>
    <n v="493"/>
  </r>
  <r>
    <x v="0"/>
    <d v="2020-05-26T00:00:00"/>
    <x v="15"/>
    <x v="359"/>
    <n v="833815.5"/>
    <n v="737888.36599999992"/>
    <n v="39424.853846153841"/>
    <n v="7"/>
    <x v="351"/>
    <n v="389"/>
  </r>
  <r>
    <x v="4"/>
    <d v="2020-05-01T00:00:00"/>
    <x v="14"/>
    <x v="360"/>
    <n v="1134444"/>
    <n v="971710.87099999993"/>
    <n v="291527.8831384615"/>
    <n v="15"/>
    <x v="352"/>
    <n v="625"/>
  </r>
  <r>
    <x v="1"/>
    <d v="2020-05-12T00:00:00"/>
    <x v="14"/>
    <x v="361"/>
    <n v="1092277.5"/>
    <n v="921493.48300000001"/>
    <n v="218151.6"/>
    <n v="15"/>
    <x v="221"/>
    <n v="659"/>
  </r>
  <r>
    <x v="2"/>
    <d v="2020-05-21T00:00:00"/>
    <x v="14"/>
    <x v="362"/>
    <n v="1172574"/>
    <n v="968784.86499999987"/>
    <n v="94547"/>
    <n v="18"/>
    <x v="353"/>
    <n v="786"/>
  </r>
  <r>
    <x v="2"/>
    <d v="2020-05-20T00:00:00"/>
    <x v="14"/>
    <x v="363"/>
    <n v="1217749.5"/>
    <n v="1025585.5199999999"/>
    <n v="84618.754369230766"/>
    <n v="17"/>
    <x v="354"/>
    <n v="794"/>
  </r>
  <r>
    <x v="3"/>
    <d v="2020-05-05T00:00:00"/>
    <x v="14"/>
    <x v="364"/>
    <n v="1145575.5"/>
    <n v="974448.12600000005"/>
    <n v="152152.96544615386"/>
    <n v="15"/>
    <x v="221"/>
    <n v="658"/>
  </r>
  <r>
    <x v="1"/>
    <d v="2020-05-13T00:00:00"/>
    <x v="14"/>
    <x v="365"/>
    <n v="1172691"/>
    <n v="971555.08299999998"/>
    <n v="124018.33614615384"/>
    <n v="15"/>
    <x v="355"/>
    <n v="756"/>
  </r>
  <r>
    <x v="4"/>
    <d v="2020-05-03T00:00:00"/>
    <x v="14"/>
    <x v="366"/>
    <n v="816150"/>
    <n v="698626.03299999994"/>
    <n v="97812.892307692295"/>
    <n v="15"/>
    <x v="356"/>
    <n v="502"/>
  </r>
  <r>
    <x v="3"/>
    <d v="2020-05-06T00:00:00"/>
    <x v="14"/>
    <x v="367"/>
    <n v="1016566.5"/>
    <n v="858367.60399999993"/>
    <n v="88833.638169230762"/>
    <n v="15"/>
    <x v="357"/>
    <n v="611"/>
  </r>
  <r>
    <x v="2"/>
    <d v="2020-05-23T00:00:00"/>
    <x v="14"/>
    <x v="368"/>
    <n v="1457391"/>
    <n v="1194154.7659999998"/>
    <n v="124621.03076923077"/>
    <n v="18"/>
    <x v="358"/>
    <n v="918"/>
  </r>
  <r>
    <x v="0"/>
    <d v="2020-05-25T00:00:00"/>
    <x v="14"/>
    <x v="369"/>
    <n v="1326705"/>
    <n v="1070563.6439999999"/>
    <n v="123343.24153846155"/>
    <n v="18"/>
    <x v="359"/>
    <n v="887"/>
  </r>
  <r>
    <x v="4"/>
    <d v="2020-04-30T00:00:00"/>
    <x v="14"/>
    <x v="370"/>
    <n v="1004511"/>
    <n v="861334.61399999994"/>
    <n v="20847.353846153845"/>
    <n v="15"/>
    <x v="57"/>
    <n v="550"/>
  </r>
  <r>
    <x v="3"/>
    <d v="2020-05-10T00:00:00"/>
    <x v="14"/>
    <x v="371"/>
    <n v="1216557"/>
    <n v="1013050.3829999999"/>
    <n v="102510.40189230769"/>
    <n v="15"/>
    <x v="360"/>
    <n v="695"/>
  </r>
  <r>
    <x v="3"/>
    <d v="2020-05-08T00:00:00"/>
    <x v="14"/>
    <x v="372"/>
    <n v="1046848.5"/>
    <n v="892743.74599999993"/>
    <n v="396844.24095384614"/>
    <n v="15"/>
    <x v="361"/>
    <n v="609"/>
  </r>
  <r>
    <x v="3"/>
    <d v="2020-05-07T00:00:00"/>
    <x v="14"/>
    <x v="373"/>
    <n v="965880"/>
    <n v="809986.38600000006"/>
    <n v="106745.03623846154"/>
    <n v="15"/>
    <x v="362"/>
    <n v="591"/>
  </r>
  <r>
    <x v="2"/>
    <d v="2020-05-24T00:00:00"/>
    <x v="14"/>
    <x v="374"/>
    <n v="1386262.5"/>
    <n v="1130117.3810000001"/>
    <n v="121581.84923076924"/>
    <n v="18"/>
    <x v="363"/>
    <n v="904"/>
  </r>
  <r>
    <x v="0"/>
    <d v="2020-05-26T00:00:00"/>
    <x v="14"/>
    <x v="375"/>
    <n v="1210456.5"/>
    <n v="970917.12399999995"/>
    <n v="88147.13846153846"/>
    <n v="18"/>
    <x v="364"/>
    <n v="804"/>
  </r>
  <r>
    <x v="5"/>
    <d v="2020-06-01T00:00:00"/>
    <x v="0"/>
    <x v="376"/>
    <n v="636345"/>
    <n v="550528.66300000006"/>
    <n v="190344.3008"/>
    <n v="15"/>
    <x v="365"/>
    <n v="370"/>
  </r>
  <r>
    <x v="0"/>
    <d v="2020-05-31T00:00:00"/>
    <x v="16"/>
    <x v="377"/>
    <n v="493893"/>
    <n v="459762.61999999994"/>
    <n v="28040.97692307692"/>
    <n v="9"/>
    <x v="366"/>
    <n v="255"/>
  </r>
  <r>
    <x v="0"/>
    <d v="2020-05-30T00:00:00"/>
    <x v="15"/>
    <x v="378"/>
    <n v="928675.5"/>
    <n v="802403.80799999996"/>
    <n v="136423.60523076923"/>
    <n v="7"/>
    <x v="367"/>
    <n v="449"/>
  </r>
  <r>
    <x v="0"/>
    <d v="2020-05-29T00:00:00"/>
    <x v="0"/>
    <x v="379"/>
    <n v="651237"/>
    <n v="601485.12600000005"/>
    <n v="83014.635053846156"/>
    <n v="15"/>
    <x v="368"/>
    <n v="329"/>
  </r>
  <r>
    <x v="0"/>
    <d v="2020-05-28T00:00:00"/>
    <x v="15"/>
    <x v="380"/>
    <n v="694669.5"/>
    <n v="594994.696"/>
    <n v="42699.38461538461"/>
    <n v="7"/>
    <x v="369"/>
    <n v="347"/>
  </r>
  <r>
    <x v="0"/>
    <d v="2020-05-27T00:00:00"/>
    <x v="1"/>
    <x v="381"/>
    <n v="3015751.5"/>
    <n v="2415980.7719999999"/>
    <n v="346048.63569230767"/>
    <n v="20"/>
    <x v="370"/>
    <n v="1893"/>
  </r>
  <r>
    <x v="2"/>
    <d v="2020-05-22T00:00:00"/>
    <x v="1"/>
    <x v="382"/>
    <n v="3091069.5"/>
    <n v="2549333.4129999997"/>
    <n v="289900.09384615382"/>
    <n v="21"/>
    <x v="371"/>
    <n v="1853"/>
  </r>
  <r>
    <x v="0"/>
    <d v="2020-05-31T00:00:00"/>
    <x v="17"/>
    <x v="383"/>
    <n v="468835.5"/>
    <n v="412625.88699999999"/>
    <n v="8642.376923076923"/>
    <n v="6"/>
    <x v="372"/>
    <n v="188"/>
  </r>
  <r>
    <x v="1"/>
    <d v="2020-05-11T00:00:00"/>
    <x v="1"/>
    <x v="384"/>
    <n v="2479396.5"/>
    <n v="1950422.9030000002"/>
    <n v="381635.95355384616"/>
    <n v="21"/>
    <x v="373"/>
    <n v="1457"/>
  </r>
  <r>
    <x v="0"/>
    <d v="2020-05-30T00:00:00"/>
    <x v="14"/>
    <x v="385"/>
    <n v="1773154.5"/>
    <n v="1458979.4909999999"/>
    <n v="98432.213407692296"/>
    <n v="18"/>
    <x v="374"/>
    <n v="1101"/>
  </r>
  <r>
    <x v="0"/>
    <d v="2020-05-28T00:00:00"/>
    <x v="14"/>
    <x v="386"/>
    <n v="1387443"/>
    <n v="1121336.507"/>
    <n v="101620.2923076923"/>
    <n v="18"/>
    <x v="375"/>
    <n v="911"/>
  </r>
  <r>
    <x v="2"/>
    <d v="2020-05-18T00:00:00"/>
    <x v="1"/>
    <x v="387"/>
    <n v="2826379.5"/>
    <n v="2229453.5079999999"/>
    <n v="331756.18072307692"/>
    <n v="21"/>
    <x v="376"/>
    <n v="1660"/>
  </r>
  <r>
    <x v="1"/>
    <d v="2020-05-14T00:00:00"/>
    <x v="1"/>
    <x v="388"/>
    <n v="2703132"/>
    <n v="2160539.9959999998"/>
    <n v="312856.16153846151"/>
    <n v="21"/>
    <x v="377"/>
    <n v="1548"/>
  </r>
  <r>
    <x v="1"/>
    <d v="2020-05-15T00:00:00"/>
    <x v="1"/>
    <x v="389"/>
    <n v="3038293.5"/>
    <n v="2442084.5610000002"/>
    <n v="277257.14947692305"/>
    <n v="21"/>
    <x v="196"/>
    <n v="1742"/>
  </r>
  <r>
    <x v="5"/>
    <d v="2020-06-01T00:00:00"/>
    <x v="1"/>
    <x v="390"/>
    <n v="2945035.5"/>
    <n v="2320195.4450000003"/>
    <n v="383761.6669230769"/>
    <n v="21"/>
    <x v="378"/>
    <n v="1849"/>
  </r>
  <r>
    <x v="0"/>
    <d v="2020-05-31T00:00:00"/>
    <x v="15"/>
    <x v="391"/>
    <n v="866023.5"/>
    <n v="744833.00199999998"/>
    <n v="19998.63846153846"/>
    <n v="7"/>
    <x v="379"/>
    <n v="447"/>
  </r>
  <r>
    <x v="0"/>
    <d v="2020-05-29T00:00:00"/>
    <x v="1"/>
    <x v="392"/>
    <n v="3193167"/>
    <n v="2545757.0549999997"/>
    <n v="202281.06923076924"/>
    <n v="20"/>
    <x v="380"/>
    <n v="1917"/>
  </r>
  <r>
    <x v="0"/>
    <d v="2020-05-27T00:00:00"/>
    <x v="2"/>
    <x v="393"/>
    <n v="6701083.5"/>
    <n v="5109499.6169999996"/>
    <n v="76226.26923076922"/>
    <n v="31"/>
    <x v="381"/>
    <n v="4977"/>
  </r>
  <r>
    <x v="2"/>
    <d v="2020-05-22T00:00:00"/>
    <x v="2"/>
    <x v="394"/>
    <n v="7728465"/>
    <n v="6415904.9240000006"/>
    <n v="150138.82307692309"/>
    <n v="31"/>
    <x v="382"/>
    <n v="5533"/>
  </r>
  <r>
    <x v="5"/>
    <d v="2020-06-01T00:00:00"/>
    <x v="2"/>
    <x v="395"/>
    <n v="6829921.5"/>
    <n v="5152925.182"/>
    <n v="219200.11557692307"/>
    <n v="31"/>
    <x v="383"/>
    <n v="5081"/>
  </r>
  <r>
    <x v="0"/>
    <d v="2020-05-31T00:00:00"/>
    <x v="14"/>
    <x v="396"/>
    <n v="1423410"/>
    <n v="1183524.9380000001"/>
    <n v="41938.950392307692"/>
    <n v="18"/>
    <x v="384"/>
    <n v="925"/>
  </r>
  <r>
    <x v="1"/>
    <d v="2020-05-11T00:00:00"/>
    <x v="2"/>
    <x v="397"/>
    <n v="6398719.5"/>
    <n v="4782829.6060000006"/>
    <n v="186502.14615384614"/>
    <n v="31"/>
    <x v="185"/>
    <n v="4483"/>
  </r>
  <r>
    <x v="2"/>
    <d v="2020-05-18T00:00:00"/>
    <x v="2"/>
    <x v="398"/>
    <n v="6609714"/>
    <n v="5024858.7929999996"/>
    <n v="140406.07692307691"/>
    <n v="31"/>
    <x v="385"/>
    <n v="4813"/>
  </r>
  <r>
    <x v="1"/>
    <d v="2020-05-14T00:00:00"/>
    <x v="2"/>
    <x v="399"/>
    <n v="6053649"/>
    <n v="4580254.1549999993"/>
    <n v="131801.93944615382"/>
    <n v="31"/>
    <x v="386"/>
    <n v="4372"/>
  </r>
  <r>
    <x v="1"/>
    <d v="2020-05-15T00:00:00"/>
    <x v="2"/>
    <x v="400"/>
    <n v="6876454.5"/>
    <n v="5258162.2879999997"/>
    <n v="162133.18461538461"/>
    <n v="31"/>
    <x v="387"/>
    <n v="4778"/>
  </r>
  <r>
    <x v="0"/>
    <d v="2020-05-27T00:00:00"/>
    <x v="3"/>
    <x v="401"/>
    <n v="1054798.5"/>
    <n v="878389.06499999994"/>
    <n v="67454.765369230765"/>
    <n v="10"/>
    <x v="388"/>
    <n v="660"/>
  </r>
  <r>
    <x v="2"/>
    <d v="2020-05-22T00:00:00"/>
    <x v="3"/>
    <x v="402"/>
    <n v="1455049.5"/>
    <n v="1301439.284"/>
    <n v="69189.123076923075"/>
    <n v="10"/>
    <x v="389"/>
    <n v="861"/>
  </r>
  <r>
    <x v="5"/>
    <d v="2020-06-01T00:00:00"/>
    <x v="3"/>
    <x v="403"/>
    <n v="1007742"/>
    <n v="815296.88"/>
    <n v="145147.84546153847"/>
    <n v="10"/>
    <x v="390"/>
    <n v="627"/>
  </r>
  <r>
    <x v="1"/>
    <d v="2020-05-11T00:00:00"/>
    <x v="3"/>
    <x v="404"/>
    <n v="734335.5"/>
    <n v="622482.40399999998"/>
    <n v="113093.66153846154"/>
    <n v="10"/>
    <x v="391"/>
    <n v="421"/>
  </r>
  <r>
    <x v="0"/>
    <d v="2020-05-29T00:00:00"/>
    <x v="2"/>
    <x v="405"/>
    <n v="7387116"/>
    <n v="5815890.3319999995"/>
    <n v="161811.89230769229"/>
    <n v="31"/>
    <x v="392"/>
    <n v="5319"/>
  </r>
  <r>
    <x v="2"/>
    <d v="2020-05-18T00:00:00"/>
    <x v="3"/>
    <x v="406"/>
    <n v="936427.5"/>
    <n v="813406.68400000001"/>
    <n v="117272.7846153846"/>
    <n v="10"/>
    <x v="393"/>
    <n v="565"/>
  </r>
  <r>
    <x v="1"/>
    <d v="2020-05-14T00:00:00"/>
    <x v="3"/>
    <x v="246"/>
    <n v="981564"/>
    <n v="877726.201"/>
    <n v="69249.011815384612"/>
    <n v="10"/>
    <x v="394"/>
    <n v="545"/>
  </r>
  <r>
    <x v="1"/>
    <d v="2020-05-15T00:00:00"/>
    <x v="3"/>
    <x v="407"/>
    <n v="1150579.5"/>
    <n v="1038033.7869999999"/>
    <n v="68487.358569230768"/>
    <n v="10"/>
    <x v="395"/>
    <n v="652"/>
  </r>
  <r>
    <x v="0"/>
    <d v="2020-05-29T00:00:00"/>
    <x v="3"/>
    <x v="408"/>
    <n v="1273464"/>
    <n v="1068326.9369999999"/>
    <n v="76299.023384615386"/>
    <n v="10"/>
    <x v="396"/>
    <n v="770"/>
  </r>
  <r>
    <x v="0"/>
    <d v="2020-05-27T00:00:00"/>
    <x v="4"/>
    <x v="409"/>
    <n v="2924133"/>
    <n v="2311405.017"/>
    <n v="148582.33846153846"/>
    <n v="20"/>
    <x v="370"/>
    <n v="1856"/>
  </r>
  <r>
    <x v="2"/>
    <d v="2020-05-22T00:00:00"/>
    <x v="4"/>
    <x v="410"/>
    <n v="3414180"/>
    <n v="2805831.5209999997"/>
    <n v="124540.74078461538"/>
    <n v="20"/>
    <x v="397"/>
    <n v="2054"/>
  </r>
  <r>
    <x v="5"/>
    <d v="2020-06-01T00:00:00"/>
    <x v="4"/>
    <x v="411"/>
    <n v="3013512"/>
    <n v="2355616.679"/>
    <n v="219429.2774153846"/>
    <n v="20"/>
    <x v="398"/>
    <n v="1899"/>
  </r>
  <r>
    <x v="1"/>
    <d v="2020-05-11T00:00:00"/>
    <x v="4"/>
    <x v="412"/>
    <n v="3911979"/>
    <n v="3086459.8370000003"/>
    <n v="164514.63076923075"/>
    <n v="19"/>
    <x v="399"/>
    <n v="2270"/>
  </r>
  <r>
    <x v="2"/>
    <d v="2020-05-18T00:00:00"/>
    <x v="4"/>
    <x v="413"/>
    <n v="2588148"/>
    <n v="2042294.1669999999"/>
    <n v="160977.42935384615"/>
    <n v="19"/>
    <x v="400"/>
    <n v="1648"/>
  </r>
  <r>
    <x v="1"/>
    <d v="2020-05-14T00:00:00"/>
    <x v="4"/>
    <x v="414"/>
    <n v="2441520"/>
    <n v="1933378.3459999997"/>
    <n v="141658.27661538462"/>
    <n v="19"/>
    <x v="401"/>
    <n v="1475"/>
  </r>
  <r>
    <x v="1"/>
    <d v="2020-05-15T00:00:00"/>
    <x v="4"/>
    <x v="415"/>
    <n v="2949078"/>
    <n v="2391958.463"/>
    <n v="129383.86666153846"/>
    <n v="19"/>
    <x v="402"/>
    <n v="1715"/>
  </r>
  <r>
    <x v="0"/>
    <d v="2020-05-29T00:00:00"/>
    <x v="4"/>
    <x v="416"/>
    <n v="3258054"/>
    <n v="2595610.66"/>
    <n v="195198.78461538462"/>
    <n v="20"/>
    <x v="403"/>
    <n v="2000"/>
  </r>
  <r>
    <x v="0"/>
    <d v="2020-05-27T00:00:00"/>
    <x v="5"/>
    <x v="417"/>
    <n v="29256993"/>
    <n v="21169527.457000002"/>
    <n v="646741.28130000003"/>
    <n v="129"/>
    <x v="404"/>
    <n v="15962"/>
  </r>
  <r>
    <x v="2"/>
    <d v="2020-05-22T00:00:00"/>
    <x v="5"/>
    <x v="418"/>
    <n v="29465769"/>
    <n v="22276452.264999997"/>
    <n v="570447.6369538462"/>
    <n v="129"/>
    <x v="405"/>
    <n v="15804"/>
  </r>
  <r>
    <x v="5"/>
    <d v="2020-06-01T00:00:00"/>
    <x v="5"/>
    <x v="419"/>
    <n v="27770092.5"/>
    <n v="20952913.508000001"/>
    <n v="872904.40428461542"/>
    <n v="128"/>
    <x v="406"/>
    <n v="15130"/>
  </r>
  <r>
    <x v="1"/>
    <d v="2020-05-11T00:00:00"/>
    <x v="5"/>
    <x v="420"/>
    <n v="24628233.223949999"/>
    <n v="17679930.469999999"/>
    <n v="622499.33031538466"/>
    <n v="129"/>
    <x v="407"/>
    <n v="13167"/>
  </r>
  <r>
    <x v="2"/>
    <d v="2020-05-18T00:00:00"/>
    <x v="5"/>
    <x v="421"/>
    <n v="27535284.147600003"/>
    <n v="19680985.969000001"/>
    <n v="764540.58792307694"/>
    <n v="129"/>
    <x v="408"/>
    <n v="14992"/>
  </r>
  <r>
    <x v="1"/>
    <d v="2020-05-14T00:00:00"/>
    <x v="5"/>
    <x v="422"/>
    <n v="28181292"/>
    <n v="20493717.226"/>
    <n v="806120.19333076919"/>
    <n v="129"/>
    <x v="409"/>
    <n v="14738"/>
  </r>
  <r>
    <x v="1"/>
    <d v="2020-05-15T00:00:00"/>
    <x v="5"/>
    <x v="423"/>
    <n v="32354331"/>
    <n v="23895072.432"/>
    <n v="616932.92353846144"/>
    <n v="129"/>
    <x v="410"/>
    <n v="16486"/>
  </r>
  <r>
    <x v="0"/>
    <d v="2020-05-27T00:00:00"/>
    <x v="6"/>
    <x v="424"/>
    <n v="39034861.5"/>
    <n v="28040467.216000002"/>
    <n v="681486.56664615381"/>
    <n v="124"/>
    <x v="411"/>
    <n v="19897"/>
  </r>
  <r>
    <x v="2"/>
    <d v="2020-05-22T00:00:00"/>
    <x v="6"/>
    <x v="425"/>
    <n v="39498373.5"/>
    <n v="29683782.432999995"/>
    <n v="636230.32011538453"/>
    <n v="125"/>
    <x v="412"/>
    <n v="19799"/>
  </r>
  <r>
    <x v="5"/>
    <d v="2020-06-01T00:00:00"/>
    <x v="6"/>
    <x v="426"/>
    <n v="37257840.18135"/>
    <n v="27640203.134"/>
    <n v="744856.58547692304"/>
    <n v="123"/>
    <x v="413"/>
    <n v="18935"/>
  </r>
  <r>
    <x v="1"/>
    <d v="2020-05-11T00:00:00"/>
    <x v="6"/>
    <x v="427"/>
    <n v="33781581"/>
    <n v="24232690.171"/>
    <n v="605833.76570769225"/>
    <n v="125"/>
    <x v="414"/>
    <n v="16883"/>
  </r>
  <r>
    <x v="0"/>
    <d v="2020-05-29T00:00:00"/>
    <x v="5"/>
    <x v="428"/>
    <n v="41767140.105000004"/>
    <n v="32361318.846999999"/>
    <n v="525087.91538461542"/>
    <n v="129"/>
    <x v="415"/>
    <n v="20676"/>
  </r>
  <r>
    <x v="2"/>
    <d v="2020-05-18T00:00:00"/>
    <x v="6"/>
    <x v="429"/>
    <n v="36876888"/>
    <n v="26228948.559"/>
    <n v="898617.75030769221"/>
    <n v="125"/>
    <x v="416"/>
    <n v="19060"/>
  </r>
  <r>
    <x v="1"/>
    <d v="2020-05-14T00:00:00"/>
    <x v="6"/>
    <x v="430"/>
    <n v="37963150.5"/>
    <n v="27483828.208999999"/>
    <n v="506964.83088461537"/>
    <n v="125"/>
    <x v="417"/>
    <n v="18812"/>
  </r>
  <r>
    <x v="1"/>
    <d v="2020-05-15T00:00:00"/>
    <x v="6"/>
    <x v="431"/>
    <n v="42271377"/>
    <n v="31105053.390999999"/>
    <n v="571050.76427692303"/>
    <n v="125"/>
    <x v="418"/>
    <n v="20235"/>
  </r>
  <r>
    <x v="0"/>
    <d v="2020-05-27T00:00:00"/>
    <x v="7"/>
    <x v="432"/>
    <n v="5985894"/>
    <n v="4624968.49"/>
    <n v="168769.33384615384"/>
    <n v="36"/>
    <x v="419"/>
    <n v="4584"/>
  </r>
  <r>
    <x v="2"/>
    <d v="2020-05-22T00:00:00"/>
    <x v="7"/>
    <x v="433"/>
    <n v="5943489"/>
    <n v="5046963.6720000003"/>
    <n v="196334.07284615384"/>
    <n v="36"/>
    <x v="420"/>
    <n v="4456"/>
  </r>
  <r>
    <x v="5"/>
    <d v="2020-06-01T00:00:00"/>
    <x v="7"/>
    <x v="434"/>
    <n v="5800290"/>
    <n v="4332158.4330000002"/>
    <n v="205428.24997692305"/>
    <n v="37"/>
    <x v="421"/>
    <n v="4352"/>
  </r>
  <r>
    <x v="1"/>
    <d v="2020-05-11T00:00:00"/>
    <x v="7"/>
    <x v="435"/>
    <n v="5178169.5"/>
    <n v="3929032.2650000001"/>
    <n v="208822.33076923079"/>
    <n v="36"/>
    <x v="422"/>
    <n v="3838"/>
  </r>
  <r>
    <x v="0"/>
    <d v="2020-05-29T00:00:00"/>
    <x v="6"/>
    <x v="436"/>
    <n v="54172029"/>
    <n v="41382275.210999995"/>
    <n v="512623.0388076923"/>
    <n v="124"/>
    <x v="423"/>
    <n v="23974"/>
  </r>
  <r>
    <x v="2"/>
    <d v="2020-05-18T00:00:00"/>
    <x v="7"/>
    <x v="437"/>
    <n v="5798476.5"/>
    <n v="4485664.5060000001"/>
    <n v="182019.63597692308"/>
    <n v="36"/>
    <x v="424"/>
    <n v="4502"/>
  </r>
  <r>
    <x v="1"/>
    <d v="2020-05-14T00:00:00"/>
    <x v="7"/>
    <x v="438"/>
    <n v="5366602.5"/>
    <n v="4245727.3389999997"/>
    <n v="137701.4149"/>
    <n v="36"/>
    <x v="425"/>
    <n v="3950"/>
  </r>
  <r>
    <x v="1"/>
    <d v="2020-05-15T00:00:00"/>
    <x v="7"/>
    <x v="439"/>
    <n v="6293952"/>
    <n v="5100877.9309999999"/>
    <n v="159537.61835384613"/>
    <n v="36"/>
    <x v="426"/>
    <n v="4476"/>
  </r>
  <r>
    <x v="0"/>
    <d v="2020-05-27T00:00:00"/>
    <x v="8"/>
    <x v="440"/>
    <n v="3780852"/>
    <n v="2893288.4459999995"/>
    <n v="291528.45785384614"/>
    <n v="21"/>
    <x v="427"/>
    <n v="2216"/>
  </r>
  <r>
    <x v="2"/>
    <d v="2020-05-22T00:00:00"/>
    <x v="8"/>
    <x v="441"/>
    <n v="4840833"/>
    <n v="4017247.747"/>
    <n v="147709.19777692307"/>
    <n v="21"/>
    <x v="428"/>
    <n v="2612"/>
  </r>
  <r>
    <x v="5"/>
    <d v="2020-06-01T00:00:00"/>
    <x v="8"/>
    <x v="442"/>
    <n v="3865251"/>
    <n v="2972895.4169999999"/>
    <n v="336001.08039230772"/>
    <n v="23"/>
    <x v="429"/>
    <n v="2296"/>
  </r>
  <r>
    <x v="1"/>
    <d v="2020-05-11T00:00:00"/>
    <x v="8"/>
    <x v="443"/>
    <n v="3079630.5"/>
    <n v="2364369.4010000001"/>
    <n v="281373.57021538459"/>
    <n v="21"/>
    <x v="430"/>
    <n v="1733"/>
  </r>
  <r>
    <x v="0"/>
    <d v="2020-05-29T00:00:00"/>
    <x v="7"/>
    <x v="444"/>
    <n v="7228395"/>
    <n v="5795765.9359999998"/>
    <n v="264121.66047692305"/>
    <n v="37"/>
    <x v="431"/>
    <n v="5198"/>
  </r>
  <r>
    <x v="2"/>
    <d v="2020-05-18T00:00:00"/>
    <x v="8"/>
    <x v="445"/>
    <n v="3360135"/>
    <n v="2596293.8219999997"/>
    <n v="202175.53846153847"/>
    <n v="21"/>
    <x v="398"/>
    <n v="1947"/>
  </r>
  <r>
    <x v="1"/>
    <d v="2020-05-14T00:00:00"/>
    <x v="8"/>
    <x v="446"/>
    <n v="3166479"/>
    <n v="2522496.074"/>
    <n v="156584.58769230769"/>
    <n v="21"/>
    <x v="432"/>
    <n v="1796"/>
  </r>
  <r>
    <x v="1"/>
    <d v="2020-05-15T00:00:00"/>
    <x v="8"/>
    <x v="447"/>
    <n v="3772258.5"/>
    <n v="3092823.6680000001"/>
    <n v="167669.98904615385"/>
    <n v="21"/>
    <x v="433"/>
    <n v="2045"/>
  </r>
  <r>
    <x v="0"/>
    <d v="2020-05-29T00:00:00"/>
    <x v="8"/>
    <x v="448"/>
    <n v="4108596"/>
    <n v="3229427.0830000001"/>
    <n v="121448.35925384614"/>
    <n v="22"/>
    <x v="28"/>
    <n v="2379"/>
  </r>
  <r>
    <x v="0"/>
    <d v="2020-05-27T00:00:00"/>
    <x v="9"/>
    <x v="449"/>
    <n v="1603084.5"/>
    <n v="1312709.0090000001"/>
    <n v="241760.20769230771"/>
    <n v="17"/>
    <x v="434"/>
    <n v="1077"/>
  </r>
  <r>
    <x v="2"/>
    <d v="2020-05-22T00:00:00"/>
    <x v="9"/>
    <x v="450"/>
    <n v="1774329"/>
    <n v="1460215.51"/>
    <n v="181509.9923076923"/>
    <n v="17"/>
    <x v="435"/>
    <n v="1129"/>
  </r>
  <r>
    <x v="5"/>
    <d v="2020-06-01T00:00:00"/>
    <x v="9"/>
    <x v="451"/>
    <n v="1526608.5"/>
    <n v="1202670.0489999999"/>
    <n v="340349.53369230771"/>
    <n v="17"/>
    <x v="436"/>
    <n v="1042"/>
  </r>
  <r>
    <x v="1"/>
    <d v="2020-05-11T00:00:00"/>
    <x v="9"/>
    <x v="452"/>
    <n v="1096002"/>
    <n v="872395.08600000001"/>
    <n v="218895.40769230769"/>
    <n v="15"/>
    <x v="246"/>
    <n v="714"/>
  </r>
  <r>
    <x v="2"/>
    <d v="2020-05-18T00:00:00"/>
    <x v="9"/>
    <x v="453"/>
    <n v="1246162.5"/>
    <n v="983143.48999999987"/>
    <n v="263823.34615384613"/>
    <n v="16"/>
    <x v="437"/>
    <n v="816"/>
  </r>
  <r>
    <x v="1"/>
    <d v="2020-05-14T00:00:00"/>
    <x v="9"/>
    <x v="454"/>
    <n v="1223491.5"/>
    <n v="977925.73100000003"/>
    <n v="285708.40769230766"/>
    <n v="15"/>
    <x v="354"/>
    <n v="777"/>
  </r>
  <r>
    <x v="1"/>
    <d v="2020-05-15T00:00:00"/>
    <x v="9"/>
    <x v="455"/>
    <n v="1370482.5"/>
    <n v="1095453.1229999999"/>
    <n v="250663.81538461539"/>
    <n v="15"/>
    <x v="438"/>
    <n v="867"/>
  </r>
  <r>
    <x v="0"/>
    <d v="2020-05-27T00:00:00"/>
    <x v="10"/>
    <x v="456"/>
    <n v="1211457"/>
    <n v="964554.21099999989"/>
    <n v="156117.80846153846"/>
    <n v="15"/>
    <x v="439"/>
    <n v="702"/>
  </r>
  <r>
    <x v="2"/>
    <d v="2020-05-22T00:00:00"/>
    <x v="10"/>
    <x v="457"/>
    <n v="1411909.5"/>
    <n v="1158841.584"/>
    <n v="186035.59738461539"/>
    <n v="15"/>
    <x v="440"/>
    <n v="792"/>
  </r>
  <r>
    <x v="5"/>
    <d v="2020-06-01T00:00:00"/>
    <x v="10"/>
    <x v="458"/>
    <n v="1565632.5"/>
    <n v="1234060.9909999999"/>
    <n v="194827.87672307692"/>
    <n v="16"/>
    <x v="441"/>
    <n v="895"/>
  </r>
  <r>
    <x v="1"/>
    <d v="2020-05-11T00:00:00"/>
    <x v="10"/>
    <x v="459"/>
    <n v="1081158"/>
    <n v="927698.82299999986"/>
    <n v="197299.08136923076"/>
    <n v="15"/>
    <x v="442"/>
    <n v="585"/>
  </r>
  <r>
    <x v="0"/>
    <d v="2020-05-29T00:00:00"/>
    <x v="9"/>
    <x v="460"/>
    <n v="1764669"/>
    <n v="1409485.402"/>
    <n v="182377.32307692306"/>
    <n v="17"/>
    <x v="443"/>
    <n v="1153"/>
  </r>
  <r>
    <x v="2"/>
    <d v="2020-05-18T00:00:00"/>
    <x v="10"/>
    <x v="461"/>
    <n v="1115146.5"/>
    <n v="897555.51099999994"/>
    <n v="150809.61403846153"/>
    <n v="15"/>
    <x v="444"/>
    <n v="636"/>
  </r>
  <r>
    <x v="1"/>
    <d v="2020-05-14T00:00:00"/>
    <x v="10"/>
    <x v="462"/>
    <n v="963502.5"/>
    <n v="812962.67800000007"/>
    <n v="193118.32307692309"/>
    <n v="15"/>
    <x v="78"/>
    <n v="548"/>
  </r>
  <r>
    <x v="1"/>
    <d v="2020-05-15T00:00:00"/>
    <x v="10"/>
    <x v="463"/>
    <n v="1122730.5"/>
    <n v="921566.44700000004"/>
    <n v="147588"/>
    <n v="15"/>
    <x v="445"/>
    <n v="598"/>
  </r>
  <r>
    <x v="0"/>
    <d v="2020-05-27T00:00:00"/>
    <x v="11"/>
    <x v="464"/>
    <n v="2458555.5"/>
    <n v="1979227.4479999999"/>
    <n v="122940.53466153846"/>
    <n v="20"/>
    <x v="446"/>
    <n v="1715"/>
  </r>
  <r>
    <x v="2"/>
    <d v="2020-05-22T00:00:00"/>
    <x v="11"/>
    <x v="465"/>
    <n v="2540715"/>
    <n v="2108065.5690000001"/>
    <n v="90381.169230769228"/>
    <n v="19"/>
    <x v="447"/>
    <n v="1697"/>
  </r>
  <r>
    <x v="5"/>
    <d v="2020-06-01T00:00:00"/>
    <x v="11"/>
    <x v="466"/>
    <n v="2538967.5"/>
    <n v="1983277.5959999997"/>
    <n v="134168.53587692307"/>
    <n v="21"/>
    <x v="212"/>
    <n v="1720"/>
  </r>
  <r>
    <x v="1"/>
    <d v="2020-05-11T00:00:00"/>
    <x v="11"/>
    <x v="467"/>
    <n v="2164365"/>
    <n v="1678039.8589999999"/>
    <n v="151098.71538461538"/>
    <n v="19"/>
    <x v="448"/>
    <n v="1389"/>
  </r>
  <r>
    <x v="0"/>
    <d v="2020-05-29T00:00:00"/>
    <x v="10"/>
    <x v="468"/>
    <n v="1549020"/>
    <n v="1246591.997"/>
    <n v="104864.4846153846"/>
    <n v="16"/>
    <x v="449"/>
    <n v="859"/>
  </r>
  <r>
    <x v="2"/>
    <d v="2020-05-18T00:00:00"/>
    <x v="11"/>
    <x v="469"/>
    <n v="2324490"/>
    <n v="1796459.4790000001"/>
    <n v="129793.76153846155"/>
    <n v="19"/>
    <x v="450"/>
    <n v="1597"/>
  </r>
  <r>
    <x v="1"/>
    <d v="2020-05-14T00:00:00"/>
    <x v="11"/>
    <x v="470"/>
    <n v="2225341.5"/>
    <n v="1766450.28"/>
    <n v="91828.489107692309"/>
    <n v="19"/>
    <x v="451"/>
    <n v="1487"/>
  </r>
  <r>
    <x v="1"/>
    <d v="2020-05-15T00:00:00"/>
    <x v="11"/>
    <x v="471"/>
    <n v="2477487"/>
    <n v="2005719.3469999998"/>
    <n v="77264.32873846154"/>
    <n v="19"/>
    <x v="452"/>
    <n v="1615"/>
  </r>
  <r>
    <x v="0"/>
    <d v="2020-05-29T00:00:00"/>
    <x v="11"/>
    <x v="472"/>
    <n v="2854741.5"/>
    <n v="2293738.9569999999"/>
    <n v="58400.799200000001"/>
    <n v="20"/>
    <x v="453"/>
    <n v="1896"/>
  </r>
  <r>
    <x v="0"/>
    <d v="2020-05-27T00:00:00"/>
    <x v="12"/>
    <x v="473"/>
    <n v="22342300.5"/>
    <n v="16240834.603999998"/>
    <n v="285591.72307692305"/>
    <n v="59"/>
    <x v="454"/>
    <n v="12986"/>
  </r>
  <r>
    <x v="2"/>
    <d v="2020-05-22T00:00:00"/>
    <x v="12"/>
    <x v="474"/>
    <n v="22380772.5"/>
    <n v="17031004.072999999"/>
    <n v="275436.23846153845"/>
    <n v="60"/>
    <x v="455"/>
    <n v="13027"/>
  </r>
  <r>
    <x v="5"/>
    <d v="2020-06-01T00:00:00"/>
    <x v="12"/>
    <x v="475"/>
    <n v="19465372.5"/>
    <n v="14354207.141999999"/>
    <n v="467483.70729230763"/>
    <n v="59"/>
    <x v="456"/>
    <n v="11448"/>
  </r>
  <r>
    <x v="1"/>
    <d v="2020-05-11T00:00:00"/>
    <x v="12"/>
    <x v="476"/>
    <n v="17919144"/>
    <n v="12903628.608999999"/>
    <n v="355401.60769230768"/>
    <n v="60"/>
    <x v="457"/>
    <n v="10407"/>
  </r>
  <r>
    <x v="2"/>
    <d v="2020-05-18T00:00:00"/>
    <x v="12"/>
    <x v="477"/>
    <n v="20422435.5"/>
    <n v="14541626.939999998"/>
    <n v="279597.86153846153"/>
    <n v="60"/>
    <x v="458"/>
    <n v="11665"/>
  </r>
  <r>
    <x v="1"/>
    <d v="2020-05-14T00:00:00"/>
    <x v="12"/>
    <x v="478"/>
    <n v="19942435.5"/>
    <n v="14561721.772999998"/>
    <n v="363750.55692307692"/>
    <n v="60"/>
    <x v="459"/>
    <n v="11178"/>
  </r>
  <r>
    <x v="1"/>
    <d v="2020-05-15T00:00:00"/>
    <x v="12"/>
    <x v="479"/>
    <n v="23085222"/>
    <n v="17099721.813000001"/>
    <n v="329754.63076923077"/>
    <n v="60"/>
    <x v="460"/>
    <n v="12643"/>
  </r>
  <r>
    <x v="0"/>
    <d v="2020-05-27T00:00:00"/>
    <x v="13"/>
    <x v="480"/>
    <n v="20953324.5"/>
    <n v="15301120.521000002"/>
    <n v="356339.00384615385"/>
    <n v="54"/>
    <x v="461"/>
    <n v="12216"/>
  </r>
  <r>
    <x v="2"/>
    <d v="2020-05-22T00:00:00"/>
    <x v="13"/>
    <x v="481"/>
    <n v="20812585.5"/>
    <n v="15857489.721000001"/>
    <n v="256649.16153846151"/>
    <n v="54"/>
    <x v="462"/>
    <n v="12095"/>
  </r>
  <r>
    <x v="5"/>
    <d v="2020-06-01T00:00:00"/>
    <x v="13"/>
    <x v="482"/>
    <n v="18914194.5"/>
    <n v="13959979.012"/>
    <n v="464232.54846153839"/>
    <n v="54"/>
    <x v="463"/>
    <n v="11071"/>
  </r>
  <r>
    <x v="1"/>
    <d v="2020-05-11T00:00:00"/>
    <x v="13"/>
    <x v="483"/>
    <n v="16971231"/>
    <n v="12200989.641000001"/>
    <n v="416475.07692307688"/>
    <n v="54"/>
    <x v="464"/>
    <n v="9926"/>
  </r>
  <r>
    <x v="0"/>
    <d v="2020-05-29T00:00:00"/>
    <x v="12"/>
    <x v="484"/>
    <n v="23120443.5"/>
    <n v="17632080.519000001"/>
    <n v="331721.66923076921"/>
    <n v="59"/>
    <x v="465"/>
    <n v="13386"/>
  </r>
  <r>
    <x v="2"/>
    <d v="2020-05-18T00:00:00"/>
    <x v="13"/>
    <x v="485"/>
    <n v="19855122"/>
    <n v="14172342.450999999"/>
    <n v="269626.30769230769"/>
    <n v="54"/>
    <x v="466"/>
    <n v="11308"/>
  </r>
  <r>
    <x v="1"/>
    <d v="2020-05-14T00:00:00"/>
    <x v="13"/>
    <x v="486"/>
    <n v="18640998"/>
    <n v="13641908.620999999"/>
    <n v="364896.93846153846"/>
    <n v="54"/>
    <x v="467"/>
    <n v="10554"/>
  </r>
  <r>
    <x v="1"/>
    <d v="2020-05-15T00:00:00"/>
    <x v="13"/>
    <x v="487"/>
    <n v="21895294.5"/>
    <n v="16241999.308"/>
    <n v="317179.04615384614"/>
    <n v="54"/>
    <x v="468"/>
    <n v="11950"/>
  </r>
  <r>
    <x v="0"/>
    <d v="2020-05-29T00:00:00"/>
    <x v="13"/>
    <x v="488"/>
    <n v="22416151.5"/>
    <n v="17175270.221000001"/>
    <n v="306548.18846153846"/>
    <n v="54"/>
    <x v="469"/>
    <n v="12943"/>
  </r>
  <r>
    <x v="0"/>
    <d v="2020-05-27T00:00:00"/>
    <x v="15"/>
    <x v="489"/>
    <n v="687684"/>
    <n v="597300.38899999997"/>
    <n v="48380.499253846152"/>
    <n v="7"/>
    <x v="470"/>
    <n v="329"/>
  </r>
  <r>
    <x v="2"/>
    <d v="2020-05-22T00:00:00"/>
    <x v="14"/>
    <x v="490"/>
    <n v="1398771"/>
    <n v="1144986.3970000001"/>
    <n v="158820.4117"/>
    <n v="18"/>
    <x v="471"/>
    <n v="861"/>
  </r>
  <r>
    <x v="5"/>
    <d v="2020-06-01T00:00:00"/>
    <x v="16"/>
    <x v="491"/>
    <n v="389013"/>
    <n v="357353.07299999997"/>
    <n v="141592.70844615385"/>
    <n v="9"/>
    <x v="247"/>
    <n v="224"/>
  </r>
  <r>
    <x v="1"/>
    <d v="2020-05-11T00:00:00"/>
    <x v="14"/>
    <x v="492"/>
    <n v="880356"/>
    <n v="723289.05500000005"/>
    <n v="166333.57363076921"/>
    <n v="15"/>
    <x v="348"/>
    <n v="564"/>
  </r>
  <r>
    <x v="2"/>
    <d v="2020-05-18T00:00:00"/>
    <x v="14"/>
    <x v="493"/>
    <n v="1230711"/>
    <n v="1005560.455"/>
    <n v="171097.83406153845"/>
    <n v="16"/>
    <x v="472"/>
    <n v="765"/>
  </r>
  <r>
    <x v="1"/>
    <d v="2020-05-14T00:00:00"/>
    <x v="14"/>
    <x v="494"/>
    <n v="1131676.5"/>
    <n v="966968.63599999994"/>
    <n v="195740.02307692307"/>
    <n v="16"/>
    <x v="473"/>
    <n v="735"/>
  </r>
  <r>
    <x v="1"/>
    <d v="2020-05-15T00:00:00"/>
    <x v="14"/>
    <x v="495"/>
    <n v="1091040"/>
    <n v="898790.64599999995"/>
    <n v="149313.46028461537"/>
    <n v="16"/>
    <x v="474"/>
    <n v="718"/>
  </r>
  <r>
    <x v="0"/>
    <d v="2020-05-27T00:00:00"/>
    <x v="14"/>
    <x v="496"/>
    <n v="1350199.5"/>
    <n v="1100106.21"/>
    <n v="107692.85196923077"/>
    <n v="18"/>
    <x v="475"/>
    <n v="859"/>
  </r>
  <r>
    <x v="5"/>
    <d v="2020-06-01T00:00:00"/>
    <x v="17"/>
    <x v="497"/>
    <n v="410892"/>
    <n v="346029.05"/>
    <n v="36168.753846153842"/>
    <n v="6"/>
    <x v="476"/>
    <n v="175"/>
  </r>
  <r>
    <x v="0"/>
    <d v="2020-05-29T00:00:00"/>
    <x v="15"/>
    <x v="498"/>
    <n v="850840.5"/>
    <n v="733232.38899999997"/>
    <n v="51066.353846153841"/>
    <n v="7"/>
    <x v="477"/>
    <n v="411"/>
  </r>
  <r>
    <x v="5"/>
    <d v="2020-06-01T00:00:00"/>
    <x v="15"/>
    <x v="499"/>
    <n v="802447.5"/>
    <n v="682814.14599999995"/>
    <n v="81560.983369230773"/>
    <n v="7"/>
    <x v="478"/>
    <n v="418"/>
  </r>
  <r>
    <x v="0"/>
    <d v="2020-05-29T00:00:00"/>
    <x v="14"/>
    <x v="500"/>
    <n v="1438255.5"/>
    <n v="1180692.7039999999"/>
    <n v="102040.10621538461"/>
    <n v="18"/>
    <x v="479"/>
    <n v="893"/>
  </r>
  <r>
    <x v="5"/>
    <d v="2020-06-01T00:00:00"/>
    <x v="14"/>
    <x v="501"/>
    <n v="1293219"/>
    <n v="1006008.1159999999"/>
    <n v="129348.2923076923"/>
    <n v="18"/>
    <x v="480"/>
    <n v="8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d v="2020-05-31T00:00:00"/>
    <x v="0"/>
    <n v="7944"/>
    <n v="623971.5"/>
    <n v="565363.01599999995"/>
    <n v="64235.456923076919"/>
    <n v="15"/>
    <n v="441"/>
    <n v="368"/>
    <n v="10.366522453955508"/>
    <n v="9.3928142551382638"/>
  </r>
  <r>
    <x v="0"/>
    <d v="2020-05-30T00:00:00"/>
    <x v="0"/>
    <n v="10029"/>
    <n v="787101"/>
    <n v="707654.63099999994"/>
    <n v="112379.26539999999"/>
    <n v="15"/>
    <n v="490"/>
    <n v="409"/>
    <n v="11.226715055581975"/>
    <n v="10.093541870738324"/>
  </r>
  <r>
    <x v="0"/>
    <d v="2020-05-28T00:00:00"/>
    <x v="0"/>
    <n v="8536.5"/>
    <n v="643944"/>
    <n v="640961.69299999997"/>
    <n v="61475.592307692306"/>
    <n v="15"/>
    <n v="464"/>
    <n v="390"/>
    <n v="0.46528630845962737"/>
    <n v="0.46313142136583768"/>
  </r>
  <r>
    <x v="1"/>
    <d v="2020-05-16T00:00:00"/>
    <x v="1"/>
    <n v="38947.5"/>
    <n v="3395892"/>
    <n v="2740255.2110000001"/>
    <n v="294361.0811230769"/>
    <n v="21"/>
    <n v="2145"/>
    <n v="1947"/>
    <n v="23.926121419936599"/>
    <n v="19.306762081950776"/>
  </r>
  <r>
    <x v="2"/>
    <d v="2020-05-19T00:00:00"/>
    <x v="1"/>
    <n v="31842"/>
    <n v="2771116.5"/>
    <n v="2269371.4459999995"/>
    <n v="328803.84615384613"/>
    <n v="21"/>
    <n v="1860"/>
    <n v="1704"/>
    <n v="22.109428356665795"/>
    <n v="18.106241798206625"/>
  </r>
  <r>
    <x v="1"/>
    <d v="2020-05-17T00:00:00"/>
    <x v="1"/>
    <n v="32023.5"/>
    <n v="2882458.5"/>
    <n v="2290967.0389999999"/>
    <n v="246817.75113846152"/>
    <n v="21"/>
    <n v="1874"/>
    <n v="1705"/>
    <n v="25.818418638540706"/>
    <n v="20.520380813808771"/>
  </r>
  <r>
    <x v="3"/>
    <d v="2020-05-09T00:00:00"/>
    <x v="1"/>
    <n v="31147.5"/>
    <n v="2831019"/>
    <n v="2261296.2760000001"/>
    <n v="225845"/>
    <n v="21"/>
    <n v="1735"/>
    <n v="1568"/>
    <n v="25.194519181174289"/>
    <n v="20.124298847870676"/>
  </r>
  <r>
    <x v="3"/>
    <d v="2020-05-04T00:00:00"/>
    <x v="1"/>
    <n v="25566"/>
    <n v="2372310"/>
    <n v="1875929.923"/>
    <n v="280340.16570000001"/>
    <n v="20"/>
    <n v="1519"/>
    <n v="1372"/>
    <n v="26.460480794836176"/>
    <n v="20.923912852873361"/>
  </r>
  <r>
    <x v="4"/>
    <d v="2020-04-29T00:00:00"/>
    <x v="1"/>
    <n v="29319"/>
    <n v="2623480.5"/>
    <n v="2115481.9889999996"/>
    <n v="139204.6"/>
    <n v="18"/>
    <n v="1684"/>
    <n v="1528"/>
    <n v="24.013369702104352"/>
    <n v="19.363532947929301"/>
  </r>
  <r>
    <x v="4"/>
    <d v="2020-05-02T00:00:00"/>
    <x v="1"/>
    <n v="29031"/>
    <n v="2711247"/>
    <n v="2165434.9249999998"/>
    <n v="185484.16923076924"/>
    <n v="18"/>
    <n v="1708"/>
    <n v="1534"/>
    <n v="25.205655856871349"/>
    <n v="20.131403557108598"/>
  </r>
  <r>
    <x v="0"/>
    <d v="2020-05-26T00:00:00"/>
    <x v="1"/>
    <n v="33423"/>
    <n v="2970330"/>
    <n v="2395998.3769999999"/>
    <n v="259067.63954615386"/>
    <n v="20"/>
    <n v="2044"/>
    <n v="1863"/>
    <n v="23.970451253773959"/>
    <n v="19.335616682321497"/>
  </r>
  <r>
    <x v="4"/>
    <d v="2020-05-01T00:00:00"/>
    <x v="1"/>
    <n v="32487"/>
    <n v="3031254"/>
    <n v="2397503.37"/>
    <n v="232079.84750769229"/>
    <n v="18"/>
    <n v="1826"/>
    <n v="1633"/>
    <n v="26.433774314152469"/>
    <n v="20.907209689455254"/>
  </r>
  <r>
    <x v="1"/>
    <d v="2020-05-12T00:00:00"/>
    <x v="1"/>
    <n v="28219.5"/>
    <n v="2595778.5"/>
    <n v="2050101.9780000001"/>
    <n v="309760.33573076921"/>
    <n v="21"/>
    <n v="1656"/>
    <n v="1516"/>
    <n v="26.617042852294631"/>
    <n v="21.021690487073528"/>
  </r>
  <r>
    <x v="2"/>
    <d v="2020-05-21T00:00:00"/>
    <x v="1"/>
    <n v="31272"/>
    <n v="2744382"/>
    <n v="2257728.2139999997"/>
    <n v="301623.79230769229"/>
    <n v="21"/>
    <n v="1787"/>
    <n v="1626"/>
    <n v="21.555020794013092"/>
    <n v="17.732727659633401"/>
  </r>
  <r>
    <x v="2"/>
    <d v="2020-05-20T00:00:00"/>
    <x v="1"/>
    <n v="34077"/>
    <n v="2929330.5"/>
    <n v="2389543.5279999999"/>
    <n v="459604.90796153841"/>
    <n v="21"/>
    <n v="1921"/>
    <n v="1767"/>
    <n v="22.589543386631295"/>
    <n v="18.426974081620358"/>
  </r>
  <r>
    <x v="3"/>
    <d v="2020-05-05T00:00:00"/>
    <x v="1"/>
    <n v="31566"/>
    <n v="2906763"/>
    <n v="2323003.267"/>
    <n v="287619.52953846153"/>
    <n v="20"/>
    <n v="1773"/>
    <n v="1604"/>
    <n v="25.12952699175003"/>
    <n v="20.082811464161338"/>
  </r>
  <r>
    <x v="4"/>
    <d v="2020-04-28T00:00:00"/>
    <x v="1"/>
    <n v="26940"/>
    <n v="2411587.5"/>
    <n v="1931011.4870000002"/>
    <n v="149032.79178461537"/>
    <n v="18"/>
    <n v="1539"/>
    <n v="1404"/>
    <n v="24.887268472266719"/>
    <n v="19.927786696522514"/>
  </r>
  <r>
    <x v="1"/>
    <d v="2020-05-13T00:00:00"/>
    <x v="1"/>
    <n v="29241"/>
    <n v="2629782"/>
    <n v="2071714.7239999999"/>
    <n v="361201.8010384615"/>
    <n v="21"/>
    <n v="1698"/>
    <n v="1554"/>
    <n v="26.937457630387534"/>
    <n v="21.221047067779768"/>
  </r>
  <r>
    <x v="4"/>
    <d v="2020-05-03T00:00:00"/>
    <x v="1"/>
    <n v="26082"/>
    <n v="2434914"/>
    <n v="1925475.1139999998"/>
    <n v="247646.60936153846"/>
    <n v="20"/>
    <n v="1520"/>
    <n v="1373"/>
    <n v="26.457827592572052"/>
    <n v="20.922253763377277"/>
  </r>
  <r>
    <x v="3"/>
    <d v="2020-05-06T00:00:00"/>
    <x v="1"/>
    <n v="32511"/>
    <n v="2938623"/>
    <n v="2406562.0579999997"/>
    <n v="306098.4769230769"/>
    <n v="20"/>
    <n v="1784"/>
    <n v="1632"/>
    <n v="22.108756357697064"/>
    <n v="18.105791113729129"/>
  </r>
  <r>
    <x v="2"/>
    <d v="2020-05-23T00:00:00"/>
    <x v="1"/>
    <n v="42703.5"/>
    <n v="3628726.5"/>
    <n v="3056063.7349999999"/>
    <n v="223670.01693846151"/>
    <n v="21"/>
    <n v="2340"/>
    <n v="2146"/>
    <n v="18.738574017338031"/>
    <n v="15.781370268605258"/>
  </r>
  <r>
    <x v="0"/>
    <d v="2020-05-25T00:00:00"/>
    <x v="1"/>
    <n v="35592"/>
    <n v="3176580"/>
    <n v="2540760.0409999997"/>
    <n v="351098.05384615384"/>
    <n v="20"/>
    <n v="2087"/>
    <n v="1914"/>
    <n v="25.024793712898301"/>
    <n v="20.015864829470697"/>
  </r>
  <r>
    <x v="4"/>
    <d v="2020-04-30T00:00:00"/>
    <x v="1"/>
    <n v="30445.5"/>
    <n v="2817196.5"/>
    <n v="2244503.1999999997"/>
    <n v="203231.46096923074"/>
    <n v="19"/>
    <n v="1712"/>
    <n v="1552"/>
    <n v="25.515370171893732"/>
    <n v="20.328482588985196"/>
  </r>
  <r>
    <x v="3"/>
    <d v="2020-05-10T00:00:00"/>
    <x v="1"/>
    <n v="36619.5"/>
    <n v="3312967.5"/>
    <n v="2647972.3429999999"/>
    <n v="371661.65384615387"/>
    <n v="21"/>
    <n v="2016"/>
    <n v="1846"/>
    <n v="25.113372454887461"/>
    <n v="20.072492621796023"/>
  </r>
  <r>
    <x v="3"/>
    <d v="2020-05-08T00:00:00"/>
    <x v="1"/>
    <n v="29409"/>
    <n v="2645160"/>
    <n v="2133443.3049999997"/>
    <n v="355537.44449230767"/>
    <n v="21"/>
    <n v="1646"/>
    <n v="1492"/>
    <n v="23.98548364518177"/>
    <n v="19.345396686778884"/>
  </r>
  <r>
    <x v="3"/>
    <d v="2020-05-07T00:00:00"/>
    <x v="1"/>
    <n v="27018"/>
    <n v="2472213"/>
    <n v="2000889.9870000002"/>
    <n v="283287.86923076923"/>
    <n v="21"/>
    <n v="1542"/>
    <n v="1405"/>
    <n v="23.555668530615709"/>
    <n v="19.064822205853613"/>
  </r>
  <r>
    <x v="2"/>
    <d v="2020-05-24T00:00:00"/>
    <x v="1"/>
    <n v="34303.5"/>
    <n v="2924746.5"/>
    <n v="2399312.9350000001"/>
    <n v="282325.24615384615"/>
    <n v="20"/>
    <n v="1999"/>
    <n v="1829"/>
    <n v="21.899334485936905"/>
    <n v="17.965097658891118"/>
  </r>
  <r>
    <x v="0"/>
    <d v="2020-05-31T00:00:00"/>
    <x v="1"/>
    <n v="36999"/>
    <n v="3473895"/>
    <n v="2757933.63"/>
    <n v="112971.77692307692"/>
    <n v="21"/>
    <n v="2271"/>
    <n v="2085"/>
    <n v="25.960065253637023"/>
    <n v="20.609758498745649"/>
  </r>
  <r>
    <x v="0"/>
    <d v="2020-05-30T00:00:00"/>
    <x v="1"/>
    <n v="44001"/>
    <n v="3921784.5"/>
    <n v="3132604.841"/>
    <n v="242715.26253846151"/>
    <n v="20"/>
    <n v="2597"/>
    <n v="2376"/>
    <n v="25.192442042836007"/>
    <n v="20.122973585111573"/>
  </r>
  <r>
    <x v="0"/>
    <d v="2020-05-28T00:00:00"/>
    <x v="1"/>
    <n v="30982.5"/>
    <n v="2827773"/>
    <n v="2232253.034"/>
    <n v="343211.54262307688"/>
    <n v="20"/>
    <n v="1886"/>
    <n v="1736"/>
    <n v="26.677977672310782"/>
    <n v="21.059680745236623"/>
  </r>
  <r>
    <x v="1"/>
    <d v="2020-05-16T00:00:00"/>
    <x v="2"/>
    <n v="88063.5"/>
    <n v="7583758.5"/>
    <n v="5779076.7979999995"/>
    <n v="152384.93586153846"/>
    <n v="31"/>
    <n v="5593"/>
    <n v="5177"/>
    <n v="31.227854639768026"/>
    <n v="23.796666283611227"/>
  </r>
  <r>
    <x v="2"/>
    <d v="2020-05-19T00:00:00"/>
    <x v="2"/>
    <n v="84024"/>
    <n v="6815511"/>
    <n v="5426339.5819999995"/>
    <n v="195070.25003076921"/>
    <n v="31"/>
    <n v="5389"/>
    <n v="5024"/>
    <n v="25.600524939649837"/>
    <n v="20.3824983629254"/>
  </r>
  <r>
    <x v="1"/>
    <d v="2020-05-17T00:00:00"/>
    <x v="2"/>
    <n v="78057"/>
    <n v="6774946.5"/>
    <n v="5115462.4009999996"/>
    <n v="61149.515384615377"/>
    <n v="31"/>
    <n v="5206"/>
    <n v="4843"/>
    <n v="32.440549239020797"/>
    <n v="24.494423668142627"/>
  </r>
  <r>
    <x v="3"/>
    <d v="2020-05-09T00:00:00"/>
    <x v="2"/>
    <n v="69720"/>
    <n v="6264933"/>
    <n v="4726931.9569999995"/>
    <n v="294634.35530769231"/>
    <n v="31"/>
    <n v="4556"/>
    <n v="4220"/>
    <n v="32.536982909652671"/>
    <n v="24.549361389818543"/>
  </r>
  <r>
    <x v="3"/>
    <d v="2020-05-04T00:00:00"/>
    <x v="2"/>
    <n v="72928.5"/>
    <n v="6642249"/>
    <n v="4993791.9560000002"/>
    <n v="215294.37692307692"/>
    <n v="31"/>
    <n v="4968"/>
    <n v="4596"/>
    <n v="33.010126543605651"/>
    <n v="24.817754408183131"/>
  </r>
  <r>
    <x v="4"/>
    <d v="2020-04-29T00:00:00"/>
    <x v="2"/>
    <n v="79527"/>
    <n v="7180498.5"/>
    <n v="5432087.9790000003"/>
    <n v="172769.19230769231"/>
    <n v="31"/>
    <n v="5378"/>
    <n v="4985"/>
    <n v="32.186712140142227"/>
    <n v="24.349430906503216"/>
  </r>
  <r>
    <x v="4"/>
    <d v="2020-05-02T00:00:00"/>
    <x v="2"/>
    <n v="60463.5"/>
    <n v="5554192.5"/>
    <n v="4218316.0290000001"/>
    <n v="244262.12107692307"/>
    <n v="31"/>
    <n v="4157"/>
    <n v="3823"/>
    <n v="31.66847770096269"/>
    <n v="24.051677557088631"/>
  </r>
  <r>
    <x v="0"/>
    <d v="2020-05-26T00:00:00"/>
    <x v="2"/>
    <n v="79975.5"/>
    <n v="6676459.5"/>
    <n v="5083946.1689999998"/>
    <n v="141931.13193076922"/>
    <n v="31"/>
    <n v="5493"/>
    <n v="5119"/>
    <n v="31.324354705219935"/>
    <n v="23.852662193187875"/>
  </r>
  <r>
    <x v="4"/>
    <d v="2020-05-01T00:00:00"/>
    <x v="2"/>
    <n v="97534.5"/>
    <n v="8893024.5"/>
    <n v="6855177.2400000002"/>
    <n v="185180.38007692309"/>
    <n v="31"/>
    <n v="6118"/>
    <n v="5564"/>
    <n v="29.72712723033839"/>
    <n v="22.915120272073914"/>
  </r>
  <r>
    <x v="1"/>
    <d v="2020-05-12T00:00:00"/>
    <x v="2"/>
    <n v="71520"/>
    <n v="6398361"/>
    <n v="4793096.1439999994"/>
    <n v="181432.06769230767"/>
    <n v="31"/>
    <n v="4800"/>
    <n v="4470"/>
    <n v="33.491188321132931"/>
    <n v="25.088688431302963"/>
  </r>
  <r>
    <x v="2"/>
    <d v="2020-05-21T00:00:00"/>
    <x v="2"/>
    <n v="79485"/>
    <n v="6633847.5"/>
    <n v="5212858.58"/>
    <n v="120955.33846153846"/>
    <n v="31"/>
    <n v="5207"/>
    <n v="4868"/>
    <n v="27.2593030904744"/>
    <n v="21.420283176542721"/>
  </r>
  <r>
    <x v="2"/>
    <d v="2020-05-20T00:00:00"/>
    <x v="2"/>
    <n v="93313.5"/>
    <n v="7247575.5"/>
    <n v="5922822.6779999994"/>
    <n v="714758.2"/>
    <n v="31"/>
    <n v="5698"/>
    <n v="5258"/>
    <n v="22.366916823640903"/>
    <n v="18.278565321603075"/>
  </r>
  <r>
    <x v="3"/>
    <d v="2020-05-05T00:00:00"/>
    <x v="2"/>
    <n v="76585.5"/>
    <n v="6921316.5"/>
    <n v="5290094.2719999999"/>
    <n v="386033.17544615385"/>
    <n v="31"/>
    <n v="5188"/>
    <n v="4800"/>
    <n v="30.835409429921029"/>
    <n v="23.568091821837651"/>
  </r>
  <r>
    <x v="4"/>
    <d v="2020-04-28T00:00:00"/>
    <x v="2"/>
    <n v="81826.5"/>
    <n v="7163644.5"/>
    <n v="5366333.7130000005"/>
    <n v="145122.77781538462"/>
    <n v="31"/>
    <n v="5465"/>
    <n v="5096"/>
    <n v="33.4923410120022"/>
    <n v="25.089335281782894"/>
  </r>
  <r>
    <x v="1"/>
    <d v="2020-05-13T00:00:00"/>
    <x v="2"/>
    <n v="78846"/>
    <n v="6993952.5"/>
    <n v="5288518.7799999993"/>
    <n v="227969.01538461537"/>
    <n v="31"/>
    <n v="5251"/>
    <n v="4853"/>
    <n v="32.24785220484744"/>
    <n v="24.384405241528313"/>
  </r>
  <r>
    <x v="4"/>
    <d v="2020-05-03T00:00:00"/>
    <x v="2"/>
    <n v="77263.5"/>
    <n v="7013670"/>
    <n v="5282661.8549999995"/>
    <n v="161473.07692307691"/>
    <n v="31"/>
    <n v="5155"/>
    <n v="4762"/>
    <n v="32.767725675297847"/>
    <n v="24.680490313915545"/>
  </r>
  <r>
    <x v="3"/>
    <d v="2020-05-06T00:00:00"/>
    <x v="2"/>
    <n v="68994"/>
    <n v="6168657"/>
    <n v="4695811.3490000004"/>
    <n v="157384.1788307692"/>
    <n v="31"/>
    <n v="4709"/>
    <n v="4348"/>
    <n v="31.365094155957745"/>
    <n v="23.876277299904981"/>
  </r>
  <r>
    <x v="2"/>
    <d v="2020-05-23T00:00:00"/>
    <x v="2"/>
    <n v="102889.5"/>
    <n v="8089143"/>
    <n v="6673236.3720000004"/>
    <n v="127223.84583076923"/>
    <n v="31"/>
    <n v="6276"/>
    <n v="5801"/>
    <n v="21.217690324007595"/>
    <n v="17.503790302631558"/>
  </r>
  <r>
    <x v="0"/>
    <d v="2020-05-25T00:00:00"/>
    <x v="2"/>
    <n v="76999.5"/>
    <n v="6645603"/>
    <n v="5032216.1889999993"/>
    <n v="100883.95384615385"/>
    <n v="31"/>
    <n v="5210"/>
    <n v="4841"/>
    <n v="32.06115855131042"/>
    <n v="24.27750816592566"/>
  </r>
  <r>
    <x v="4"/>
    <d v="2020-04-30T00:00:00"/>
    <x v="2"/>
    <n v="77565"/>
    <n v="7023727.5"/>
    <n v="5349682.4849999994"/>
    <n v="31578.207692307689"/>
    <n v="31"/>
    <n v="5120"/>
    <n v="4737"/>
    <n v="31.292418189189053"/>
    <n v="23.834139564782383"/>
  </r>
  <r>
    <x v="3"/>
    <d v="2020-05-10T00:00:00"/>
    <x v="2"/>
    <n v="84132"/>
    <n v="7483194"/>
    <n v="5637882.125"/>
    <n v="126673.26923076922"/>
    <n v="31"/>
    <n v="5495"/>
    <n v="5093"/>
    <n v="32.730586310369162"/>
    <n v="24.659415150803255"/>
  </r>
  <r>
    <x v="3"/>
    <d v="2020-05-08T00:00:00"/>
    <x v="2"/>
    <n v="69544.5"/>
    <n v="6293776.5"/>
    <n v="4773839.9380000001"/>
    <n v="201777.4038153846"/>
    <n v="31"/>
    <n v="4635"/>
    <n v="4266"/>
    <n v="31.838867279592481"/>
    <n v="24.14983376038218"/>
  </r>
  <r>
    <x v="3"/>
    <d v="2020-05-07T00:00:00"/>
    <x v="2"/>
    <n v="73204.5"/>
    <n v="6591883.5"/>
    <n v="5001227.6710000001"/>
    <n v="184167.76355384616"/>
    <n v="31"/>
    <n v="4903"/>
    <n v="4527"/>
    <n v="31.805307289318961"/>
    <n v="24.1305209504992"/>
  </r>
  <r>
    <x v="2"/>
    <d v="2020-05-24T00:00:00"/>
    <x v="2"/>
    <n v="76663.5"/>
    <n v="6451032"/>
    <n v="5048965.7960000001"/>
    <n v="94608.146153846144"/>
    <n v="31"/>
    <n v="5035"/>
    <n v="4683"/>
    <n v="27.769374177792507"/>
    <n v="21.733983089837409"/>
  </r>
  <r>
    <x v="1"/>
    <d v="2020-05-16T00:00:00"/>
    <x v="3"/>
    <n v="14265"/>
    <n v="1130506.5"/>
    <n v="1024403.9859999999"/>
    <n v="72626.813907692311"/>
    <n v="10"/>
    <n v="760"/>
    <n v="672"/>
    <n v="10.357487421959338"/>
    <n v="9.3853961918839097"/>
  </r>
  <r>
    <x v="2"/>
    <d v="2020-05-19T00:00:00"/>
    <x v="3"/>
    <n v="11526"/>
    <n v="938764.5"/>
    <n v="820018.375"/>
    <n v="77816.215384615381"/>
    <n v="10"/>
    <n v="649"/>
    <n v="568"/>
    <n v="14.480910260090207"/>
    <n v="12.649192103024772"/>
  </r>
  <r>
    <x v="1"/>
    <d v="2020-05-17T00:00:00"/>
    <x v="3"/>
    <n v="10402.5"/>
    <n v="843727.5"/>
    <n v="729677.51899999997"/>
    <n v="140731.96461538461"/>
    <n v="10"/>
    <n v="591"/>
    <n v="513"/>
    <n v="15.630189779767633"/>
    <n v="13.517395249058497"/>
  </r>
  <r>
    <x v="3"/>
    <d v="2020-05-09T00:00:00"/>
    <x v="3"/>
    <n v="13216.5"/>
    <n v="1046400"/>
    <n v="937716.15799999994"/>
    <n v="61387.776923076919"/>
    <n v="10"/>
    <n v="644"/>
    <n v="559"/>
    <n v="11.590270794928552"/>
    <n v="10.386452790519883"/>
  </r>
  <r>
    <x v="3"/>
    <d v="2020-05-04T00:00:00"/>
    <x v="3"/>
    <n v="9130.5"/>
    <n v="728890.5"/>
    <n v="644150.51899999997"/>
    <n v="98026.490369230756"/>
    <n v="10"/>
    <n v="462"/>
    <n v="396"/>
    <n v="13.155307416588455"/>
    <n v="11.625886329976867"/>
  </r>
  <r>
    <x v="4"/>
    <d v="2020-04-29T00:00:00"/>
    <x v="3"/>
    <n v="10840.5"/>
    <n v="797919"/>
    <n v="783753.29499999993"/>
    <n v="58214.93076923077"/>
    <n v="10"/>
    <n v="502"/>
    <n v="433"/>
    <n v="1.8074188766249559"/>
    <n v="1.7753312052977903"/>
  </r>
  <r>
    <x v="4"/>
    <d v="2020-05-02T00:00:00"/>
    <x v="3"/>
    <n v="7866"/>
    <n v="617881.5"/>
    <n v="575518.06799999997"/>
    <n v="119723.42363076922"/>
    <n v="10"/>
    <n v="416"/>
    <n v="341"/>
    <n v="7.3609212908325281"/>
    <n v="6.8562389390198657"/>
  </r>
  <r>
    <x v="0"/>
    <d v="2020-05-26T00:00:00"/>
    <x v="3"/>
    <n v="11835"/>
    <n v="983109"/>
    <n v="825345.05300000007"/>
    <n v="109486.33076923077"/>
    <n v="10"/>
    <n v="692"/>
    <n v="601"/>
    <n v="19.114907931725362"/>
    <n v="16.047452215369802"/>
  </r>
  <r>
    <x v="4"/>
    <d v="2020-05-01T00:00:00"/>
    <x v="3"/>
    <n v="11619"/>
    <n v="891139.5"/>
    <n v="829782.37600000005"/>
    <n v="121759.66210769229"/>
    <n v="10"/>
    <n v="554"/>
    <n v="472"/>
    <n v="7.3943633625691705"/>
    <n v="6.8852434439276857"/>
  </r>
  <r>
    <x v="1"/>
    <d v="2020-05-12T00:00:00"/>
    <x v="3"/>
    <n v="9328.5"/>
    <n v="732964.5"/>
    <n v="634517.67299999995"/>
    <n v="136157.98361538461"/>
    <n v="10"/>
    <n v="526"/>
    <n v="448"/>
    <n v="15.515222221399034"/>
    <n v="13.431322662966631"/>
  </r>
  <r>
    <x v="2"/>
    <d v="2020-05-21T00:00:00"/>
    <x v="3"/>
    <n v="11250"/>
    <n v="935523"/>
    <n v="808524.505"/>
    <n v="94344.953846153847"/>
    <n v="10"/>
    <n v="677"/>
    <n v="591"/>
    <n v="15.70743919505569"/>
    <n v="13.575133374593676"/>
  </r>
  <r>
    <x v="2"/>
    <d v="2020-05-20T00:00:00"/>
    <x v="3"/>
    <n v="13063.5"/>
    <n v="1037247"/>
    <n v="910480.6449999999"/>
    <n v="64430.964123076919"/>
    <n v="10"/>
    <n v="745"/>
    <n v="654"/>
    <n v="13.923014804998971"/>
    <n v="12.221424115953104"/>
  </r>
  <r>
    <x v="3"/>
    <d v="2020-05-05T00:00:00"/>
    <x v="3"/>
    <n v="10147.5"/>
    <n v="793320"/>
    <n v="718019.27600000007"/>
    <n v="92027.36809230769"/>
    <n v="10"/>
    <n v="511"/>
    <n v="437"/>
    <n v="10.487284466719515"/>
    <n v="9.4918474260071513"/>
  </r>
  <r>
    <x v="4"/>
    <d v="2020-04-28T00:00:00"/>
    <x v="3"/>
    <n v="12331.5"/>
    <n v="869983.5"/>
    <n v="896773.32399999991"/>
    <n v="51681.038461538461"/>
    <n v="10"/>
    <n v="580"/>
    <n v="506"/>
    <n v="-2.987357371482195"/>
    <n v="-3.0793485163798975"/>
  </r>
  <r>
    <x v="1"/>
    <d v="2020-05-13T00:00:00"/>
    <x v="3"/>
    <n v="11202"/>
    <n v="865714.5"/>
    <n v="799644.75899999996"/>
    <n v="111860.49372307691"/>
    <n v="10"/>
    <n v="612"/>
    <n v="530"/>
    <n v="8.2623865480746606"/>
    <n v="7.6318163782632773"/>
  </r>
  <r>
    <x v="0"/>
    <d v="2020-05-31T00:00:00"/>
    <x v="2"/>
    <n v="89149.5"/>
    <n v="7512646.5"/>
    <n v="5979210.0970000001"/>
    <n v="47580.146153846152"/>
    <n v="31"/>
    <n v="5760"/>
    <n v="5367"/>
    <n v="25.646136832846601"/>
    <n v="20.411401002296593"/>
  </r>
  <r>
    <x v="4"/>
    <d v="2020-05-03T00:00:00"/>
    <x v="3"/>
    <n v="8185.5"/>
    <n v="637881"/>
    <n v="575840.67700000003"/>
    <n v="73920.584615384607"/>
    <n v="10"/>
    <n v="402"/>
    <n v="333"/>
    <n v="10.773869488209144"/>
    <n v="9.7260026556677452"/>
  </r>
  <r>
    <x v="0"/>
    <d v="2020-05-30T00:00:00"/>
    <x v="2"/>
    <n v="108123"/>
    <n v="9164707.5"/>
    <n v="7329868.665"/>
    <n v="137418.15930769229"/>
    <n v="31"/>
    <n v="6735"/>
    <n v="6264"/>
    <n v="25.032356224352618"/>
    <n v="20.020702624715518"/>
  </r>
  <r>
    <x v="3"/>
    <d v="2020-05-06T00:00:00"/>
    <x v="3"/>
    <n v="9210"/>
    <n v="696832.5"/>
    <n v="616683.38099999994"/>
    <n v="99623.130769230775"/>
    <n v="10"/>
    <n v="465"/>
    <n v="390"/>
    <n v="12.996802162891441"/>
    <n v="11.501920332361086"/>
  </r>
  <r>
    <x v="2"/>
    <d v="2020-05-23T00:00:00"/>
    <x v="3"/>
    <n v="14773.5"/>
    <n v="1241383.5"/>
    <n v="1069622.507"/>
    <n v="74049.523076923084"/>
    <n v="10"/>
    <n v="828"/>
    <n v="734"/>
    <n v="16.058094503054431"/>
    <n v="13.836255516526522"/>
  </r>
  <r>
    <x v="0"/>
    <d v="2020-05-28T00:00:00"/>
    <x v="2"/>
    <n v="78141"/>
    <n v="6641569.5"/>
    <n v="5084073.5159999998"/>
    <n v="142499.01538461537"/>
    <n v="31"/>
    <n v="5355"/>
    <n v="4969"/>
    <n v="30.634804534167959"/>
    <n v="23.450721760872941"/>
  </r>
  <r>
    <x v="0"/>
    <d v="2020-05-25T00:00:00"/>
    <x v="3"/>
    <n v="12280.5"/>
    <n v="1030440"/>
    <n v="871047.598"/>
    <n v="85172.084615384621"/>
    <n v="10"/>
    <n v="739"/>
    <n v="642"/>
    <n v="18.29893135185478"/>
    <n v="15.468382632661775"/>
  </r>
  <r>
    <x v="4"/>
    <d v="2020-04-30T00:00:00"/>
    <x v="3"/>
    <n v="8934"/>
    <n v="716196"/>
    <n v="663415.49699999997"/>
    <n v="24274.438461538462"/>
    <n v="10"/>
    <n v="448"/>
    <n v="376"/>
    <n v="7.9558742957733521"/>
    <n v="7.3695612653519467"/>
  </r>
  <r>
    <x v="3"/>
    <d v="2020-05-10T00:00:00"/>
    <x v="3"/>
    <n v="12918"/>
    <n v="1004788.5"/>
    <n v="896111.80299999996"/>
    <n v="99729.923076923063"/>
    <n v="10"/>
    <n v="642"/>
    <n v="556"/>
    <n v="12.127582365969579"/>
    <n v="10.815877868825135"/>
  </r>
  <r>
    <x v="3"/>
    <d v="2020-05-08T00:00:00"/>
    <x v="3"/>
    <n v="12528"/>
    <n v="959703"/>
    <n v="861486.47499999998"/>
    <n v="87212.130769230775"/>
    <n v="10"/>
    <n v="638"/>
    <n v="547"/>
    <n v="11.400820308873685"/>
    <n v="10.234054181345689"/>
  </r>
  <r>
    <x v="3"/>
    <d v="2020-05-07T00:00:00"/>
    <x v="3"/>
    <n v="11029.5"/>
    <n v="863754"/>
    <n v="758428.73499999999"/>
    <n v="86710.804507692301"/>
    <n v="10"/>
    <n v="563"/>
    <n v="486"/>
    <n v="13.887298850827431"/>
    <n v="12.193896062999421"/>
  </r>
  <r>
    <x v="2"/>
    <d v="2020-05-24T00:00:00"/>
    <x v="3"/>
    <n v="9994.5"/>
    <n v="828984"/>
    <n v="702631.81099999999"/>
    <n v="82264.567169230766"/>
    <n v="10"/>
    <n v="639"/>
    <n v="557"/>
    <n v="17.982702607810054"/>
    <n v="15.241812749100106"/>
  </r>
  <r>
    <x v="0"/>
    <d v="2020-05-31T00:00:00"/>
    <x v="3"/>
    <n v="12724.5"/>
    <n v="1045515"/>
    <n v="896490.07"/>
    <n v="49463.982984615388"/>
    <n v="10"/>
    <n v="749"/>
    <n v="655"/>
    <n v="16.623154565448793"/>
    <n v="14.25373428406097"/>
  </r>
  <r>
    <x v="0"/>
    <d v="2020-05-30T00:00:00"/>
    <x v="3"/>
    <n v="14728.5"/>
    <n v="1260483"/>
    <n v="1048221.1390000001"/>
    <n v="86278.176699999996"/>
    <n v="10"/>
    <n v="865"/>
    <n v="763"/>
    <n v="20.24972146645479"/>
    <n v="16.839724216827985"/>
  </r>
  <r>
    <x v="0"/>
    <d v="2020-05-28T00:00:00"/>
    <x v="3"/>
    <n v="13038"/>
    <n v="1114552.5"/>
    <n v="939269.56700000004"/>
    <n v="74269.06047692307"/>
    <n v="10"/>
    <n v="791"/>
    <n v="697"/>
    <n v="18.661621664145748"/>
    <n v="15.726754280305322"/>
  </r>
  <r>
    <x v="1"/>
    <d v="2020-05-16T00:00:00"/>
    <x v="4"/>
    <n v="35482.5"/>
    <n v="3222517.5"/>
    <n v="2633868.1740000001"/>
    <n v="150484.18215384614"/>
    <n v="19"/>
    <n v="2080"/>
    <n v="1844"/>
    <n v="22.349232653737204"/>
    <n v="18.266753431129541"/>
  </r>
  <r>
    <x v="2"/>
    <d v="2020-05-19T00:00:00"/>
    <x v="4"/>
    <n v="32434.5"/>
    <n v="2865337.5"/>
    <n v="2368028.6850000001"/>
    <n v="225452.89078461539"/>
    <n v="19"/>
    <n v="1999"/>
    <n v="1799"/>
    <n v="21.000962452445965"/>
    <n v="17.356029263568427"/>
  </r>
  <r>
    <x v="1"/>
    <d v="2020-05-17T00:00:00"/>
    <x v="4"/>
    <n v="30486"/>
    <n v="2694289.5"/>
    <n v="2183502.7290000003"/>
    <n v="153558.02257692307"/>
    <n v="19"/>
    <n v="1871"/>
    <n v="1660"/>
    <n v="23.392998974355741"/>
    <n v="18.958124989909201"/>
  </r>
  <r>
    <x v="3"/>
    <d v="2020-05-09T00:00:00"/>
    <x v="4"/>
    <n v="32079"/>
    <n v="2902167"/>
    <n v="2319890.3459999999"/>
    <n v="194963.39216923076"/>
    <n v="19"/>
    <n v="1851"/>
    <n v="1635"/>
    <n v="25.099317948538939"/>
    <n v="20.063513023199565"/>
  </r>
  <r>
    <x v="3"/>
    <d v="2020-05-04T00:00:00"/>
    <x v="4"/>
    <n v="27072"/>
    <n v="2450968.5"/>
    <n v="1980824.9889999998"/>
    <n v="188174.3243923077"/>
    <n v="19"/>
    <n v="1582"/>
    <n v="1403"/>
    <n v="23.734732427691533"/>
    <n v="19.181948319613255"/>
  </r>
  <r>
    <x v="4"/>
    <d v="2020-04-29T00:00:00"/>
    <x v="4"/>
    <n v="25917"/>
    <n v="2397588"/>
    <n v="1937222.0459999999"/>
    <n v="159472.57584615384"/>
    <n v="18"/>
    <n v="1534"/>
    <n v="1369"/>
    <n v="23.764232652140702"/>
    <n v="19.201211968027874"/>
  </r>
  <r>
    <x v="4"/>
    <d v="2020-05-02T00:00:00"/>
    <x v="4"/>
    <n v="19461"/>
    <n v="1799230.5"/>
    <n v="1457108.1479999998"/>
    <n v="183829.81409230767"/>
    <n v="19"/>
    <n v="1217"/>
    <n v="1048"/>
    <n v="23.479544223919902"/>
    <n v="19.014926214289954"/>
  </r>
  <r>
    <x v="0"/>
    <d v="2020-05-26T00:00:00"/>
    <x v="4"/>
    <n v="31407"/>
    <n v="2907411"/>
    <n v="2288433.4950000001"/>
    <n v="193538.8704076923"/>
    <n v="20"/>
    <n v="2036"/>
    <n v="1790"/>
    <n v="27.048087976006478"/>
    <n v="21.289645839545901"/>
  </r>
  <r>
    <x v="4"/>
    <d v="2020-05-01T00:00:00"/>
    <x v="4"/>
    <n v="25792.5"/>
    <n v="2374356"/>
    <n v="1915101.034"/>
    <n v="277477.31932307692"/>
    <n v="19"/>
    <n v="1497"/>
    <n v="1291"/>
    <n v="23.980717353630755"/>
    <n v="19.342296016267149"/>
  </r>
  <r>
    <x v="1"/>
    <d v="2020-05-12T00:00:00"/>
    <x v="4"/>
    <n v="26032.5"/>
    <n v="2370432"/>
    <n v="1847737.8370000001"/>
    <n v="141864.00329999998"/>
    <n v="19"/>
    <n v="1649"/>
    <n v="1460"/>
    <n v="28.288329249600135"/>
    <n v="22.050586686308655"/>
  </r>
  <r>
    <x v="2"/>
    <d v="2020-05-21T00:00:00"/>
    <x v="4"/>
    <n v="31707"/>
    <n v="2853181.5"/>
    <n v="2349459.5"/>
    <n v="187617.05315384615"/>
    <n v="19"/>
    <n v="1949"/>
    <n v="1724"/>
    <n v="21.439909902681872"/>
    <n v="17.654747866548274"/>
  </r>
  <r>
    <x v="2"/>
    <d v="2020-05-20T00:00:00"/>
    <x v="4"/>
    <n v="29955"/>
    <n v="2692230"/>
    <n v="2195766.1209999998"/>
    <n v="202002.14775384613"/>
    <n v="19"/>
    <n v="1889"/>
    <n v="1690"/>
    <n v="22.610052785307559"/>
    <n v="18.440619077864824"/>
  </r>
  <r>
    <x v="3"/>
    <d v="2020-05-05T00:00:00"/>
    <x v="4"/>
    <n v="22848"/>
    <n v="2079900"/>
    <n v="1657688.8529999999"/>
    <n v="178454.88537692308"/>
    <n v="19"/>
    <n v="1417"/>
    <n v="1245"/>
    <n v="25.469867052306235"/>
    <n v="20.299588778306653"/>
  </r>
  <r>
    <x v="4"/>
    <d v="2020-04-28T00:00:00"/>
    <x v="4"/>
    <n v="23314.5"/>
    <n v="2136817.5"/>
    <n v="1701780.4779999999"/>
    <n v="141999.40078461537"/>
    <n v="17"/>
    <n v="1439"/>
    <n v="1265"/>
    <n v="25.563639236905157"/>
    <n v="20.359109844429867"/>
  </r>
  <r>
    <x v="1"/>
    <d v="2020-05-13T00:00:00"/>
    <x v="4"/>
    <n v="26464.5"/>
    <n v="2373337.5"/>
    <n v="1886244.7409999999"/>
    <n v="207105.15935384613"/>
    <n v="19"/>
    <n v="1625"/>
    <n v="1444"/>
    <n v="25.823412434897815"/>
    <n v="20.523535274692286"/>
  </r>
  <r>
    <x v="4"/>
    <d v="2020-05-03T00:00:00"/>
    <x v="4"/>
    <n v="23539.5"/>
    <n v="2170309.5"/>
    <n v="1735984.6140000001"/>
    <n v="170377.85753846151"/>
    <n v="19"/>
    <n v="1402"/>
    <n v="1234"/>
    <n v="25.018936371748278"/>
    <n v="20.012117442235773"/>
  </r>
  <r>
    <x v="3"/>
    <d v="2020-05-06T00:00:00"/>
    <x v="4"/>
    <n v="24678"/>
    <n v="2232519"/>
    <n v="1781999.058"/>
    <n v="359577.90600769228"/>
    <n v="19"/>
    <n v="1499"/>
    <n v="1323"/>
    <n v="25.281716058011522"/>
    <n v="20.179892847496482"/>
  </r>
  <r>
    <x v="2"/>
    <d v="2020-05-23T00:00:00"/>
    <x v="4"/>
    <n v="38176.5"/>
    <n v="3385372.5"/>
    <n v="2831498.2739999997"/>
    <n v="146460.30097692306"/>
    <n v="20"/>
    <n v="2266"/>
    <n v="1993"/>
    <n v="19.561171238771529"/>
    <n v="16.360805967437862"/>
  </r>
  <r>
    <x v="0"/>
    <d v="2020-05-25T00:00:00"/>
    <x v="4"/>
    <n v="30603"/>
    <n v="2865727.5"/>
    <n v="2288224.429"/>
    <n v="167381.28187692308"/>
    <n v="20"/>
    <n v="2011"/>
    <n v="1791"/>
    <n v="25.238043247898567"/>
    <n v="20.152058107409026"/>
  </r>
  <r>
    <x v="4"/>
    <d v="2020-04-30T00:00:00"/>
    <x v="4"/>
    <n v="24211.5"/>
    <n v="2267664"/>
    <n v="1801564.392"/>
    <n v="97090.63692307692"/>
    <n v="19"/>
    <n v="1499"/>
    <n v="1322"/>
    <n v="25.871937193572155"/>
    <n v="20.554174163368121"/>
  </r>
  <r>
    <x v="3"/>
    <d v="2020-05-10T00:00:00"/>
    <x v="4"/>
    <n v="31399.5"/>
    <n v="2862298.5"/>
    <n v="2267667.5189999999"/>
    <n v="169650.86923076923"/>
    <n v="19"/>
    <n v="1848"/>
    <n v="1649"/>
    <n v="26.222141297954543"/>
    <n v="20.774597093908973"/>
  </r>
  <r>
    <x v="3"/>
    <d v="2020-05-08T00:00:00"/>
    <x v="4"/>
    <n v="25294.5"/>
    <n v="2271454.5"/>
    <n v="1811009.8979999998"/>
    <n v="151659.17713846153"/>
    <n v="19"/>
    <n v="1522"/>
    <n v="1340"/>
    <n v="25.424742432854458"/>
    <n v="20.270914605597433"/>
  </r>
  <r>
    <x v="3"/>
    <d v="2020-05-07T00:00:00"/>
    <x v="4"/>
    <n v="25468.5"/>
    <n v="2350672.5"/>
    <n v="1875294.65"/>
    <n v="221739.45623076922"/>
    <n v="19"/>
    <n v="1530"/>
    <n v="1338"/>
    <n v="25.349501743632668"/>
    <n v="20.223057444199483"/>
  </r>
  <r>
    <x v="2"/>
    <d v="2020-05-24T00:00:00"/>
    <x v="4"/>
    <n v="31854"/>
    <n v="2915533.5"/>
    <n v="2431800.3939999999"/>
    <n v="155421.87692307692"/>
    <n v="20"/>
    <n v="2015"/>
    <n v="1803"/>
    <n v="19.891974160112756"/>
    <n v="16.591581129148409"/>
  </r>
  <r>
    <x v="0"/>
    <d v="2020-05-31T00:00:00"/>
    <x v="4"/>
    <n v="32359.5"/>
    <n v="2991999"/>
    <n v="2374135.6799999997"/>
    <n v="106116.64615384616"/>
    <n v="20"/>
    <n v="2060"/>
    <n v="1826"/>
    <n v="26.024768727623872"/>
    <n v="20.650518933996981"/>
  </r>
  <r>
    <x v="0"/>
    <d v="2020-05-30T00:00:00"/>
    <x v="4"/>
    <n v="39867"/>
    <n v="3654166.5"/>
    <n v="2919786.2949999999"/>
    <n v="182639.11723076922"/>
    <n v="20"/>
    <n v="2451"/>
    <n v="2178"/>
    <n v="25.151847799874687"/>
    <n v="20.097064679455631"/>
  </r>
  <r>
    <x v="0"/>
    <d v="2020-05-28T00:00:00"/>
    <x v="4"/>
    <n v="31974"/>
    <n v="3004213.5"/>
    <n v="2389834.3129999996"/>
    <n v="174780.66518461538"/>
    <n v="20"/>
    <n v="2088"/>
    <n v="1848"/>
    <n v="25.708024345368102"/>
    <n v="20.450583388963548"/>
  </r>
  <r>
    <x v="1"/>
    <d v="2020-05-16T00:00:00"/>
    <x v="5"/>
    <n v="321412.5"/>
    <n v="32235864"/>
    <n v="23691368.555"/>
    <n v="595097.15929230768"/>
    <n v="129"/>
    <n v="17914"/>
    <n v="16631"/>
    <n v="36.065858437699703"/>
    <n v="26.506177855198793"/>
  </r>
  <r>
    <x v="2"/>
    <d v="2020-05-19T00:00:00"/>
    <x v="5"/>
    <n v="276568.5"/>
    <n v="27093624"/>
    <n v="19768696.5"/>
    <n v="759335.80469230772"/>
    <n v="129"/>
    <n v="16191"/>
    <n v="15102"/>
    <n v="37.053163823927385"/>
    <n v="27.035613618909011"/>
  </r>
  <r>
    <x v="1"/>
    <d v="2020-05-17T00:00:00"/>
    <x v="5"/>
    <n v="269029.5"/>
    <n v="26659930.5"/>
    <n v="19515982.116"/>
    <n v="551393.4769230769"/>
    <n v="129"/>
    <n v="15744"/>
    <n v="14685"/>
    <n v="36.605630921044444"/>
    <n v="26.796575422430301"/>
  </r>
  <r>
    <x v="3"/>
    <d v="2020-05-09T00:00:00"/>
    <x v="5"/>
    <n v="285972"/>
    <n v="29768199"/>
    <n v="21483666.921"/>
    <n v="549316.95015384618"/>
    <n v="129"/>
    <n v="16420"/>
    <n v="15169"/>
    <n v="38.562002052368349"/>
    <n v="27.830142088878134"/>
  </r>
  <r>
    <x v="3"/>
    <d v="2020-05-04T00:00:00"/>
    <x v="5"/>
    <n v="283942.5"/>
    <n v="29357940"/>
    <n v="21174604.830000002"/>
    <n v="988153.40803076921"/>
    <n v="129"/>
    <n v="16525"/>
    <n v="15310"/>
    <n v="38.646932189288925"/>
    <n v="27.87435075485541"/>
  </r>
  <r>
    <x v="4"/>
    <d v="2020-04-29T00:00:00"/>
    <x v="5"/>
    <n v="298059"/>
    <n v="30869287.5"/>
    <n v="22717731.617999997"/>
    <n v="661329.17833846144"/>
    <n v="128"/>
    <n v="17368"/>
    <n v="16077"/>
    <n v="35.881909422423405"/>
    <n v="26.406686199025497"/>
  </r>
  <r>
    <x v="4"/>
    <d v="2020-05-02T00:00:00"/>
    <x v="5"/>
    <n v="232903.5"/>
    <n v="24342016.5"/>
    <n v="17790852.443999998"/>
    <n v="634118.86923076923"/>
    <n v="129"/>
    <n v="14009"/>
    <n v="12920"/>
    <n v="36.823216181579852"/>
    <n v="26.912988313848203"/>
  </r>
  <r>
    <x v="0"/>
    <d v="2020-05-26T00:00:00"/>
    <x v="5"/>
    <n v="276966"/>
    <n v="27872617.898850001"/>
    <n v="20223763.805"/>
    <n v="645572.57826153841"/>
    <n v="129"/>
    <n v="16459"/>
    <n v="15355"/>
    <n v="37.821120576768926"/>
    <n v="27.442180428145523"/>
  </r>
  <r>
    <x v="4"/>
    <d v="2020-05-01T00:00:00"/>
    <x v="5"/>
    <n v="296149.5"/>
    <n v="31053316.5"/>
    <n v="22737807.546999998"/>
    <n v="896375.16923076916"/>
    <n v="129"/>
    <n v="17002"/>
    <n v="15570"/>
    <n v="36.571287428708757"/>
    <n v="26.778167005124885"/>
  </r>
  <r>
    <x v="1"/>
    <d v="2020-05-12T00:00:00"/>
    <x v="5"/>
    <n v="281796"/>
    <n v="29042520"/>
    <n v="20980503.504999999"/>
    <n v="776209.03169999993"/>
    <n v="129"/>
    <n v="16387"/>
    <n v="15322"/>
    <n v="38.426229823696509"/>
    <n v="27.759355920216294"/>
  </r>
  <r>
    <x v="2"/>
    <d v="2020-05-21T00:00:00"/>
    <x v="5"/>
    <n v="288936"/>
    <n v="27852900"/>
    <n v="20824687.999000002"/>
    <n v="822353.43936153851"/>
    <n v="129"/>
    <n v="16373"/>
    <n v="15223"/>
    <n v="33.749422806898679"/>
    <n v="25.233322207023317"/>
  </r>
  <r>
    <x v="2"/>
    <d v="2020-05-20T00:00:00"/>
    <x v="5"/>
    <n v="300151.5"/>
    <n v="29368771.617449999"/>
    <n v="21545834.136"/>
    <n v="1052145.9026769232"/>
    <n v="129"/>
    <n v="17095"/>
    <n v="15919"/>
    <n v="36.308352844780288"/>
    <n v="26.636924360846798"/>
  </r>
  <r>
    <x v="3"/>
    <d v="2020-05-05T00:00:00"/>
    <x v="5"/>
    <n v="262734"/>
    <n v="27278441.145"/>
    <n v="19610637.316999998"/>
    <n v="919330.0461538462"/>
    <n v="129"/>
    <n v="15665"/>
    <n v="14501"/>
    <n v="39.100227616534234"/>
    <n v="28.109391541992391"/>
  </r>
  <r>
    <x v="4"/>
    <d v="2020-04-28T00:00:00"/>
    <x v="5"/>
    <n v="286002"/>
    <n v="29159032.5"/>
    <n v="21437602.310000002"/>
    <n v="637711.59372307686"/>
    <n v="128"/>
    <n v="16450"/>
    <n v="15320"/>
    <n v="36.018161351925912"/>
    <n v="26.480405994266093"/>
  </r>
  <r>
    <x v="1"/>
    <d v="2020-05-13T00:00:00"/>
    <x v="5"/>
    <n v="258459"/>
    <n v="26467453.5"/>
    <n v="19153152.526999999"/>
    <n v="636197.23340769229"/>
    <n v="129"/>
    <n v="15304"/>
    <n v="14315"/>
    <n v="38.188496450853755"/>
    <n v="27.635076313631764"/>
  </r>
  <r>
    <x v="4"/>
    <d v="2020-05-03T00:00:00"/>
    <x v="5"/>
    <n v="274083"/>
    <n v="28427001"/>
    <n v="20563887.598999999"/>
    <n v="779849.36538461538"/>
    <n v="129"/>
    <n v="15778"/>
    <n v="14624"/>
    <n v="38.237484829387881"/>
    <n v="27.660720879420243"/>
  </r>
  <r>
    <x v="3"/>
    <d v="2020-05-06T00:00:00"/>
    <x v="5"/>
    <n v="277512"/>
    <n v="28770810.105599999"/>
    <n v="20810852.736000001"/>
    <n v="790162.57692307688"/>
    <n v="129"/>
    <n v="16376"/>
    <n v="15197"/>
    <n v="38.249068745896857"/>
    <n v="27.666782201765873"/>
  </r>
  <r>
    <x v="2"/>
    <d v="2020-05-23T00:00:00"/>
    <x v="5"/>
    <n v="356982"/>
    <n v="35103926.711549997"/>
    <n v="26357141.036999997"/>
    <n v="601482.07692307688"/>
    <n v="129"/>
    <n v="19856"/>
    <n v="18325"/>
    <n v="33.185638997307464"/>
    <n v="24.916829807738026"/>
  </r>
  <r>
    <x v="0"/>
    <d v="2020-05-25T00:00:00"/>
    <x v="5"/>
    <n v="266983.5"/>
    <n v="27165913.5"/>
    <n v="19659432.722999997"/>
    <n v="698314.9846153846"/>
    <n v="129"/>
    <n v="15822"/>
    <n v="14753"/>
    <n v="38.1825909361973"/>
    <n v="27.631983651129577"/>
  </r>
  <r>
    <x v="4"/>
    <d v="2020-04-30T00:00:00"/>
    <x v="5"/>
    <n v="311131.5"/>
    <n v="32418879"/>
    <n v="23595019.660999998"/>
    <n v="265444.33165384614"/>
    <n v="129"/>
    <n v="18042"/>
    <n v="16631"/>
    <n v="37.39712645200666"/>
    <n v="27.218274077274547"/>
  </r>
  <r>
    <x v="3"/>
    <d v="2020-05-10T00:00:00"/>
    <x v="5"/>
    <n v="287206.5"/>
    <n v="29536176.10605"/>
    <n v="21276357.105999999"/>
    <n v="541588.89356153843"/>
    <n v="129"/>
    <n v="16437"/>
    <n v="15285"/>
    <n v="38.821584723828053"/>
    <n v="27.965092605058356"/>
  </r>
  <r>
    <x v="3"/>
    <d v="2020-05-08T00:00:00"/>
    <x v="5"/>
    <n v="370092"/>
    <n v="38091556.5"/>
    <n v="28012065.349999998"/>
    <n v="725212.99592307687"/>
    <n v="129"/>
    <n v="20452"/>
    <n v="18857"/>
    <n v="35.982677550050781"/>
    <n v="26.461221530813532"/>
  </r>
  <r>
    <x v="3"/>
    <d v="2020-05-07T00:00:00"/>
    <x v="5"/>
    <n v="247813.5"/>
    <n v="25325271"/>
    <n v="18582990.427999999"/>
    <n v="865201.87857692305"/>
    <n v="129"/>
    <n v="14582"/>
    <n v="13512"/>
    <n v="36.281999918813071"/>
    <n v="26.622738102190496"/>
  </r>
  <r>
    <x v="2"/>
    <d v="2020-05-24T00:00:00"/>
    <x v="5"/>
    <n v="287740.5"/>
    <n v="28188534"/>
    <n v="21369401.386999998"/>
    <n v="607679.34615384613"/>
    <n v="129"/>
    <n v="16432"/>
    <n v="15345"/>
    <n v="31.91073296582092"/>
    <n v="24.191157344330154"/>
  </r>
  <r>
    <x v="1"/>
    <d v="2020-05-16T00:00:00"/>
    <x v="6"/>
    <n v="408810"/>
    <n v="42323631"/>
    <n v="31033323.692999996"/>
    <n v="571764.09076923074"/>
    <n v="125"/>
    <n v="22291"/>
    <n v="20635"/>
    <n v="36.38123785479894"/>
    <n v="26.676131135818672"/>
  </r>
  <r>
    <x v="2"/>
    <d v="2020-05-19T00:00:00"/>
    <x v="6"/>
    <n v="362536.5"/>
    <n v="37023243"/>
    <n v="26762183.377"/>
    <n v="650375.76849230775"/>
    <n v="125"/>
    <n v="20771"/>
    <n v="19338"/>
    <n v="38.341638566824024"/>
    <n v="27.715183197214788"/>
  </r>
  <r>
    <x v="1"/>
    <d v="2020-05-17T00:00:00"/>
    <x v="6"/>
    <n v="357072"/>
    <n v="36834567"/>
    <n v="26914635.671"/>
    <n v="566638.92575384618"/>
    <n v="125"/>
    <n v="20079"/>
    <n v="18721"/>
    <n v="36.857015083761787"/>
    <n v="26.931038252736894"/>
  </r>
  <r>
    <x v="3"/>
    <d v="2020-05-09T00:00:00"/>
    <x v="6"/>
    <n v="359214"/>
    <n v="38693427"/>
    <n v="27863789.055"/>
    <n v="582268.72615384613"/>
    <n v="125"/>
    <n v="20132"/>
    <n v="18617"/>
    <n v="38.866350601576507"/>
    <n v="27.988314255545266"/>
  </r>
  <r>
    <x v="3"/>
    <d v="2020-05-04T00:00:00"/>
    <x v="6"/>
    <n v="360255"/>
    <n v="38406954"/>
    <n v="27588003.988000002"/>
    <n v="1078421.345076923"/>
    <n v="125"/>
    <n v="20495"/>
    <n v="18964"/>
    <n v="39.216139075178958"/>
    <n v="28.169247714879965"/>
  </r>
  <r>
    <x v="4"/>
    <d v="2020-04-29T00:00:00"/>
    <x v="6"/>
    <n v="387220.5"/>
    <n v="41559384"/>
    <n v="30476170.214999996"/>
    <n v="642893.56656923075"/>
    <n v="125"/>
    <n v="21863"/>
    <n v="20160"/>
    <n v="36.366819409431514"/>
    <n v="26.668378398005139"/>
  </r>
  <r>
    <x v="4"/>
    <d v="2020-05-02T00:00:00"/>
    <x v="6"/>
    <n v="296580"/>
    <n v="31843737"/>
    <n v="23119777.98"/>
    <n v="657754.31880000001"/>
    <n v="125"/>
    <n v="16932"/>
    <n v="15601"/>
    <n v="37.733749119679047"/>
    <n v="27.396153347202933"/>
  </r>
  <r>
    <x v="0"/>
    <d v="2020-05-26T00:00:00"/>
    <x v="6"/>
    <n v="369861"/>
    <n v="38365960.5"/>
    <n v="27592063.502999999"/>
    <n v="589339.03384615376"/>
    <n v="124"/>
    <n v="21153"/>
    <n v="19673"/>
    <n v="39.04708684012919"/>
    <n v="28.081916512946421"/>
  </r>
  <r>
    <x v="4"/>
    <d v="2020-05-01T00:00:00"/>
    <x v="6"/>
    <n v="372504"/>
    <n v="40077193.5"/>
    <n v="29141359.438000001"/>
    <n v="848425.41843846149"/>
    <n v="125"/>
    <n v="20602"/>
    <n v="18845"/>
    <n v="37.526849374568968"/>
    <n v="27.286925822288428"/>
  </r>
  <r>
    <x v="1"/>
    <d v="2020-05-12T00:00:00"/>
    <x v="6"/>
    <n v="373392"/>
    <n v="39578577"/>
    <n v="28453665.594999999"/>
    <n v="535419.89796923078"/>
    <n v="125"/>
    <n v="21106"/>
    <n v="19651"/>
    <n v="39.098341715785537"/>
    <n v="28.108416846315627"/>
  </r>
  <r>
    <x v="2"/>
    <d v="2020-05-21T00:00:00"/>
    <x v="6"/>
    <n v="378043.5"/>
    <n v="37902156.57"/>
    <n v="28083686.689999998"/>
    <n v="713697.60769230768"/>
    <n v="125"/>
    <n v="20911"/>
    <n v="19358"/>
    <n v="34.961470651558542"/>
    <n v="25.904778958597401"/>
  </r>
  <r>
    <x v="2"/>
    <d v="2020-05-20T00:00:00"/>
    <x v="6"/>
    <n v="388668"/>
    <n v="39639309"/>
    <n v="28736966.634"/>
    <n v="997757.75384615385"/>
    <n v="125"/>
    <n v="21674"/>
    <n v="20155"/>
    <n v="37.938389617994503"/>
    <n v="27.503865836813656"/>
  </r>
  <r>
    <x v="3"/>
    <d v="2020-05-05T00:00:00"/>
    <x v="6"/>
    <n v="333792"/>
    <n v="35671734"/>
    <n v="25644478.342"/>
    <n v="919576.96055384621"/>
    <n v="125"/>
    <n v="18944"/>
    <n v="17541"/>
    <n v="39.101031903532878"/>
    <n v="28.109807215987875"/>
  </r>
  <r>
    <x v="4"/>
    <d v="2020-04-28T00:00:00"/>
    <x v="6"/>
    <n v="376060.5"/>
    <n v="39918028.5"/>
    <n v="29154014.884"/>
    <n v="611904.23352307687"/>
    <n v="125"/>
    <n v="20914"/>
    <n v="19479"/>
    <n v="36.921205051272004"/>
    <n v="26.965293679270758"/>
  </r>
  <r>
    <x v="1"/>
    <d v="2020-05-13T00:00:00"/>
    <x v="6"/>
    <n v="350068.5"/>
    <n v="37197115.5"/>
    <n v="26793668.158999998"/>
    <n v="582815.36153846153"/>
    <n v="125"/>
    <n v="19965"/>
    <n v="18573"/>
    <n v="38.828006972630519"/>
    <n v="27.968424973705293"/>
  </r>
  <r>
    <x v="0"/>
    <d v="2020-05-31T00:00:00"/>
    <x v="5"/>
    <n v="294337.5"/>
    <n v="29327766"/>
    <n v="22491044.692999996"/>
    <n v="283716.73846153845"/>
    <n v="129"/>
    <n v="17235"/>
    <n v="16052"/>
    <n v="30.397526661479766"/>
    <n v="23.311428858918212"/>
  </r>
  <r>
    <x v="4"/>
    <d v="2020-05-03T00:00:00"/>
    <x v="6"/>
    <n v="342666"/>
    <n v="36631999.5"/>
    <n v="26408496.047999997"/>
    <n v="820373.56815384608"/>
    <n v="125"/>
    <n v="18861"/>
    <n v="17420"/>
    <n v="38.71293326745225"/>
    <n v="27.908668900260285"/>
  </r>
  <r>
    <x v="0"/>
    <d v="2020-05-30T00:00:00"/>
    <x v="5"/>
    <n v="364882.5"/>
    <n v="35724493.5"/>
    <n v="27535617.434"/>
    <n v="541116.6988461538"/>
    <n v="129"/>
    <n v="20243"/>
    <n v="18711"/>
    <n v="29.739213531811593"/>
    <n v="22.92230137846461"/>
  </r>
  <r>
    <x v="3"/>
    <d v="2020-05-06T00:00:00"/>
    <x v="6"/>
    <n v="355278"/>
    <n v="38092344"/>
    <n v="27467616.702999998"/>
    <n v="942702.9"/>
    <n v="125"/>
    <n v="20218"/>
    <n v="18647"/>
    <n v="38.680921653605189"/>
    <n v="27.892028112000673"/>
  </r>
  <r>
    <x v="2"/>
    <d v="2020-05-23T00:00:00"/>
    <x v="6"/>
    <n v="456885"/>
    <n v="46408080"/>
    <n v="34793888.932999998"/>
    <n v="595793.09065384604"/>
    <n v="125"/>
    <n v="24574"/>
    <n v="22609"/>
    <n v="33.379973964291786"/>
    <n v="25.026226180871959"/>
  </r>
  <r>
    <x v="0"/>
    <d v="2020-05-28T00:00:00"/>
    <x v="5"/>
    <n v="278491.5"/>
    <n v="28151004.75"/>
    <n v="20806418.796"/>
    <n v="591565.35384615383"/>
    <n v="129"/>
    <n v="16453"/>
    <n v="15289"/>
    <n v="35.29961607526608"/>
    <n v="26.089960266871117"/>
  </r>
  <r>
    <x v="0"/>
    <d v="2020-05-25T00:00:00"/>
    <x v="6"/>
    <n v="349734"/>
    <n v="36883428"/>
    <n v="26438356.802999999"/>
    <n v="742420.26923076913"/>
    <n v="124"/>
    <n v="20358"/>
    <n v="18890"/>
    <n v="39.507263158710316"/>
    <n v="28.319144296999728"/>
  </r>
  <r>
    <x v="4"/>
    <d v="2020-04-30T00:00:00"/>
    <x v="6"/>
    <n v="401580"/>
    <n v="43028734.5"/>
    <n v="31156525.939999998"/>
    <n v="343786.08461538458"/>
    <n v="125"/>
    <n v="22368"/>
    <n v="20625"/>
    <n v="38.105046059573624"/>
    <n v="27.591349589888598"/>
  </r>
  <r>
    <x v="3"/>
    <d v="2020-05-10T00:00:00"/>
    <x v="6"/>
    <n v="368649"/>
    <n v="39010875"/>
    <n v="28090230.958999999"/>
    <n v="532663.16153846146"/>
    <n v="125"/>
    <n v="20368"/>
    <n v="18884"/>
    <n v="38.877017625592252"/>
    <n v="27.993845411055251"/>
  </r>
  <r>
    <x v="3"/>
    <d v="2020-05-08T00:00:00"/>
    <x v="6"/>
    <n v="463530"/>
    <n v="49123180.5"/>
    <n v="36012087.989"/>
    <n v="700442.11537692312"/>
    <n v="125"/>
    <n v="24620"/>
    <n v="22641"/>
    <n v="36.407476608978691"/>
    <n v="26.690235399151323"/>
  </r>
  <r>
    <x v="3"/>
    <d v="2020-05-07T00:00:00"/>
    <x v="6"/>
    <n v="319110"/>
    <n v="33763989"/>
    <n v="24610757.489"/>
    <n v="1101833.4472307691"/>
    <n v="125"/>
    <n v="18014"/>
    <n v="16675"/>
    <n v="37.19199425328992"/>
    <n v="27.109449392961238"/>
  </r>
  <r>
    <x v="2"/>
    <d v="2020-05-24T00:00:00"/>
    <x v="6"/>
    <n v="375744"/>
    <n v="38191381.5"/>
    <n v="28822960.470999997"/>
    <n v="574198.11538461538"/>
    <n v="125"/>
    <n v="21004"/>
    <n v="19556"/>
    <n v="32.503326778059346"/>
    <n v="24.530196764419227"/>
  </r>
  <r>
    <x v="1"/>
    <d v="2020-05-16T00:00:00"/>
    <x v="7"/>
    <n v="81331.5"/>
    <n v="6652179"/>
    <n v="5305378.9040000001"/>
    <n v="156413.8362153846"/>
    <n v="36"/>
    <n v="5286"/>
    <n v="4867"/>
    <n v="25.385559078251273"/>
    <n v="20.245999032798125"/>
  </r>
  <r>
    <x v="2"/>
    <d v="2020-05-19T00:00:00"/>
    <x v="7"/>
    <n v="75796.5"/>
    <n v="6173463"/>
    <n v="4915101.7949999999"/>
    <n v="253686.7171923077"/>
    <n v="36"/>
    <n v="5094"/>
    <n v="4716"/>
    <n v="25.601935778422675"/>
    <n v="20.383392676039367"/>
  </r>
  <r>
    <x v="1"/>
    <d v="2020-05-17T00:00:00"/>
    <x v="7"/>
    <n v="72861"/>
    <n v="5952802.5"/>
    <n v="4711294.2009999994"/>
    <n v="125880.90000000001"/>
    <n v="36"/>
    <n v="4918"/>
    <n v="4554"/>
    <n v="26.351746378659254"/>
    <n v="20.855862411024063"/>
  </r>
  <r>
    <x v="3"/>
    <d v="2020-05-09T00:00:00"/>
    <x v="7"/>
    <n v="83373"/>
    <n v="7253427"/>
    <n v="5531366.3810000001"/>
    <n v="221053.87967692307"/>
    <n v="36"/>
    <n v="5413"/>
    <n v="4959"/>
    <n v="31.13264427601835"/>
    <n v="23.741337977207184"/>
  </r>
  <r>
    <x v="3"/>
    <d v="2020-05-04T00:00:00"/>
    <x v="7"/>
    <n v="64108.5"/>
    <n v="5561452.5"/>
    <n v="4257859.3720000004"/>
    <n v="337872.83273076924"/>
    <n v="36"/>
    <n v="4508"/>
    <n v="4149"/>
    <n v="30.616162115933765"/>
    <n v="23.439796132395259"/>
  </r>
  <r>
    <x v="4"/>
    <d v="2020-04-29T00:00:00"/>
    <x v="7"/>
    <n v="74707.5"/>
    <n v="6454458"/>
    <n v="4968152.9469999997"/>
    <n v="118941.29398461539"/>
    <n v="36"/>
    <n v="4937"/>
    <n v="4561"/>
    <n v="29.916652503572784"/>
    <n v="23.027573391909904"/>
  </r>
  <r>
    <x v="4"/>
    <d v="2020-05-02T00:00:00"/>
    <x v="7"/>
    <n v="46216.5"/>
    <n v="4118251.5"/>
    <n v="3133704.9279999998"/>
    <n v="179531.89196153847"/>
    <n v="36"/>
    <n v="3442"/>
    <n v="3147"/>
    <n v="31.417973121941628"/>
    <n v="23.906907385330889"/>
  </r>
  <r>
    <x v="0"/>
    <d v="2020-05-26T00:00:00"/>
    <x v="7"/>
    <n v="67726.5"/>
    <n v="5864989.5"/>
    <n v="4506085.4840000002"/>
    <n v="167003.69436153845"/>
    <n v="36"/>
    <n v="4770"/>
    <n v="4424"/>
    <n v="30.157084698573371"/>
    <n v="23.169760423271001"/>
  </r>
  <r>
    <x v="4"/>
    <d v="2020-05-01T00:00:00"/>
    <x v="7"/>
    <n v="82228.5"/>
    <n v="7032225"/>
    <n v="5546127.1919999998"/>
    <n v="196859.98644615384"/>
    <n v="36"/>
    <n v="5457"/>
    <n v="4916"/>
    <n v="26.795234882885826"/>
    <n v="21.132682870641943"/>
  </r>
  <r>
    <x v="1"/>
    <d v="2020-05-12T00:00:00"/>
    <x v="7"/>
    <n v="64390.5"/>
    <n v="5523145.5"/>
    <n v="4230689.2069999995"/>
    <n v="183154.05167692306"/>
    <n v="36"/>
    <n v="4418"/>
    <n v="4088"/>
    <n v="30.549544761206583"/>
    <n v="23.400728678974701"/>
  </r>
  <r>
    <x v="2"/>
    <d v="2020-05-21T00:00:00"/>
    <x v="7"/>
    <n v="73126.5"/>
    <n v="5864085"/>
    <n v="4847142.9859999996"/>
    <n v="142998.2095"/>
    <n v="36"/>
    <n v="4816"/>
    <n v="4452"/>
    <n v="20.980235510634483"/>
    <n v="17.341870283258178"/>
  </r>
  <r>
    <x v="2"/>
    <d v="2020-05-20T00:00:00"/>
    <x v="7"/>
    <n v="99631.5"/>
    <n v="7121946"/>
    <n v="6279205.8499999996"/>
    <n v="279127.27602307691"/>
    <n v="36"/>
    <n v="5914"/>
    <n v="5384"/>
    <n v="13.421126335585901"/>
    <n v="11.833003928982338"/>
  </r>
  <r>
    <x v="3"/>
    <d v="2020-05-05T00:00:00"/>
    <x v="7"/>
    <n v="66396"/>
    <n v="5770539"/>
    <n v="4433831.2509999992"/>
    <n v="232587.42287692308"/>
    <n v="36"/>
    <n v="4575"/>
    <n v="4206"/>
    <n v="30.147916628503214"/>
    <n v="23.164348235060896"/>
  </r>
  <r>
    <x v="4"/>
    <d v="2020-04-28T00:00:00"/>
    <x v="7"/>
    <n v="73147.5"/>
    <n v="6288246"/>
    <n v="4798265.1129999999"/>
    <n v="123081.63515384615"/>
    <n v="36"/>
    <n v="4923"/>
    <n v="4560"/>
    <n v="31.052491930118165"/>
    <n v="23.69469780603367"/>
  </r>
  <r>
    <x v="1"/>
    <d v="2020-05-13T00:00:00"/>
    <x v="7"/>
    <n v="73062"/>
    <n v="6333828"/>
    <n v="4890619.2620000001"/>
    <n v="181964.68769230769"/>
    <n v="36"/>
    <n v="4967"/>
    <n v="4583"/>
    <n v="29.509734057887083"/>
    <n v="22.7857267042932"/>
  </r>
  <r>
    <x v="0"/>
    <d v="2020-05-31T00:00:00"/>
    <x v="6"/>
    <n v="379663.5"/>
    <n v="39380178"/>
    <n v="29726473.223999996"/>
    <n v="305744.98843076918"/>
    <n v="124"/>
    <n v="21392"/>
    <n v="19869"/>
    <n v="32.475109654804186"/>
    <n v="24.514121739114547"/>
  </r>
  <r>
    <x v="4"/>
    <d v="2020-05-03T00:00:00"/>
    <x v="7"/>
    <n v="70581"/>
    <n v="6221320.5"/>
    <n v="4762185.0609999998"/>
    <n v="172821.83076923076"/>
    <n v="36"/>
    <n v="4751"/>
    <n v="4370"/>
    <n v="30.640040660108237"/>
    <n v="23.453789898784354"/>
  </r>
  <r>
    <x v="0"/>
    <d v="2020-05-30T00:00:00"/>
    <x v="6"/>
    <n v="453123"/>
    <n v="46370904"/>
    <n v="35190775.285000004"/>
    <n v="552625.80000000005"/>
    <n v="124"/>
    <n v="24325"/>
    <n v="22469"/>
    <n v="31.770055147848659"/>
    <n v="24.110223762297142"/>
  </r>
  <r>
    <x v="3"/>
    <d v="2020-05-06T00:00:00"/>
    <x v="7"/>
    <n v="63012"/>
    <n v="5454121.5"/>
    <n v="4155234.554"/>
    <n v="234787.55649230769"/>
    <n v="36"/>
    <n v="4384"/>
    <n v="4025"/>
    <n v="31.259052386095458"/>
    <n v="23.814778346980354"/>
  </r>
  <r>
    <x v="2"/>
    <d v="2020-05-23T00:00:00"/>
    <x v="7"/>
    <n v="89556"/>
    <n v="7173117"/>
    <n v="6068194.523"/>
    <n v="139983.69019999998"/>
    <n v="36"/>
    <n v="5651"/>
    <n v="5212"/>
    <n v="18.208422172559942"/>
    <n v="15.403658925401606"/>
  </r>
  <r>
    <x v="0"/>
    <d v="2020-05-28T00:00:00"/>
    <x v="6"/>
    <n v="364638"/>
    <n v="37947688.5"/>
    <n v="27829971.363000002"/>
    <n v="628647.33076923073"/>
    <n v="124"/>
    <n v="20868"/>
    <n v="19342"/>
    <n v="36.355470887948961"/>
    <n v="26.662275192334832"/>
  </r>
  <r>
    <x v="0"/>
    <d v="2020-05-25T00:00:00"/>
    <x v="7"/>
    <n v="66316.5"/>
    <n v="5704650"/>
    <n v="4375924.2359999996"/>
    <n v="135246.95929230767"/>
    <n v="36"/>
    <n v="4641"/>
    <n v="4274"/>
    <n v="30.364459993817878"/>
    <n v="23.291976966159194"/>
  </r>
  <r>
    <x v="4"/>
    <d v="2020-04-30T00:00:00"/>
    <x v="7"/>
    <n v="78235.5"/>
    <n v="6819594"/>
    <n v="5260171.5349999992"/>
    <n v="70931.816676923074"/>
    <n v="36"/>
    <n v="5143"/>
    <n v="4715"/>
    <n v="29.645848136775658"/>
    <n v="22.866793316434979"/>
  </r>
  <r>
    <x v="3"/>
    <d v="2020-05-10T00:00:00"/>
    <x v="7"/>
    <n v="88311"/>
    <n v="7726069.5"/>
    <n v="5922893.7209999999"/>
    <n v="161614.12454615385"/>
    <n v="36"/>
    <n v="5746"/>
    <n v="5277"/>
    <n v="30.444169082533502"/>
    <n v="23.338850097064235"/>
  </r>
  <r>
    <x v="3"/>
    <d v="2020-05-08T00:00:00"/>
    <x v="7"/>
    <n v="61804.5"/>
    <n v="5365708.5"/>
    <n v="4091691.3249999997"/>
    <n v="232169.67161538458"/>
    <n v="36"/>
    <n v="4199"/>
    <n v="3867"/>
    <n v="31.136688322890542"/>
    <n v="23.743689673041317"/>
  </r>
  <r>
    <x v="3"/>
    <d v="2020-05-07T00:00:00"/>
    <x v="7"/>
    <n v="71067"/>
    <n v="6175837.5"/>
    <n v="4747959.6140000001"/>
    <n v="157793.27424615383"/>
    <n v="36"/>
    <n v="4826"/>
    <n v="4426"/>
    <n v="30.073505296669101"/>
    <n v="23.120392756448009"/>
  </r>
  <r>
    <x v="2"/>
    <d v="2020-05-24T00:00:00"/>
    <x v="7"/>
    <n v="74649"/>
    <n v="6098236.5"/>
    <n v="5042435.841"/>
    <n v="156805.83461538461"/>
    <n v="36"/>
    <n v="4915"/>
    <n v="4562"/>
    <n v="20.938306253007614"/>
    <n v="17.31321274601272"/>
  </r>
  <r>
    <x v="1"/>
    <d v="2020-05-16T00:00:00"/>
    <x v="8"/>
    <n v="44560.5"/>
    <n v="4025148"/>
    <n v="3259483.304"/>
    <n v="145385.33866923075"/>
    <n v="21"/>
    <n v="2427"/>
    <n v="2213"/>
    <n v="23.490370239368467"/>
    <n v="19.02202592302196"/>
  </r>
  <r>
    <x v="2"/>
    <d v="2020-05-19T00:00:00"/>
    <x v="8"/>
    <n v="38250"/>
    <n v="3552937.5"/>
    <n v="2795344.17"/>
    <n v="245048.26007692309"/>
    <n v="21"/>
    <n v="2245"/>
    <n v="2053"/>
    <n v="27.101969701283689"/>
    <n v="21.323013140535121"/>
  </r>
  <r>
    <x v="1"/>
    <d v="2020-05-17T00:00:00"/>
    <x v="8"/>
    <n v="34830"/>
    <n v="3191155.5"/>
    <n v="2528990.5839999998"/>
    <n v="292821.22307692311"/>
    <n v="21"/>
    <n v="2054"/>
    <n v="1883"/>
    <n v="26.182972771400408"/>
    <n v="20.750004692657573"/>
  </r>
  <r>
    <x v="3"/>
    <d v="2020-05-09T00:00:00"/>
    <x v="8"/>
    <n v="32239.5"/>
    <n v="3084892.5"/>
    <n v="2384575.3629999999"/>
    <n v="184346.05176923078"/>
    <n v="21"/>
    <n v="1891"/>
    <n v="1709"/>
    <n v="29.368630904537284"/>
    <n v="22.701508626313561"/>
  </r>
  <r>
    <x v="3"/>
    <d v="2020-05-04T00:00:00"/>
    <x v="8"/>
    <n v="30780"/>
    <n v="2817853.5"/>
    <n v="2169377.2250000001"/>
    <n v="215836.18461538458"/>
    <n v="20"/>
    <n v="1804"/>
    <n v="1638"/>
    <n v="29.892278185966475"/>
    <n v="23.013129497328372"/>
  </r>
  <r>
    <x v="4"/>
    <d v="2020-04-29T00:00:00"/>
    <x v="8"/>
    <n v="29142"/>
    <n v="2627595"/>
    <n v="2033299.2799999998"/>
    <n v="202681.39594615382"/>
    <n v="19"/>
    <n v="1676"/>
    <n v="1516"/>
    <n v="29.228147860259917"/>
    <n v="22.617477959883477"/>
  </r>
  <r>
    <x v="4"/>
    <d v="2020-05-02T00:00:00"/>
    <x v="8"/>
    <n v="26428.5"/>
    <n v="2470465.5"/>
    <n v="1911613.1440000001"/>
    <n v="187667.93086153845"/>
    <n v="20"/>
    <n v="1613"/>
    <n v="1457"/>
    <n v="29.234594758572129"/>
    <n v="22.62133820528965"/>
  </r>
  <r>
    <x v="0"/>
    <d v="2020-05-26T00:00:00"/>
    <x v="8"/>
    <n v="40744.5"/>
    <n v="3700311"/>
    <n v="2861069.8419999997"/>
    <n v="170303.62015384613"/>
    <n v="21"/>
    <n v="2418"/>
    <n v="2215"/>
    <n v="29.333123773495089"/>
    <n v="22.680287089382496"/>
  </r>
  <r>
    <x v="4"/>
    <d v="2020-05-01T00:00:00"/>
    <x v="8"/>
    <n v="46620"/>
    <n v="4293241.5"/>
    <n v="3389723.9589999998"/>
    <n v="329717.03827692306"/>
    <n v="20"/>
    <n v="2468"/>
    <n v="2221"/>
    <n v="26.65460526958503"/>
    <n v="21.045113371796116"/>
  </r>
  <r>
    <x v="1"/>
    <d v="2020-05-12T00:00:00"/>
    <x v="8"/>
    <n v="32419.5"/>
    <n v="3080614.5"/>
    <n v="2363955.7909999997"/>
    <n v="200042.36143846155"/>
    <n v="21"/>
    <n v="1926"/>
    <n v="1745"/>
    <n v="30.316079163935616"/>
    <n v="23.263498532516817"/>
  </r>
  <r>
    <x v="2"/>
    <d v="2020-05-21T00:00:00"/>
    <x v="8"/>
    <n v="40819.5"/>
    <n v="3810394.5"/>
    <n v="3046897.7940000002"/>
    <n v="144594.40769230769"/>
    <n v="21"/>
    <n v="2335"/>
    <n v="2126"/>
    <n v="25.058165964854144"/>
    <n v="20.037208903172619"/>
  </r>
  <r>
    <x v="2"/>
    <d v="2020-05-20T00:00:00"/>
    <x v="8"/>
    <n v="41391"/>
    <n v="3918987"/>
    <n v="3141103.9569999999"/>
    <n v="205451.17950769232"/>
    <n v="21"/>
    <n v="2410"/>
    <n v="2202"/>
    <n v="24.764638599957042"/>
    <n v="19.849084546593293"/>
  </r>
  <r>
    <x v="3"/>
    <d v="2020-05-05T00:00:00"/>
    <x v="8"/>
    <n v="29482.5"/>
    <n v="2648688"/>
    <n v="2021918.12"/>
    <n v="219587.1531846154"/>
    <n v="20"/>
    <n v="1757"/>
    <n v="1596"/>
    <n v="30.998776547885125"/>
    <n v="23.663409204859157"/>
  </r>
  <r>
    <x v="4"/>
    <d v="2020-04-28T00:00:00"/>
    <x v="8"/>
    <n v="32181"/>
    <n v="2863600.5"/>
    <n v="2246478.6170000001"/>
    <n v="140503.93076923076"/>
    <n v="19"/>
    <n v="1846"/>
    <n v="1681"/>
    <n v="27.470632407982539"/>
    <n v="21.550557872859706"/>
  </r>
  <r>
    <x v="1"/>
    <d v="2020-05-13T00:00:00"/>
    <x v="8"/>
    <n v="35535"/>
    <n v="3288069"/>
    <n v="2580984.0299999998"/>
    <n v="208081.82515384615"/>
    <n v="21"/>
    <n v="2061"/>
    <n v="1876"/>
    <n v="27.39594518141983"/>
    <n v="21.504566053814571"/>
  </r>
  <r>
    <x v="0"/>
    <d v="2020-05-31T00:00:00"/>
    <x v="7"/>
    <n v="76234.5"/>
    <n v="6500848.5"/>
    <n v="5172874.4439999992"/>
    <n v="60556.251538461533"/>
    <n v="37"/>
    <n v="5215"/>
    <n v="4848"/>
    <n v="25.67187876636584"/>
    <n v="20.427703491321182"/>
  </r>
  <r>
    <x v="4"/>
    <d v="2020-05-03T00:00:00"/>
    <x v="8"/>
    <n v="29935.5"/>
    <n v="2720002.5"/>
    <n v="2102974.0010000002"/>
    <n v="175338.6411076923"/>
    <n v="20"/>
    <n v="1716"/>
    <n v="1561"/>
    <n v="29.340757361079699"/>
    <n v="22.684850436718342"/>
  </r>
  <r>
    <x v="0"/>
    <d v="2020-05-30T00:00:00"/>
    <x v="7"/>
    <n v="106926"/>
    <n v="9098386.5"/>
    <n v="7354572.0109999999"/>
    <n v="193869.59292307691"/>
    <n v="37"/>
    <n v="6645"/>
    <n v="6122"/>
    <n v="23.710618189499431"/>
    <n v="19.166194896204949"/>
  </r>
  <r>
    <x v="3"/>
    <d v="2020-05-06T00:00:00"/>
    <x v="8"/>
    <n v="30342"/>
    <n v="2738127"/>
    <n v="2094375.01"/>
    <n v="174068.47879999998"/>
    <n v="20"/>
    <n v="1747"/>
    <n v="1570"/>
    <n v="30.73718827460608"/>
    <n v="23.510669519711833"/>
  </r>
  <r>
    <x v="2"/>
    <d v="2020-05-23T00:00:00"/>
    <x v="8"/>
    <n v="42999"/>
    <n v="3883215"/>
    <n v="3151914.3419999997"/>
    <n v="162279.9956153846"/>
    <n v="21"/>
    <n v="2460"/>
    <n v="2226"/>
    <n v="23.201793534019853"/>
    <n v="18.832350462181473"/>
  </r>
  <r>
    <x v="0"/>
    <d v="2020-05-28T00:00:00"/>
    <x v="7"/>
    <n v="69945"/>
    <n v="6101931"/>
    <n v="4743581.9779999992"/>
    <n v="226018.55243846151"/>
    <n v="37"/>
    <n v="4840"/>
    <n v="4475"/>
    <n v="28.635512747535802"/>
    <n v="22.260969879862632"/>
  </r>
  <r>
    <x v="0"/>
    <d v="2020-05-25T00:00:00"/>
    <x v="8"/>
    <n v="38740.5"/>
    <n v="3561655.5"/>
    <n v="2769041.2770000002"/>
    <n v="180495.52483076922"/>
    <n v="21"/>
    <n v="2330"/>
    <n v="2142"/>
    <n v="28.624138960424737"/>
    <n v="22.254095686682774"/>
  </r>
  <r>
    <x v="4"/>
    <d v="2020-04-30T00:00:00"/>
    <x v="8"/>
    <n v="31231.5"/>
    <n v="2853310.5"/>
    <n v="2211817.6569999997"/>
    <n v="63441.684615384613"/>
    <n v="20"/>
    <n v="1756"/>
    <n v="1586"/>
    <n v="29.002971423516421"/>
    <n v="22.482405717849506"/>
  </r>
  <r>
    <x v="3"/>
    <d v="2020-05-10T00:00:00"/>
    <x v="8"/>
    <n v="37489.5"/>
    <n v="3549097.5"/>
    <n v="2745646.9479999999"/>
    <n v="258287.05384615384"/>
    <n v="21"/>
    <n v="2120"/>
    <n v="1921"/>
    <n v="29.262704463341667"/>
    <n v="22.63816511098949"/>
  </r>
  <r>
    <x v="3"/>
    <d v="2020-05-08T00:00:00"/>
    <x v="8"/>
    <n v="34399.5"/>
    <n v="3201358.5"/>
    <n v="2481896.3339999998"/>
    <n v="156377.12456923077"/>
    <n v="21"/>
    <n v="1957"/>
    <n v="1755"/>
    <n v="28.988405202261774"/>
    <n v="22.473651919958364"/>
  </r>
  <r>
    <x v="3"/>
    <d v="2020-05-07T00:00:00"/>
    <x v="8"/>
    <n v="32851.5"/>
    <n v="2934504"/>
    <n v="2253872.1379999998"/>
    <n v="160756.50769230767"/>
    <n v="21"/>
    <n v="1879"/>
    <n v="1695"/>
    <n v="30.198335146197202"/>
    <n v="23.194102376415238"/>
  </r>
  <r>
    <x v="2"/>
    <d v="2020-05-24T00:00:00"/>
    <x v="8"/>
    <n v="38194.5"/>
    <n v="3449302.5"/>
    <n v="2798056.2479999997"/>
    <n v="174707.83838461537"/>
    <n v="21"/>
    <n v="2254"/>
    <n v="2061"/>
    <n v="23.274952119547255"/>
    <n v="18.880520105151703"/>
  </r>
  <r>
    <x v="0"/>
    <d v="2020-05-31T00:00:00"/>
    <x v="8"/>
    <n v="42423"/>
    <n v="3994153.5"/>
    <n v="3105853.9129999997"/>
    <n v="53605.712153846151"/>
    <n v="23"/>
    <n v="2522"/>
    <n v="2295"/>
    <n v="28.6008167764071"/>
    <n v="22.239996209459658"/>
  </r>
  <r>
    <x v="0"/>
    <d v="2020-05-30T00:00:00"/>
    <x v="8"/>
    <n v="48286.5"/>
    <n v="4456441.5"/>
    <n v="3473157.5449999999"/>
    <n v="205639.55141538463"/>
    <n v="22"/>
    <n v="2793"/>
    <n v="2539"/>
    <n v="28.310951699140389"/>
    <n v="22.064329914349827"/>
  </r>
  <r>
    <x v="0"/>
    <d v="2020-05-28T00:00:00"/>
    <x v="8"/>
    <n v="41442"/>
    <n v="3893680.5"/>
    <n v="3004872.3489999999"/>
    <n v="190911.88401538462"/>
    <n v="22"/>
    <n v="2454"/>
    <n v="2239"/>
    <n v="29.578898794013298"/>
    <n v="22.826941013778608"/>
  </r>
  <r>
    <x v="1"/>
    <d v="2020-05-16T00:00:00"/>
    <x v="9"/>
    <n v="18600"/>
    <n v="1601425.5"/>
    <n v="1268422.666"/>
    <n v="189642.93076923076"/>
    <n v="15"/>
    <n v="1111"/>
    <n v="992"/>
    <n v="26.253302067687905"/>
    <n v="20.794150836239339"/>
  </r>
  <r>
    <x v="2"/>
    <d v="2020-05-19T00:00:00"/>
    <x v="9"/>
    <n v="16638"/>
    <n v="1364847"/>
    <n v="1137103.412"/>
    <n v="258642.5153846154"/>
    <n v="16"/>
    <n v="1012"/>
    <n v="900"/>
    <n v="20.028397206146099"/>
    <n v="16.686382283142358"/>
  </r>
  <r>
    <x v="1"/>
    <d v="2020-05-17T00:00:00"/>
    <x v="9"/>
    <n v="15609"/>
    <n v="1377577.5"/>
    <n v="1086345.0159999998"/>
    <n v="224718.40769230769"/>
    <n v="15"/>
    <n v="971"/>
    <n v="856"/>
    <n v="26.808470578927036"/>
    <n v="21.14091468538069"/>
  </r>
  <r>
    <x v="3"/>
    <d v="2020-05-09T00:00:00"/>
    <x v="9"/>
    <n v="13948.5"/>
    <n v="1222932"/>
    <n v="974409.1449999999"/>
    <n v="299208.26923076925"/>
    <n v="15"/>
    <n v="849"/>
    <n v="740"/>
    <n v="25.504979738259753"/>
    <n v="20.321886662545431"/>
  </r>
  <r>
    <x v="3"/>
    <d v="2020-05-04T00:00:00"/>
    <x v="9"/>
    <n v="12301.5"/>
    <n v="1085211"/>
    <n v="874153.34499999997"/>
    <n v="243709.48269230771"/>
    <n v="15"/>
    <n v="750"/>
    <n v="647"/>
    <n v="24.144236958791257"/>
    <n v="19.448536275433998"/>
  </r>
  <r>
    <x v="4"/>
    <d v="2020-04-29T00:00:00"/>
    <x v="9"/>
    <n v="13014"/>
    <n v="1115992.5"/>
    <n v="928035.23599999992"/>
    <n v="185811.06153846154"/>
    <n v="15"/>
    <n v="786"/>
    <n v="695"/>
    <n v="20.253246504963535"/>
    <n v="16.842161932091845"/>
  </r>
  <r>
    <x v="4"/>
    <d v="2020-05-02T00:00:00"/>
    <x v="9"/>
    <n v="12313.5"/>
    <n v="1053220.5"/>
    <n v="843395.10900000005"/>
    <n v="137019.67692307691"/>
    <n v="15"/>
    <n v="751"/>
    <n v="651"/>
    <n v="24.87865874024175"/>
    <n v="19.922266135154029"/>
  </r>
  <r>
    <x v="0"/>
    <d v="2020-05-26T00:00:00"/>
    <x v="9"/>
    <n v="17391"/>
    <n v="1489132.5"/>
    <n v="1209901.0159999998"/>
    <n v="272121.81538461539"/>
    <n v="17"/>
    <n v="1140"/>
    <n v="1016"/>
    <n v="23.078870114776414"/>
    <n v="18.751285328874374"/>
  </r>
  <r>
    <x v="4"/>
    <d v="2020-05-01T00:00:00"/>
    <x v="9"/>
    <n v="17113.5"/>
    <n v="1465842"/>
    <n v="1193019.642"/>
    <n v="272484.63076923077"/>
    <n v="15"/>
    <n v="996"/>
    <n v="888"/>
    <n v="22.868220136144245"/>
    <n v="18.611989423143832"/>
  </r>
  <r>
    <x v="1"/>
    <d v="2020-05-12T00:00:00"/>
    <x v="9"/>
    <n v="12802.5"/>
    <n v="1123830"/>
    <n v="914932.571"/>
    <n v="284287.79007692303"/>
    <n v="15"/>
    <n v="845"/>
    <n v="743"/>
    <n v="22.832002665691526"/>
    <n v="18.587991867097337"/>
  </r>
  <r>
    <x v="2"/>
    <d v="2020-05-21T00:00:00"/>
    <x v="9"/>
    <n v="16554"/>
    <n v="1380751.5"/>
    <n v="1137748.7319999998"/>
    <n v="227139.51416923077"/>
    <n v="17"/>
    <n v="1045"/>
    <n v="930"/>
    <n v="21.358210399657924"/>
    <n v="17.599312258578038"/>
  </r>
  <r>
    <x v="2"/>
    <d v="2020-05-20T00:00:00"/>
    <x v="9"/>
    <n v="17329.5"/>
    <n v="1430254.5"/>
    <n v="1175778.8370000001"/>
    <n v="286968.87692307692"/>
    <n v="16"/>
    <n v="1050"/>
    <n v="938"/>
    <n v="21.643157283668639"/>
    <n v="17.792334371260495"/>
  </r>
  <r>
    <x v="3"/>
    <d v="2020-05-05T00:00:00"/>
    <x v="9"/>
    <n v="15987"/>
    <n v="1384179"/>
    <n v="1116620.7919999999"/>
    <n v="220298.15353846154"/>
    <n v="15"/>
    <n v="922"/>
    <n v="823"/>
    <n v="23.961420915400627"/>
    <n v="19.329740445419276"/>
  </r>
  <r>
    <x v="4"/>
    <d v="2020-04-28T00:00:00"/>
    <x v="9"/>
    <n v="13303.5"/>
    <n v="1102887"/>
    <n v="914116.79200000002"/>
    <n v="173095.92049999998"/>
    <n v="15"/>
    <n v="780"/>
    <n v="690"/>
    <n v="20.650556871074301"/>
    <n v="17.116006263560998"/>
  </r>
  <r>
    <x v="1"/>
    <d v="2020-05-13T00:00:00"/>
    <x v="9"/>
    <n v="14305.5"/>
    <n v="1243507.5"/>
    <n v="987216.74099999992"/>
    <n v="233030.6"/>
    <n v="15"/>
    <n v="898"/>
    <n v="795"/>
    <n v="25.960941336994619"/>
    <n v="20.610310673638889"/>
  </r>
  <r>
    <x v="4"/>
    <d v="2020-05-03T00:00:00"/>
    <x v="9"/>
    <n v="12924"/>
    <n v="1120009.5"/>
    <n v="902752.71699999995"/>
    <n v="193184.6"/>
    <n v="15"/>
    <n v="784"/>
    <n v="696"/>
    <n v="24.066034796547729"/>
    <n v="19.397762518978638"/>
  </r>
  <r>
    <x v="3"/>
    <d v="2020-05-06T00:00:00"/>
    <x v="9"/>
    <n v="14061"/>
    <n v="1221057"/>
    <n v="983096.41700000002"/>
    <n v="373408.83343076921"/>
    <n v="15"/>
    <n v="839"/>
    <n v="733"/>
    <n v="24.205213129161468"/>
    <n v="19.488081473674036"/>
  </r>
  <r>
    <x v="2"/>
    <d v="2020-05-23T00:00:00"/>
    <x v="9"/>
    <n v="21958.5"/>
    <n v="1854001.5"/>
    <n v="1515956.368"/>
    <n v="206787.93638461537"/>
    <n v="17"/>
    <n v="1294"/>
    <n v="1155"/>
    <n v="22.299133348143961"/>
    <n v="18.233271763803856"/>
  </r>
  <r>
    <x v="0"/>
    <d v="2020-05-25T00:00:00"/>
    <x v="9"/>
    <n v="17211"/>
    <n v="1507867.5"/>
    <n v="1217527.6069999998"/>
    <n v="246242.8615384615"/>
    <n v="17"/>
    <n v="1142"/>
    <n v="1020"/>
    <n v="23.846678410471576"/>
    <n v="19.255000389623103"/>
  </r>
  <r>
    <x v="4"/>
    <d v="2020-04-30T00:00:00"/>
    <x v="9"/>
    <n v="12753"/>
    <n v="1103068.5"/>
    <n v="904501.45600000001"/>
    <n v="58978.558669230762"/>
    <n v="15"/>
    <n v="791"/>
    <n v="691"/>
    <n v="21.953203356700843"/>
    <n v="18.001333915346144"/>
  </r>
  <r>
    <x v="3"/>
    <d v="2020-05-10T00:00:00"/>
    <x v="9"/>
    <n v="16435.5"/>
    <n v="1471537.5"/>
    <n v="1176721.1640000001"/>
    <n v="252262.82307692306"/>
    <n v="15"/>
    <n v="950"/>
    <n v="848"/>
    <n v="25.054052312430397"/>
    <n v="20.034578527560456"/>
  </r>
  <r>
    <x v="3"/>
    <d v="2020-05-08T00:00:00"/>
    <x v="9"/>
    <n v="14494.5"/>
    <n v="1269786"/>
    <n v="1018857.6680000001"/>
    <n v="197493.53076923077"/>
    <n v="15"/>
    <n v="879"/>
    <n v="768"/>
    <n v="24.628399027762914"/>
    <n v="19.761466262819084"/>
  </r>
  <r>
    <x v="3"/>
    <d v="2020-05-07T00:00:00"/>
    <x v="9"/>
    <n v="12705"/>
    <n v="1123894.5"/>
    <n v="898508.49699999997"/>
    <n v="273904.81530769228"/>
    <n v="15"/>
    <n v="805"/>
    <n v="703"/>
    <n v="25.084459830099977"/>
    <n v="20.054017792595307"/>
  </r>
  <r>
    <x v="2"/>
    <d v="2020-05-24T00:00:00"/>
    <x v="9"/>
    <n v="18075"/>
    <n v="1548099"/>
    <n v="1256993.4810000001"/>
    <n v="213288.93846153846"/>
    <n v="17"/>
    <n v="1128"/>
    <n v="1001"/>
    <n v="23.158872611527872"/>
    <n v="18.804063499814923"/>
  </r>
  <r>
    <x v="1"/>
    <d v="2020-05-16T00:00:00"/>
    <x v="10"/>
    <n v="13120.5"/>
    <n v="1215033"/>
    <n v="985281.03599999985"/>
    <n v="143418.86295384614"/>
    <n v="15"/>
    <n v="747"/>
    <n v="647"/>
    <n v="23.318419375322293"/>
    <n v="18.909113085817435"/>
  </r>
  <r>
    <x v="2"/>
    <d v="2020-05-19T00:00:00"/>
    <x v="10"/>
    <n v="16237.5"/>
    <n v="1403047.5"/>
    <n v="1195875.8800000001"/>
    <n v="173178.52204615384"/>
    <n v="15"/>
    <n v="930"/>
    <n v="827"/>
    <n v="17.323839661353471"/>
    <n v="14.765830807581345"/>
  </r>
  <r>
    <x v="1"/>
    <d v="2020-05-17T00:00:00"/>
    <x v="10"/>
    <n v="11967"/>
    <n v="1060489.5"/>
    <n v="851805.179"/>
    <n v="171981.49101538458"/>
    <n v="15"/>
    <n v="692"/>
    <n v="591"/>
    <n v="24.499066939812536"/>
    <n v="19.678112890320932"/>
  </r>
  <r>
    <x v="3"/>
    <d v="2020-05-09T00:00:00"/>
    <x v="10"/>
    <n v="12037.5"/>
    <n v="1081216.5"/>
    <n v="910141.15500000003"/>
    <n v="143296.04318461538"/>
    <n v="15"/>
    <n v="623"/>
    <n v="535"/>
    <n v="18.796572823915426"/>
    <n v="15.822487448166022"/>
  </r>
  <r>
    <x v="3"/>
    <d v="2020-05-04T00:00:00"/>
    <x v="10"/>
    <n v="7087.5"/>
    <n v="610855.5"/>
    <n v="541946.12800000003"/>
    <n v="150795.58461538461"/>
    <n v="15"/>
    <n v="390"/>
    <n v="315"/>
    <n v="12.715170095282971"/>
    <n v="11.280797504483461"/>
  </r>
  <r>
    <x v="4"/>
    <d v="2020-04-29T00:00:00"/>
    <x v="11"/>
    <n v="25816.5"/>
    <n v="2360914.5"/>
    <n v="1868643.6719999998"/>
    <n v="137636.84266153845"/>
    <n v="18"/>
    <n v="1599"/>
    <n v="1450"/>
    <n v="26.343750570333469"/>
    <n v="20.850853684027957"/>
  </r>
  <r>
    <x v="4"/>
    <d v="2020-05-02T00:00:00"/>
    <x v="10"/>
    <n v="4624.5"/>
    <n v="433243.5"/>
    <n v="377401.46199999994"/>
    <n v="65936.343369230759"/>
    <n v="15"/>
    <n v="274"/>
    <n v="203"/>
    <n v="14.796455134029149"/>
    <n v="12.889296204097707"/>
  </r>
  <r>
    <x v="0"/>
    <d v="2020-05-26T00:00:00"/>
    <x v="10"/>
    <n v="12259.5"/>
    <n v="1152054"/>
    <n v="906579.62099999993"/>
    <n v="217611.18753846153"/>
    <n v="15"/>
    <n v="812"/>
    <n v="711"/>
    <n v="27.076979596037059"/>
    <n v="21.307541052763156"/>
  </r>
  <r>
    <x v="4"/>
    <d v="2020-05-01T00:00:00"/>
    <x v="10"/>
    <n v="5446.5"/>
    <n v="505572"/>
    <n v="422390.908"/>
    <n v="42729.218369230766"/>
    <n v="15"/>
    <n v="294"/>
    <n v="225"/>
    <n v="19.692917253796573"/>
    <n v="16.452867642986561"/>
  </r>
  <r>
    <x v="1"/>
    <d v="2020-05-12T00:00:00"/>
    <x v="10"/>
    <n v="11296.5"/>
    <n v="989632.5"/>
    <n v="829947.41200000001"/>
    <n v="196319.5046923077"/>
    <n v="15"/>
    <n v="624"/>
    <n v="538"/>
    <n v="19.240386281245488"/>
    <n v="16.135796671996928"/>
  </r>
  <r>
    <x v="2"/>
    <d v="2020-05-21T00:00:00"/>
    <x v="10"/>
    <n v="12135"/>
    <n v="1103623.5"/>
    <n v="899589.3060000001"/>
    <n v="184440.53076923077"/>
    <n v="15"/>
    <n v="749"/>
    <n v="652"/>
    <n v="22.680815861099163"/>
    <n v="18.487663048131893"/>
  </r>
  <r>
    <x v="2"/>
    <d v="2020-05-20T00:00:00"/>
    <x v="10"/>
    <n v="12630"/>
    <n v="1104858"/>
    <n v="915994.11899999983"/>
    <n v="161654.46923076923"/>
    <n v="15"/>
    <n v="760"/>
    <n v="664"/>
    <n v="20.618459996903123"/>
    <n v="17.093950625329242"/>
  </r>
  <r>
    <x v="3"/>
    <d v="2020-05-05T00:00:00"/>
    <x v="10"/>
    <n v="8223"/>
    <n v="694593"/>
    <n v="622755.04999999993"/>
    <n v="172368.62218461538"/>
    <n v="15"/>
    <n v="455"/>
    <n v="381"/>
    <n v="11.535506616927487"/>
    <n v="10.342452342594882"/>
  </r>
  <r>
    <x v="4"/>
    <d v="2020-04-28T00:00:00"/>
    <x v="11"/>
    <n v="25149"/>
    <n v="2277072"/>
    <n v="1804070.1239999998"/>
    <n v="125553.02143076922"/>
    <n v="18"/>
    <n v="1505"/>
    <n v="1368"/>
    <n v="26.218597032761469"/>
    <n v="20.772372415101508"/>
  </r>
  <r>
    <x v="1"/>
    <d v="2020-05-13T00:00:00"/>
    <x v="10"/>
    <n v="10401"/>
    <n v="949912.5"/>
    <n v="785961.28899999999"/>
    <n v="253438.94004615385"/>
    <n v="15"/>
    <n v="599"/>
    <n v="515"/>
    <n v="20.859960063503841"/>
    <n v="17.259611911623441"/>
  </r>
  <r>
    <x v="0"/>
    <d v="2020-05-31T00:00:00"/>
    <x v="9"/>
    <n v="17689.5"/>
    <n v="1592119.5"/>
    <n v="1279369.1529999999"/>
    <n v="119890.85384615383"/>
    <n v="17"/>
    <n v="1186"/>
    <n v="1054"/>
    <n v="24.445668888188372"/>
    <n v="19.643647791513143"/>
  </r>
  <r>
    <x v="4"/>
    <d v="2020-05-03T00:00:00"/>
    <x v="10"/>
    <n v="8127"/>
    <n v="665302.5"/>
    <n v="644221.49399999995"/>
    <n v="95245.727138461531"/>
    <n v="15"/>
    <n v="455"/>
    <n v="384"/>
    <n v="3.2723226710594751"/>
    <n v="3.1686347187933386"/>
  </r>
  <r>
    <x v="0"/>
    <d v="2020-05-30T00:00:00"/>
    <x v="9"/>
    <n v="27250.5"/>
    <n v="2457252"/>
    <n v="1983435.05"/>
    <n v="175066.50692307693"/>
    <n v="17"/>
    <n v="1697"/>
    <n v="1499"/>
    <n v="23.88870510279628"/>
    <n v="19.282391468192923"/>
  </r>
  <r>
    <x v="3"/>
    <d v="2020-05-06T00:00:00"/>
    <x v="10"/>
    <n v="8464.5"/>
    <n v="739291.5"/>
    <n v="651727.3679999999"/>
    <n v="154318.62433846152"/>
    <n v="15"/>
    <n v="467"/>
    <n v="389"/>
    <n v="13.435699695827431"/>
    <n v="11.844330957409912"/>
  </r>
  <r>
    <x v="2"/>
    <d v="2020-05-23T00:00:00"/>
    <x v="10"/>
    <n v="14167.5"/>
    <n v="1315075.5"/>
    <n v="1074904.135"/>
    <n v="269233.34436923079"/>
    <n v="15"/>
    <n v="840"/>
    <n v="725"/>
    <n v="22.343514847489164"/>
    <n v="18.262933573015388"/>
  </r>
  <r>
    <x v="0"/>
    <d v="2020-05-28T00:00:00"/>
    <x v="9"/>
    <n v="16500"/>
    <n v="1487928"/>
    <n v="1187884.8939999999"/>
    <n v="279400.0153846154"/>
    <n v="17"/>
    <n v="1097"/>
    <n v="968"/>
    <n v="25.25860102401472"/>
    <n v="20.165162964874657"/>
  </r>
  <r>
    <x v="0"/>
    <d v="2020-05-25T00:00:00"/>
    <x v="10"/>
    <n v="13260"/>
    <n v="1230687"/>
    <n v="985675.48699999996"/>
    <n v="224353.45695384615"/>
    <n v="15"/>
    <n v="835"/>
    <n v="736"/>
    <n v="24.857218854626954"/>
    <n v="19.908515568946452"/>
  </r>
  <r>
    <x v="4"/>
    <d v="2020-04-30T00:00:00"/>
    <x v="10"/>
    <n v="4285.5"/>
    <n v="404691"/>
    <n v="333054.54800000001"/>
    <n v="11494.630769230769"/>
    <n v="15"/>
    <n v="262"/>
    <n v="195"/>
    <n v="21.508924718241644"/>
    <n v="17.701518442465979"/>
  </r>
  <r>
    <x v="3"/>
    <d v="2020-05-10T00:00:00"/>
    <x v="10"/>
    <n v="13440"/>
    <n v="1198285.5"/>
    <n v="1018063.802"/>
    <n v="178012.59307692308"/>
    <n v="15"/>
    <n v="706"/>
    <n v="608"/>
    <n v="17.702397202017401"/>
    <n v="15.039963180727797"/>
  </r>
  <r>
    <x v="3"/>
    <d v="2020-05-08T00:00:00"/>
    <x v="10"/>
    <n v="9058.5"/>
    <n v="798759"/>
    <n v="669115.93699999992"/>
    <n v="171987.47030000002"/>
    <n v="15"/>
    <n v="492"/>
    <n v="412"/>
    <n v="19.375276515047364"/>
    <n v="16.230560532025315"/>
  </r>
  <r>
    <x v="3"/>
    <d v="2020-05-07T00:00:00"/>
    <x v="10"/>
    <n v="8719.5"/>
    <n v="769276.5"/>
    <n v="654599.97699999996"/>
    <n v="184385.1884923077"/>
    <n v="15"/>
    <n v="480"/>
    <n v="398"/>
    <n v="17.51856508238161"/>
    <n v="14.907061765178067"/>
  </r>
  <r>
    <x v="2"/>
    <d v="2020-05-24T00:00:00"/>
    <x v="10"/>
    <n v="12666"/>
    <n v="1184865"/>
    <n v="953822.62099999993"/>
    <n v="340158.78723076923"/>
    <n v="15"/>
    <n v="779"/>
    <n v="673"/>
    <n v="24.222782508321334"/>
    <n v="19.499468631447471"/>
  </r>
  <r>
    <x v="1"/>
    <d v="2020-05-16T00:00:00"/>
    <x v="11"/>
    <n v="34563"/>
    <n v="2922883.5"/>
    <n v="2340316.3049999997"/>
    <n v="109812.45384615385"/>
    <n v="19"/>
    <n v="2039"/>
    <n v="1868"/>
    <n v="24.892669155676391"/>
    <n v="19.931249227004784"/>
  </r>
  <r>
    <x v="2"/>
    <d v="2020-05-19T00:00:00"/>
    <x v="11"/>
    <n v="28882.5"/>
    <n v="2446530"/>
    <n v="1956748.2629999998"/>
    <n v="108543.03143076923"/>
    <n v="19"/>
    <n v="1831"/>
    <n v="1667"/>
    <n v="25.030390789722155"/>
    <n v="20.019445377739093"/>
  </r>
  <r>
    <x v="1"/>
    <d v="2020-05-17T00:00:00"/>
    <x v="11"/>
    <n v="28275"/>
    <n v="2435632.5"/>
    <n v="1954139.7149999999"/>
    <n v="79541.984615384616"/>
    <n v="19"/>
    <n v="1790"/>
    <n v="1633"/>
    <n v="24.639629464774487"/>
    <n v="19.76869601633252"/>
  </r>
  <r>
    <x v="3"/>
    <d v="2020-05-09T00:00:00"/>
    <x v="11"/>
    <n v="26271"/>
    <n v="2384937"/>
    <n v="1880070.5110000002"/>
    <n v="141472.14615384614"/>
    <n v="19"/>
    <n v="1542"/>
    <n v="1412"/>
    <n v="26.853593311852109"/>
    <n v="21.168965427598291"/>
  </r>
  <r>
    <x v="3"/>
    <d v="2020-05-04T00:00:00"/>
    <x v="11"/>
    <n v="23587.5"/>
    <n v="2155668"/>
    <n v="1685753.1839999999"/>
    <n v="135489.15811538461"/>
    <n v="19"/>
    <n v="1479"/>
    <n v="1346"/>
    <n v="27.875659406139974"/>
    <n v="21.799034730765595"/>
  </r>
  <r>
    <x v="4"/>
    <d v="2020-05-02T00:00:00"/>
    <x v="11"/>
    <n v="18427.5"/>
    <n v="1682851.5"/>
    <n v="1337535.2989999999"/>
    <n v="121636.08074615385"/>
    <n v="19"/>
    <n v="1206"/>
    <n v="1080"/>
    <n v="25.817352353853661"/>
    <n v="20.519707235011534"/>
  </r>
  <r>
    <x v="0"/>
    <d v="2020-05-26T00:00:00"/>
    <x v="11"/>
    <n v="27156"/>
    <n v="2410803"/>
    <n v="1897998.2520000001"/>
    <n v="96303.4"/>
    <n v="20"/>
    <n v="1814"/>
    <n v="1655"/>
    <n v="27.018188634243266"/>
    <n v="21.271117880639768"/>
  </r>
  <r>
    <x v="4"/>
    <d v="2020-05-01T00:00:00"/>
    <x v="11"/>
    <n v="35190"/>
    <n v="3168510"/>
    <n v="2533138.7200000002"/>
    <n v="102615.49999999999"/>
    <n v="19"/>
    <n v="1987"/>
    <n v="1791"/>
    <n v="25.082372117386438"/>
    <n v="20.052683437956638"/>
  </r>
  <r>
    <x v="1"/>
    <d v="2020-05-12T00:00:00"/>
    <x v="11"/>
    <n v="25483.5"/>
    <n v="2243160"/>
    <n v="1757185.7729999998"/>
    <n v="114933.59230769231"/>
    <n v="19"/>
    <n v="1598"/>
    <n v="1454"/>
    <n v="27.656394358936133"/>
    <n v="21.664715267747294"/>
  </r>
  <r>
    <x v="2"/>
    <d v="2020-05-21T00:00:00"/>
    <x v="11"/>
    <n v="25362"/>
    <n v="2198935.5"/>
    <n v="1755958.3049999999"/>
    <n v="102833.37792307691"/>
    <n v="19"/>
    <n v="1650"/>
    <n v="1505"/>
    <n v="25.227090742339698"/>
    <n v="20.145074514463936"/>
  </r>
  <r>
    <x v="2"/>
    <d v="2020-05-20T00:00:00"/>
    <x v="11"/>
    <n v="28849.5"/>
    <n v="2520759"/>
    <n v="2010739.0729999999"/>
    <n v="106300.0107076923"/>
    <n v="19"/>
    <n v="1823"/>
    <n v="1678"/>
    <n v="25.364799135228232"/>
    <n v="20.232792067785937"/>
  </r>
  <r>
    <x v="3"/>
    <d v="2020-05-05T00:00:00"/>
    <x v="11"/>
    <n v="26367"/>
    <n v="2380333.5"/>
    <n v="1873451.2719999999"/>
    <n v="149632.49369999999"/>
    <n v="19"/>
    <n v="1622"/>
    <n v="1482"/>
    <n v="27.056066820402474"/>
    <n v="21.294588678435193"/>
  </r>
  <r>
    <x v="1"/>
    <d v="2020-05-13T00:00:00"/>
    <x v="11"/>
    <n v="25539"/>
    <n v="2263651.5"/>
    <n v="1783039.3049999997"/>
    <n v="139331.31929230769"/>
    <n v="19"/>
    <n v="1605"/>
    <n v="1447"/>
    <n v="26.954660710634215"/>
    <n v="21.231722064991025"/>
  </r>
  <r>
    <x v="0"/>
    <d v="2020-05-31T00:00:00"/>
    <x v="10"/>
    <n v="14808"/>
    <n v="1336789.5"/>
    <n v="1084824.9949999999"/>
    <n v="167974.06755384614"/>
    <n v="16"/>
    <n v="917"/>
    <n v="802"/>
    <n v="23.226281304478992"/>
    <n v="18.848480258110953"/>
  </r>
  <r>
    <x v="4"/>
    <d v="2020-05-03T00:00:00"/>
    <x v="11"/>
    <n v="21343.5"/>
    <n v="1906557"/>
    <n v="1485927.8739999998"/>
    <n v="100092.68052307691"/>
    <n v="19"/>
    <n v="1314"/>
    <n v="1192"/>
    <n v="28.30750626325489"/>
    <n v="22.062237111190495"/>
  </r>
  <r>
    <x v="0"/>
    <d v="2020-05-30T00:00:00"/>
    <x v="10"/>
    <n v="17946"/>
    <n v="1609090.5"/>
    <n v="1298844.2"/>
    <n v="137945.5276"/>
    <n v="16"/>
    <n v="1048"/>
    <n v="918"/>
    <n v="23.886336790817563"/>
    <n v="19.280848404735472"/>
  </r>
  <r>
    <x v="3"/>
    <d v="2020-05-06T00:00:00"/>
    <x v="11"/>
    <n v="24337.5"/>
    <n v="2159350.5"/>
    <n v="1715939.5399999998"/>
    <n v="115138.50836153845"/>
    <n v="19"/>
    <n v="1509"/>
    <n v="1374"/>
    <n v="25.840709982124444"/>
    <n v="20.534459783161658"/>
  </r>
  <r>
    <x v="2"/>
    <d v="2020-05-23T00:00:00"/>
    <x v="11"/>
    <n v="36997.5"/>
    <n v="3089140.5"/>
    <n v="2533823.1740000001"/>
    <n v="109891.53846153845"/>
    <n v="19"/>
    <n v="2195"/>
    <n v="1999"/>
    <n v="21.916183090367454"/>
    <n v="17.976434739695392"/>
  </r>
  <r>
    <x v="0"/>
    <d v="2020-05-28T00:00:00"/>
    <x v="10"/>
    <n v="13864.5"/>
    <n v="1239747"/>
    <n v="995597.5199999999"/>
    <n v="216733.44615384613"/>
    <n v="16"/>
    <n v="876"/>
    <n v="762"/>
    <n v="24.522909619140083"/>
    <n v="19.693492301251794"/>
  </r>
  <r>
    <x v="0"/>
    <d v="2020-05-25T00:00:00"/>
    <x v="11"/>
    <n v="28494"/>
    <n v="2512803"/>
    <n v="1972327.267"/>
    <n v="174025.3846153846"/>
    <n v="20"/>
    <n v="1899"/>
    <n v="1738"/>
    <n v="27.402943823926762"/>
    <n v="21.508878053711335"/>
  </r>
  <r>
    <x v="4"/>
    <d v="2020-04-30T00:00:00"/>
    <x v="11"/>
    <n v="27883.5"/>
    <n v="2560080"/>
    <n v="2016381.645"/>
    <n v="41912.707692307689"/>
    <n v="19"/>
    <n v="1662"/>
    <n v="1506"/>
    <n v="26.964059921305221"/>
    <n v="21.237553318646292"/>
  </r>
  <r>
    <x v="3"/>
    <d v="2020-05-10T00:00:00"/>
    <x v="11"/>
    <n v="31224"/>
    <n v="2767270.5"/>
    <n v="2174380.5969999996"/>
    <n v="80170.980907692297"/>
    <n v="19"/>
    <n v="1836"/>
    <n v="1680"/>
    <n v="27.267071083048322"/>
    <n v="21.425079441998911"/>
  </r>
  <r>
    <x v="3"/>
    <d v="2020-05-08T00:00:00"/>
    <x v="11"/>
    <n v="25020"/>
    <n v="2235960"/>
    <n v="1780335.608"/>
    <n v="140320.89928461539"/>
    <n v="19"/>
    <n v="1520"/>
    <n v="1380"/>
    <n v="25.592050732043774"/>
    <n v="20.377126245550009"/>
  </r>
  <r>
    <x v="3"/>
    <d v="2020-05-07T00:00:00"/>
    <x v="11"/>
    <n v="26184"/>
    <n v="2308336.5"/>
    <n v="1837113.1940000001"/>
    <n v="115064.43612307693"/>
    <n v="19"/>
    <n v="1580"/>
    <n v="1435"/>
    <n v="25.650205307926161"/>
    <n v="20.413978031365872"/>
  </r>
  <r>
    <x v="2"/>
    <d v="2020-05-24T00:00:00"/>
    <x v="11"/>
    <n v="29824.5"/>
    <n v="2526909"/>
    <n v="2092407.26"/>
    <n v="62346.415384615379"/>
    <n v="19"/>
    <n v="1868"/>
    <n v="1706"/>
    <n v="20.765639094561354"/>
    <n v="17.194989609835574"/>
  </r>
  <r>
    <x v="4"/>
    <d v="2020-04-29T00:00:00"/>
    <x v="12"/>
    <n v="208351.5"/>
    <n v="21615333"/>
    <n v="15729720.814999998"/>
    <n v="273156.71999999997"/>
    <n v="59"/>
    <n v="13186"/>
    <n v="12251"/>
    <n v="37.417143344257148"/>
    <n v="27.228875840127014"/>
  </r>
  <r>
    <x v="4"/>
    <d v="2020-04-28T00:00:00"/>
    <x v="12"/>
    <n v="204637.5"/>
    <n v="21114898.5"/>
    <n v="15426373.358999999"/>
    <n v="255889.23846153845"/>
    <n v="59"/>
    <n v="12943"/>
    <n v="12072"/>
    <n v="36.875323892515681"/>
    <n v="26.940812152139877"/>
  </r>
  <r>
    <x v="0"/>
    <d v="2020-05-31T00:00:00"/>
    <x v="11"/>
    <n v="31372.5"/>
    <n v="2794324.5"/>
    <n v="2251714.5490000001"/>
    <n v="37852.04366923077"/>
    <n v="21"/>
    <n v="2056"/>
    <n v="1879"/>
    <n v="24.097634899635757"/>
    <n v="19.418286995658519"/>
  </r>
  <r>
    <x v="0"/>
    <d v="2020-05-30T00:00:00"/>
    <x v="11"/>
    <n v="34681.5"/>
    <n v="3005334"/>
    <n v="2408136.8190000001"/>
    <n v="113231.09230769232"/>
    <n v="20"/>
    <n v="2174"/>
    <n v="1957"/>
    <n v="24.799138333344001"/>
    <n v="19.871241632377629"/>
  </r>
  <r>
    <x v="0"/>
    <d v="2020-05-28T00:00:00"/>
    <x v="11"/>
    <n v="28197"/>
    <n v="2559211.5"/>
    <n v="2038847.0090000001"/>
    <n v="74270.530769230769"/>
    <n v="20"/>
    <n v="1875"/>
    <n v="1701"/>
    <n v="25.522488382059862"/>
    <n v="20.333000652740107"/>
  </r>
  <r>
    <x v="1"/>
    <d v="2020-05-16T00:00:00"/>
    <x v="12"/>
    <n v="236551.5"/>
    <n v="23689383"/>
    <n v="17329462.175999999"/>
    <n v="258177.63846153844"/>
    <n v="60"/>
    <n v="14049"/>
    <n v="13118"/>
    <n v="36.700047349467155"/>
    <n v="26.847135799189033"/>
  </r>
  <r>
    <x v="2"/>
    <d v="2020-05-19T00:00:00"/>
    <x v="12"/>
    <n v="223597.5"/>
    <n v="21945858"/>
    <n v="15975681.728"/>
    <n v="296759.42307692306"/>
    <n v="60"/>
    <n v="13867"/>
    <n v="12987"/>
    <n v="37.370400673019716"/>
    <n v="27.204114197767982"/>
  </r>
  <r>
    <x v="1"/>
    <d v="2020-05-17T00:00:00"/>
    <x v="12"/>
    <n v="193363.5"/>
    <n v="19546386"/>
    <n v="14278298.844000001"/>
    <n v="264289.06153846154"/>
    <n v="60"/>
    <n v="11698"/>
    <n v="10989"/>
    <n v="36.895761978071675"/>
    <n v="26.951719647816226"/>
  </r>
  <r>
    <x v="3"/>
    <d v="2020-05-09T00:00:00"/>
    <x v="12"/>
    <n v="188319"/>
    <n v="19218631.5"/>
    <n v="13973128.512"/>
    <n v="403874.8839461538"/>
    <n v="59"/>
    <n v="12016"/>
    <n v="11137"/>
    <n v="37.539932331511935"/>
    <n v="27.293842373740297"/>
  </r>
  <r>
    <x v="3"/>
    <d v="2020-05-04T00:00:00"/>
    <x v="12"/>
    <n v="237544.5"/>
    <n v="24292218"/>
    <n v="17650186.028999999"/>
    <n v="347608.63846153842"/>
    <n v="59"/>
    <n v="14423"/>
    <n v="13432"/>
    <n v="37.631512552257881"/>
    <n v="27.342221163172503"/>
  </r>
  <r>
    <x v="4"/>
    <d v="2020-04-29T00:00:00"/>
    <x v="13"/>
    <n v="203209.5"/>
    <n v="20871391.5"/>
    <n v="15206983.089"/>
    <n v="284467.66153846157"/>
    <n v="54"/>
    <n v="12747"/>
    <n v="11884"/>
    <n v="37.248732229454248"/>
    <n v="27.139582001516288"/>
  </r>
  <r>
    <x v="4"/>
    <d v="2020-05-02T00:00:00"/>
    <x v="12"/>
    <n v="185979"/>
    <n v="19625364"/>
    <n v="14386025.838000001"/>
    <n v="361439.69230769225"/>
    <n v="59"/>
    <n v="12429"/>
    <n v="11477"/>
    <n v="36.419635422595562"/>
    <n v="26.696769354188788"/>
  </r>
  <r>
    <x v="0"/>
    <d v="2020-05-26T00:00:00"/>
    <x v="12"/>
    <n v="244905"/>
    <n v="25163431.5"/>
    <n v="18210825.697000001"/>
    <n v="272401.2"/>
    <n v="59"/>
    <n v="15369"/>
    <n v="14299"/>
    <n v="38.178421553644057"/>
    <n v="27.629800025485391"/>
  </r>
  <r>
    <x v="4"/>
    <d v="2020-05-01T00:00:00"/>
    <x v="12"/>
    <n v="239409"/>
    <n v="25413351"/>
    <n v="18463277.771000002"/>
    <n v="369443.39999999997"/>
    <n v="59"/>
    <n v="15222"/>
    <n v="13873"/>
    <n v="37.642683575482877"/>
    <n v="27.348118038427906"/>
  </r>
  <r>
    <x v="1"/>
    <d v="2020-05-12T00:00:00"/>
    <x v="12"/>
    <n v="192886.5"/>
    <n v="19205179.5"/>
    <n v="13834210.461999999"/>
    <n v="383344.65076923074"/>
    <n v="60"/>
    <n v="12000"/>
    <n v="11194"/>
    <n v="38.823820504632721"/>
    <n v="27.966252739267556"/>
  </r>
  <r>
    <x v="2"/>
    <d v="2020-05-21T00:00:00"/>
    <x v="12"/>
    <n v="224233.5"/>
    <n v="22253295"/>
    <n v="16496134.313999999"/>
    <n v="334550.50769230764"/>
    <n v="60"/>
    <n v="14005"/>
    <n v="13002"/>
    <n v="34.900059470987657"/>
    <n v="25.871048247012414"/>
  </r>
  <r>
    <x v="2"/>
    <d v="2020-05-20T00:00:00"/>
    <x v="12"/>
    <n v="219622.5"/>
    <n v="21959286"/>
    <n v="15958453.927999999"/>
    <n v="417117.17692307686"/>
    <n v="60"/>
    <n v="13792"/>
    <n v="12834"/>
    <n v="37.602841096474926"/>
    <n v="27.327081909675936"/>
  </r>
  <r>
    <x v="3"/>
    <d v="2020-05-05T00:00:00"/>
    <x v="12"/>
    <n v="213582"/>
    <n v="21919435.5"/>
    <n v="15790923.194999998"/>
    <n v="365011.08061538462"/>
    <n v="59"/>
    <n v="13469"/>
    <n v="12486"/>
    <n v="38.810348383814059"/>
    <n v="27.959261564924887"/>
  </r>
  <r>
    <x v="4"/>
    <d v="2020-04-28T00:00:00"/>
    <x v="13"/>
    <n v="195705"/>
    <n v="20003263.5"/>
    <n v="14633542.982000001"/>
    <n v="268185.43076923076"/>
    <n v="54"/>
    <n v="12306"/>
    <n v="11532"/>
    <n v="36.694603108796194"/>
    <n v="26.844222284028803"/>
  </r>
  <r>
    <x v="1"/>
    <d v="2020-05-13T00:00:00"/>
    <x v="12"/>
    <n v="193722"/>
    <n v="19437273"/>
    <n v="13979092.230999999"/>
    <n v="418713.96153846156"/>
    <n v="60"/>
    <n v="12007"/>
    <n v="11245"/>
    <n v="39.045316239461911"/>
    <n v="28.081000709307325"/>
  </r>
  <r>
    <x v="4"/>
    <d v="2020-05-03T00:00:00"/>
    <x v="12"/>
    <n v="257215.5"/>
    <n v="26492278.5"/>
    <n v="19179229.932"/>
    <n v="254778.07384615383"/>
    <n v="59"/>
    <n v="15277"/>
    <n v="14163"/>
    <n v="38.130042728140957"/>
    <n v="27.604453003164675"/>
  </r>
  <r>
    <x v="3"/>
    <d v="2020-05-06T00:00:00"/>
    <x v="12"/>
    <n v="224779.5"/>
    <n v="23032992"/>
    <n v="16792969.817999996"/>
    <n v="443086.25303076918"/>
    <n v="59"/>
    <n v="14103"/>
    <n v="13118"/>
    <n v="37.158538660097321"/>
    <n v="27.09166999233102"/>
  </r>
  <r>
    <x v="2"/>
    <d v="2020-05-23T00:00:00"/>
    <x v="12"/>
    <n v="292018.5"/>
    <n v="28590910.5"/>
    <n v="21740920.338999998"/>
    <n v="206427.73076923075"/>
    <n v="60"/>
    <n v="17295"/>
    <n v="16010"/>
    <n v="31.507360563352659"/>
    <n v="23.958628953072349"/>
  </r>
  <r>
    <x v="0"/>
    <d v="2020-05-25T00:00:00"/>
    <x v="12"/>
    <n v="198751.5"/>
    <n v="20582743.5"/>
    <n v="14894008.652000001"/>
    <n v="316452.66153846157"/>
    <n v="59"/>
    <n v="12983"/>
    <n v="12056"/>
    <n v="38.19478678251005"/>
    <n v="27.638370210462949"/>
  </r>
  <r>
    <x v="4"/>
    <d v="2020-04-30T00:00:00"/>
    <x v="12"/>
    <n v="214386"/>
    <n v="22530000"/>
    <n v="16370527.077"/>
    <n v="115618.05384615384"/>
    <n v="59"/>
    <n v="13251"/>
    <n v="12255"/>
    <n v="37.625379403048285"/>
    <n v="27.338983235685753"/>
  </r>
  <r>
    <x v="3"/>
    <d v="2020-05-10T00:00:00"/>
    <x v="12"/>
    <n v="243825"/>
    <n v="24890404.5"/>
    <n v="18159589.107999999"/>
    <n v="258558.49999999997"/>
    <n v="59"/>
    <n v="14569"/>
    <n v="13566"/>
    <n v="37.064800045694959"/>
    <n v="27.041807986688209"/>
  </r>
  <r>
    <x v="3"/>
    <d v="2020-05-08T00:00:00"/>
    <x v="12"/>
    <n v="232701"/>
    <n v="23881948.5"/>
    <n v="17462223.403999999"/>
    <n v="512464.9846153846"/>
    <n v="59"/>
    <n v="14098"/>
    <n v="13106"/>
    <n v="36.763503406613509"/>
    <n v="26.881077546917918"/>
  </r>
  <r>
    <x v="3"/>
    <d v="2020-05-07T00:00:00"/>
    <x v="12"/>
    <n v="219411"/>
    <n v="22460130"/>
    <n v="16627687.641000001"/>
    <n v="518998.75384615385"/>
    <n v="59"/>
    <n v="13495"/>
    <n v="12517"/>
    <n v="35.076689464736852"/>
    <n v="25.967981302868679"/>
  </r>
  <r>
    <x v="2"/>
    <d v="2020-05-24T00:00:00"/>
    <x v="12"/>
    <n v="200029.5"/>
    <n v="19959801"/>
    <n v="15125624.641999999"/>
    <n v="318671.85465384612"/>
    <n v="60"/>
    <n v="12822"/>
    <n v="11916"/>
    <n v="31.960176669839651"/>
    <n v="24.219561898437767"/>
  </r>
  <r>
    <x v="1"/>
    <d v="2020-05-16T00:00:00"/>
    <x v="13"/>
    <n v="225480"/>
    <n v="22355338.5"/>
    <n v="16443448.491999999"/>
    <n v="291468.59999999998"/>
    <n v="54"/>
    <n v="13170"/>
    <n v="12299"/>
    <n v="35.95285995438384"/>
    <n v="26.445092781753232"/>
  </r>
  <r>
    <x v="2"/>
    <d v="2020-05-19T00:00:00"/>
    <x v="13"/>
    <n v="211453.5"/>
    <n v="20590072.5"/>
    <n v="15078027.685000001"/>
    <n v="293452.29237692308"/>
    <n v="54"/>
    <n v="13070"/>
    <n v="12244"/>
    <n v="36.5568025882027"/>
    <n v="26.770400225642721"/>
  </r>
  <r>
    <x v="1"/>
    <d v="2020-05-17T00:00:00"/>
    <x v="13"/>
    <n v="184801.5"/>
    <n v="18449091"/>
    <n v="13533023.127999999"/>
    <n v="246229.69714615386"/>
    <n v="54"/>
    <n v="11128"/>
    <n v="10467"/>
    <n v="36.326457329616133"/>
    <n v="26.646667155579649"/>
  </r>
  <r>
    <x v="3"/>
    <d v="2020-05-09T00:00:00"/>
    <x v="13"/>
    <n v="177976.5"/>
    <n v="18085798.5"/>
    <n v="13150397.668"/>
    <n v="444057.73347692302"/>
    <n v="54"/>
    <n v="11288"/>
    <n v="10492"/>
    <n v="37.530430307896609"/>
    <n v="27.288819080893777"/>
  </r>
  <r>
    <x v="3"/>
    <d v="2020-05-04T00:00:00"/>
    <x v="13"/>
    <n v="223617"/>
    <n v="22796827.5"/>
    <n v="16597666.014999999"/>
    <n v="404297.74615384609"/>
    <n v="54"/>
    <n v="13606"/>
    <n v="12697"/>
    <n v="37.349597704867435"/>
    <n v="27.193088533919912"/>
  </r>
  <r>
    <x v="4"/>
    <d v="2020-05-02T00:00:00"/>
    <x v="13"/>
    <n v="176397"/>
    <n v="18625921.5"/>
    <n v="13628439.163999999"/>
    <n v="370802.93846153846"/>
    <n v="54"/>
    <n v="11622"/>
    <n v="10754"/>
    <n v="36.669513477383575"/>
    <n v="26.830792430860406"/>
  </r>
  <r>
    <x v="0"/>
    <d v="2020-05-26T00:00:00"/>
    <x v="13"/>
    <n v="232369.5"/>
    <n v="23856345"/>
    <n v="17297352.185000002"/>
    <n v="279472.16153846151"/>
    <n v="54"/>
    <n v="14482"/>
    <n v="13510"/>
    <n v="37.91905688714516"/>
    <n v="27.493703729552859"/>
  </r>
  <r>
    <x v="4"/>
    <d v="2020-05-01T00:00:00"/>
    <x v="13"/>
    <n v="226540.5"/>
    <n v="23953536"/>
    <n v="17342946.796999998"/>
    <n v="380499.56092307693"/>
    <n v="54"/>
    <n v="14205"/>
    <n v="13026"/>
    <n v="38.11687414127055"/>
    <n v="27.597550537006317"/>
  </r>
  <r>
    <x v="1"/>
    <d v="2020-05-12T00:00:00"/>
    <x v="13"/>
    <n v="189679.5"/>
    <n v="18718036.5"/>
    <n v="13500671.991999999"/>
    <n v="344959.87384615385"/>
    <n v="54"/>
    <n v="11614"/>
    <n v="10862"/>
    <n v="38.645220853388771"/>
    <n v="27.873460488230169"/>
  </r>
  <r>
    <x v="2"/>
    <d v="2020-05-21T00:00:00"/>
    <x v="13"/>
    <n v="213640.5"/>
    <n v="21042673.5"/>
    <n v="15681371.557000002"/>
    <n v="296732.59615384613"/>
    <n v="54"/>
    <n v="13240"/>
    <n v="12360"/>
    <n v="34.18898610693762"/>
    <n v="25.478235657650622"/>
  </r>
  <r>
    <x v="2"/>
    <d v="2020-05-20T00:00:00"/>
    <x v="13"/>
    <n v="214885.5"/>
    <n v="21411349.5"/>
    <n v="15600701.422999999"/>
    <n v="410370.5153846154"/>
    <n v="54"/>
    <n v="13298"/>
    <n v="12428"/>
    <n v="37.246069387837949"/>
    <n v="27.138168367201708"/>
  </r>
  <r>
    <x v="3"/>
    <d v="2020-05-05T00:00:00"/>
    <x v="13"/>
    <n v="203832"/>
    <n v="20880142.5"/>
    <n v="15015521.489999998"/>
    <n v="398269.43076923076"/>
    <n v="54"/>
    <n v="12775"/>
    <n v="11887"/>
    <n v="39.057058483820946"/>
    <n v="28.087073687356305"/>
  </r>
  <r>
    <x v="1"/>
    <d v="2020-05-13T00:00:00"/>
    <x v="13"/>
    <n v="188662.5"/>
    <n v="18784000.5"/>
    <n v="13568684.673999999"/>
    <n v="349844.36153846153"/>
    <n v="54"/>
    <n v="11522"/>
    <n v="10803"/>
    <n v="38.436414076255083"/>
    <n v="27.764670395957459"/>
  </r>
  <r>
    <x v="0"/>
    <d v="2020-05-31T00:00:00"/>
    <x v="12"/>
    <n v="215277"/>
    <n v="21585316.5"/>
    <n v="16285354.714"/>
    <n v="183249.26153846155"/>
    <n v="59"/>
    <n v="13684"/>
    <n v="12690"/>
    <n v="32.544343547173661"/>
    <n v="24.553551420012766"/>
  </r>
  <r>
    <x v="4"/>
    <d v="2020-05-03T00:00:00"/>
    <x v="13"/>
    <n v="248148"/>
    <n v="25519072.5"/>
    <n v="18491870.614999998"/>
    <n v="270910.05384615384"/>
    <n v="54"/>
    <n v="14823"/>
    <n v="13751"/>
    <n v="38.001573941901619"/>
    <n v="27.537058351160692"/>
  </r>
  <r>
    <x v="0"/>
    <d v="2020-05-30T00:00:00"/>
    <x v="12"/>
    <n v="246414"/>
    <n v="24527245.5"/>
    <n v="18595804.535"/>
    <n v="282204.5230769231"/>
    <n v="59"/>
    <n v="15030"/>
    <n v="13956"/>
    <n v="31.896662248929147"/>
    <n v="24.183070067937308"/>
  </r>
  <r>
    <x v="3"/>
    <d v="2020-05-06T00:00:00"/>
    <x v="13"/>
    <n v="216498"/>
    <n v="22126444.5"/>
    <n v="16128268.832"/>
    <n v="389877.53846153844"/>
    <n v="54"/>
    <n v="13406"/>
    <n v="12518"/>
    <n v="37.190449455424847"/>
    <n v="27.108628627613442"/>
  </r>
  <r>
    <x v="2"/>
    <d v="2020-05-23T00:00:00"/>
    <x v="13"/>
    <n v="275793"/>
    <n v="26806626"/>
    <n v="20508194.544999998"/>
    <n v="239346.81538461536"/>
    <n v="54"/>
    <n v="16221"/>
    <n v="15065"/>
    <n v="30.711779338642909"/>
    <n v="23.495800832973167"/>
  </r>
  <r>
    <x v="0"/>
    <d v="2020-05-28T00:00:00"/>
    <x v="12"/>
    <n v="199753.5"/>
    <n v="20535733.5"/>
    <n v="15173462.744000001"/>
    <n v="257491.36923076925"/>
    <n v="60"/>
    <n v="12854"/>
    <n v="11954"/>
    <n v="35.33979584271485"/>
    <n v="26.11190272799362"/>
  </r>
  <r>
    <x v="0"/>
    <d v="2020-05-25T00:00:00"/>
    <x v="13"/>
    <n v="192948"/>
    <n v="19806927"/>
    <n v="14358653.389999999"/>
    <n v="319377.7946153846"/>
    <n v="54"/>
    <n v="12336"/>
    <n v="11519"/>
    <n v="37.944182243401876"/>
    <n v="27.506910133005498"/>
  </r>
  <r>
    <x v="4"/>
    <d v="2020-04-30T00:00:00"/>
    <x v="13"/>
    <n v="206038.5"/>
    <n v="21740460"/>
    <n v="15789926.042999998"/>
    <n v="115102.03846153845"/>
    <n v="54"/>
    <n v="12817"/>
    <n v="11865"/>
    <n v="37.685635390534316"/>
    <n v="27.370782205160342"/>
  </r>
  <r>
    <x v="3"/>
    <d v="2020-05-10T00:00:00"/>
    <x v="13"/>
    <n v="231559.5"/>
    <n v="23443725"/>
    <n v="17121204.866"/>
    <n v="269535.72538461542"/>
    <n v="54"/>
    <n v="13832"/>
    <n v="12864"/>
    <n v="36.928009351465228"/>
    <n v="26.968922959128722"/>
  </r>
  <r>
    <x v="3"/>
    <d v="2020-05-08T00:00:00"/>
    <x v="13"/>
    <n v="225076.5"/>
    <n v="22846078.5"/>
    <n v="16722171.227"/>
    <n v="479024.68461538455"/>
    <n v="54"/>
    <n v="13563"/>
    <n v="12604"/>
    <n v="36.621484075657591"/>
    <n v="26.805069732208093"/>
  </r>
  <r>
    <x v="3"/>
    <d v="2020-05-07T00:00:00"/>
    <x v="13"/>
    <n v="209415"/>
    <n v="21463023"/>
    <n v="15847839.739"/>
    <n v="521163.87692307692"/>
    <n v="54"/>
    <n v="12743"/>
    <n v="11858"/>
    <n v="35.431852880122058"/>
    <n v="26.16212665382691"/>
  </r>
  <r>
    <x v="2"/>
    <d v="2020-05-24T00:00:00"/>
    <x v="13"/>
    <n v="193719"/>
    <n v="19071117"/>
    <n v="14541424.877999999"/>
    <n v="304806.9854230769"/>
    <n v="54"/>
    <n v="12211"/>
    <n v="11427"/>
    <n v="31.150263196373967"/>
    <n v="23.751582678665343"/>
  </r>
  <r>
    <x v="4"/>
    <d v="2020-04-29T00:00:00"/>
    <x v="14"/>
    <n v="12250.5"/>
    <n v="981519"/>
    <n v="867080.68200000003"/>
    <n v="102160.21538461538"/>
    <n v="15"/>
    <n v="659"/>
    <n v="575"/>
    <n v="13.198116435489906"/>
    <n v="11.659307461190254"/>
  </r>
  <r>
    <x v="4"/>
    <d v="2020-04-28T00:00:00"/>
    <x v="14"/>
    <n v="12541.5"/>
    <n v="992541"/>
    <n v="874678.696"/>
    <n v="83886.676923076913"/>
    <n v="15"/>
    <n v="636"/>
    <n v="547"/>
    <n v="13.474925654299918"/>
    <n v="11.874804567267248"/>
  </r>
  <r>
    <x v="0"/>
    <d v="2020-05-31T00:00:00"/>
    <x v="13"/>
    <n v="206758.5"/>
    <n v="20717248.5"/>
    <n v="15667372.685999999"/>
    <n v="180007.08753846152"/>
    <n v="54"/>
    <n v="13106"/>
    <n v="12164"/>
    <n v="32.231797348590888"/>
    <n v="24.375224412643412"/>
  </r>
  <r>
    <x v="0"/>
    <d v="2020-05-30T00:00:00"/>
    <x v="13"/>
    <n v="244734"/>
    <n v="24151980"/>
    <n v="18429449.488000002"/>
    <n v="303444.36538461538"/>
    <n v="54"/>
    <n v="14590"/>
    <n v="13551"/>
    <n v="31.051011674147507"/>
    <n v="23.693835917386476"/>
  </r>
  <r>
    <x v="0"/>
    <d v="2020-05-28T00:00:00"/>
    <x v="13"/>
    <n v="191641.5"/>
    <n v="19549036.5"/>
    <n v="14481164.23"/>
    <n v="266079.27846153843"/>
    <n v="54"/>
    <n v="12409"/>
    <n v="11582"/>
    <n v="34.996304092050195"/>
    <n v="25.923897937374047"/>
  </r>
  <r>
    <x v="1"/>
    <d v="2020-05-16T00:00:00"/>
    <x v="14"/>
    <n v="16368"/>
    <n v="1316350.5"/>
    <n v="1092945.2830000001"/>
    <n v="175846.6446153846"/>
    <n v="16"/>
    <n v="920"/>
    <n v="818"/>
    <n v="20.440658876058293"/>
    <n v="16.971560158179752"/>
  </r>
  <r>
    <x v="2"/>
    <d v="2020-05-19T00:00:00"/>
    <x v="14"/>
    <n v="14427"/>
    <n v="1126810.5"/>
    <n v="963035.41399999999"/>
    <n v="202056.34519230769"/>
    <n v="17"/>
    <n v="857"/>
    <n v="757"/>
    <n v="17.006133276008477"/>
    <n v="14.534394736293283"/>
  </r>
  <r>
    <x v="1"/>
    <d v="2020-05-17T00:00:00"/>
    <x v="14"/>
    <n v="13440"/>
    <n v="1157529"/>
    <n v="935379.42299999984"/>
    <n v="111375.6648"/>
    <n v="16"/>
    <n v="859"/>
    <n v="746"/>
    <n v="23.749675429838934"/>
    <n v="19.191707248803283"/>
  </r>
  <r>
    <x v="3"/>
    <d v="2020-05-09T00:00:00"/>
    <x v="14"/>
    <n v="11745"/>
    <n v="955801.5"/>
    <n v="795942.652"/>
    <n v="165952.05877692305"/>
    <n v="15"/>
    <n v="654"/>
    <n v="570"/>
    <n v="20.084216821188772"/>
    <n v="16.725109554651254"/>
  </r>
  <r>
    <x v="3"/>
    <d v="2020-05-04T00:00:00"/>
    <x v="14"/>
    <n v="11062.5"/>
    <n v="906343.5"/>
    <n v="762082.74899999995"/>
    <n v="125305.56399230768"/>
    <n v="15"/>
    <n v="622"/>
    <n v="538"/>
    <n v="18.929801414518053"/>
    <n v="15.916785523369455"/>
  </r>
  <r>
    <x v="4"/>
    <d v="2020-05-02T00:00:00"/>
    <x v="14"/>
    <n v="10018.5"/>
    <n v="816859.5"/>
    <n v="697541.2969999999"/>
    <n v="106508.82307692307"/>
    <n v="15"/>
    <n v="567"/>
    <n v="493"/>
    <n v="17.105539630867206"/>
    <n v="14.606943176886611"/>
  </r>
  <r>
    <x v="0"/>
    <d v="2020-05-26T00:00:00"/>
    <x v="15"/>
    <n v="10437"/>
    <n v="833815.5"/>
    <n v="737888.36599999992"/>
    <n v="39424.853846153841"/>
    <n v="7"/>
    <n v="577"/>
    <n v="389"/>
    <n v="13.000223125892202"/>
    <n v="11.504599518718479"/>
  </r>
  <r>
    <x v="4"/>
    <d v="2020-05-01T00:00:00"/>
    <x v="14"/>
    <n v="13644"/>
    <n v="1134444"/>
    <n v="971710.87099999993"/>
    <n v="291527.8831384615"/>
    <n v="15"/>
    <n v="721"/>
    <n v="625"/>
    <n v="16.747073008715994"/>
    <n v="14.344747647305647"/>
  </r>
  <r>
    <x v="1"/>
    <d v="2020-05-12T00:00:00"/>
    <x v="14"/>
    <n v="13443"/>
    <n v="1092277.5"/>
    <n v="921493.48300000001"/>
    <n v="218151.6"/>
    <n v="15"/>
    <n v="750"/>
    <n v="659"/>
    <n v="18.533393903557318"/>
    <n v="15.635588666799416"/>
  </r>
  <r>
    <x v="2"/>
    <d v="2020-05-21T00:00:00"/>
    <x v="14"/>
    <n v="14182.5"/>
    <n v="1172574"/>
    <n v="968784.86499999987"/>
    <n v="94547"/>
    <n v="18"/>
    <n v="888"/>
    <n v="786"/>
    <n v="21.035540744125907"/>
    <n v="17.379639579250448"/>
  </r>
  <r>
    <x v="2"/>
    <d v="2020-05-20T00:00:00"/>
    <x v="14"/>
    <n v="14928"/>
    <n v="1217749.5"/>
    <n v="1025585.5199999999"/>
    <n v="84618.754369230766"/>
    <n v="17"/>
    <n v="890"/>
    <n v="794"/>
    <n v="18.737002059077447"/>
    <n v="15.780255298811463"/>
  </r>
  <r>
    <x v="3"/>
    <d v="2020-05-05T00:00:00"/>
    <x v="14"/>
    <n v="13941"/>
    <n v="1145575.5"/>
    <n v="974448.12600000005"/>
    <n v="152152.96544615386"/>
    <n v="15"/>
    <n v="750"/>
    <n v="658"/>
    <n v="17.561465760364133"/>
    <n v="14.938113987249199"/>
  </r>
  <r>
    <x v="1"/>
    <d v="2020-05-13T00:00:00"/>
    <x v="14"/>
    <n v="14643"/>
    <n v="1172691"/>
    <n v="971555.08299999998"/>
    <n v="124018.33614615384"/>
    <n v="15"/>
    <n v="854"/>
    <n v="756"/>
    <n v="20.702471791812961"/>
    <n v="17.151655210110764"/>
  </r>
  <r>
    <x v="4"/>
    <d v="2020-05-03T00:00:00"/>
    <x v="14"/>
    <n v="10032"/>
    <n v="816150"/>
    <n v="698626.03299999994"/>
    <n v="97812.892307692295"/>
    <n v="15"/>
    <n v="585"/>
    <n v="502"/>
    <n v="16.822156840525302"/>
    <n v="14.399799914231458"/>
  </r>
  <r>
    <x v="3"/>
    <d v="2020-05-06T00:00:00"/>
    <x v="14"/>
    <n v="12468"/>
    <n v="1016566.5"/>
    <n v="858367.60399999993"/>
    <n v="88833.638169230762"/>
    <n v="15"/>
    <n v="701"/>
    <n v="611"/>
    <n v="18.430203477250533"/>
    <n v="15.562080395134018"/>
  </r>
  <r>
    <x v="2"/>
    <d v="2020-05-23T00:00:00"/>
    <x v="14"/>
    <n v="17943"/>
    <n v="1457391"/>
    <n v="1194154.7659999998"/>
    <n v="124621.03076923077"/>
    <n v="18"/>
    <n v="1031"/>
    <n v="918"/>
    <n v="22.043728459230568"/>
    <n v="18.062155866202012"/>
  </r>
  <r>
    <x v="0"/>
    <d v="2020-05-25T00:00:00"/>
    <x v="14"/>
    <n v="15807"/>
    <n v="1326705"/>
    <n v="1070563.6439999999"/>
    <n v="123343.24153846155"/>
    <n v="18"/>
    <n v="989"/>
    <n v="887"/>
    <n v="23.925841068445642"/>
    <n v="19.306579533505953"/>
  </r>
  <r>
    <x v="4"/>
    <d v="2020-04-30T00:00:00"/>
    <x v="14"/>
    <n v="11976"/>
    <n v="1004511"/>
    <n v="861334.61399999994"/>
    <n v="20847.353846153845"/>
    <n v="15"/>
    <n v="644"/>
    <n v="550"/>
    <n v="16.622620718224155"/>
    <n v="14.253341775251846"/>
  </r>
  <r>
    <x v="3"/>
    <d v="2020-05-10T00:00:00"/>
    <x v="14"/>
    <n v="14566.5"/>
    <n v="1216557"/>
    <n v="1013050.3829999999"/>
    <n v="102510.40189230769"/>
    <n v="15"/>
    <n v="792"/>
    <n v="695"/>
    <n v="20.088499092941962"/>
    <n v="16.728079078908763"/>
  </r>
  <r>
    <x v="3"/>
    <d v="2020-05-08T00:00:00"/>
    <x v="14"/>
    <n v="12976.5"/>
    <n v="1046848.5"/>
    <n v="892743.74599999993"/>
    <n v="396844.24095384614"/>
    <n v="15"/>
    <n v="703"/>
    <n v="609"/>
    <n v="17.261924789781734"/>
    <n v="14.720826748092019"/>
  </r>
  <r>
    <x v="3"/>
    <d v="2020-05-07T00:00:00"/>
    <x v="14"/>
    <n v="11719.5"/>
    <n v="965880"/>
    <n v="809986.38600000006"/>
    <n v="106745.03623846154"/>
    <n v="15"/>
    <n v="676"/>
    <n v="591"/>
    <n v="19.246448668089087"/>
    <n v="16.140060255932408"/>
  </r>
  <r>
    <x v="2"/>
    <d v="2020-05-24T00:00:00"/>
    <x v="14"/>
    <n v="17197.5"/>
    <n v="1386262.5"/>
    <n v="1130117.3810000001"/>
    <n v="121581.84923076924"/>
    <n v="18"/>
    <n v="1006"/>
    <n v="904"/>
    <n v="22.665355237112305"/>
    <n v="18.477389311187451"/>
  </r>
  <r>
    <x v="0"/>
    <d v="2020-05-26T00:00:00"/>
    <x v="14"/>
    <n v="14419.5"/>
    <n v="1210456.5"/>
    <n v="970917.12399999995"/>
    <n v="88147.13846153846"/>
    <n v="18"/>
    <n v="914"/>
    <n v="804"/>
    <n v="24.671454450524248"/>
    <n v="19.789176727953468"/>
  </r>
  <r>
    <x v="5"/>
    <d v="2020-06-01T00:00:00"/>
    <x v="0"/>
    <n v="7816.5"/>
    <n v="636345"/>
    <n v="550528.66300000006"/>
    <n v="190344.3008"/>
    <n v="15"/>
    <n v="453"/>
    <n v="370"/>
    <n v="15.587987105405251"/>
    <n v="13.485819327566013"/>
  </r>
  <r>
    <x v="0"/>
    <d v="2020-05-31T00:00:00"/>
    <x v="16"/>
    <n v="6409.5"/>
    <n v="493893"/>
    <n v="459762.61999999994"/>
    <n v="28040.97692307692"/>
    <n v="9"/>
    <n v="345"/>
    <n v="255"/>
    <n v="7.4234786638374528"/>
    <n v="6.9104806101726615"/>
  </r>
  <r>
    <x v="0"/>
    <d v="2020-05-30T00:00:00"/>
    <x v="15"/>
    <n v="11220"/>
    <n v="928675.5"/>
    <n v="802403.80799999996"/>
    <n v="136423.60523076923"/>
    <n v="7"/>
    <n v="532"/>
    <n v="449"/>
    <n v="15.736676563728377"/>
    <n v="13.596966001579675"/>
  </r>
  <r>
    <x v="0"/>
    <d v="2020-05-29T00:00:00"/>
    <x v="0"/>
    <n v="8350.5"/>
    <n v="651237"/>
    <n v="601485.12600000005"/>
    <n v="83014.635053846156"/>
    <n v="15"/>
    <n v="400"/>
    <n v="329"/>
    <n v="8.2715052873975718"/>
    <n v="7.6395957232159653"/>
  </r>
  <r>
    <x v="0"/>
    <d v="2020-05-28T00:00:00"/>
    <x v="15"/>
    <n v="8428.5"/>
    <n v="694669.5"/>
    <n v="594994.696"/>
    <n v="42699.38461538461"/>
    <n v="7"/>
    <n v="420"/>
    <n v="347"/>
    <n v="16.752217233210427"/>
    <n v="14.348521707085169"/>
  </r>
  <r>
    <x v="0"/>
    <d v="2020-05-27T00:00:00"/>
    <x v="1"/>
    <n v="32817"/>
    <n v="3015751.5"/>
    <n v="2415980.7719999999"/>
    <n v="346048.63569230767"/>
    <n v="20"/>
    <n v="2079"/>
    <n v="1893"/>
    <n v="24.825144924621949"/>
    <n v="19.887935992073622"/>
  </r>
  <r>
    <x v="2"/>
    <d v="2020-05-22T00:00:00"/>
    <x v="1"/>
    <n v="36031.5"/>
    <n v="3091069.5"/>
    <n v="2549333.4129999997"/>
    <n v="289900.09384615382"/>
    <n v="21"/>
    <n v="2046"/>
    <n v="1853"/>
    <n v="21.250107351101523"/>
    <n v="17.525846216010358"/>
  </r>
  <r>
    <x v="0"/>
    <d v="2020-05-31T00:00:00"/>
    <x v="17"/>
    <n v="5127"/>
    <n v="468835.5"/>
    <n v="412625.88699999999"/>
    <n v="8642.376923076923"/>
    <n v="6"/>
    <n v="261"/>
    <n v="188"/>
    <n v="13.62241555145085"/>
    <n v="11.989197277083329"/>
  </r>
  <r>
    <x v="1"/>
    <d v="2020-05-11T00:00:00"/>
    <x v="1"/>
    <n v="27187.5"/>
    <n v="2479396.5"/>
    <n v="1950422.9030000002"/>
    <n v="381635.95355384616"/>
    <n v="21"/>
    <n v="1597"/>
    <n v="1457"/>
    <n v="27.120969313186936"/>
    <n v="21.334772272204138"/>
  </r>
  <r>
    <x v="0"/>
    <d v="2020-05-30T00:00:00"/>
    <x v="14"/>
    <n v="20688"/>
    <n v="1773154.5"/>
    <n v="1458979.4909999999"/>
    <n v="98432.213407692296"/>
    <n v="18"/>
    <n v="1216"/>
    <n v="1101"/>
    <n v="21.533887963336703"/>
    <n v="17.718422675519818"/>
  </r>
  <r>
    <x v="0"/>
    <d v="2020-05-28T00:00:00"/>
    <x v="14"/>
    <n v="15678"/>
    <n v="1387443"/>
    <n v="1121336.507"/>
    <n v="101620.2923076923"/>
    <n v="18"/>
    <n v="1020"/>
    <n v="911"/>
    <n v="23.731189641897572"/>
    <n v="19.179634262452584"/>
  </r>
  <r>
    <x v="2"/>
    <d v="2020-05-18T00:00:00"/>
    <x v="1"/>
    <n v="31329"/>
    <n v="2826379.5"/>
    <n v="2229453.5079999999"/>
    <n v="331756.18072307692"/>
    <n v="21"/>
    <n v="1834"/>
    <n v="1660"/>
    <n v="26.774543172039095"/>
    <n v="21.11981041470192"/>
  </r>
  <r>
    <x v="1"/>
    <d v="2020-05-14T00:00:00"/>
    <x v="1"/>
    <n v="29658"/>
    <n v="2703132"/>
    <n v="2160539.9959999998"/>
    <n v="312856.16153846151"/>
    <n v="21"/>
    <n v="1706"/>
    <n v="1548"/>
    <n v="25.113721801241777"/>
    <n v="20.072715797822681"/>
  </r>
  <r>
    <x v="1"/>
    <d v="2020-05-15T00:00:00"/>
    <x v="1"/>
    <n v="34150.5"/>
    <n v="3038293.5"/>
    <n v="2442084.5610000002"/>
    <n v="277257.14947692305"/>
    <n v="21"/>
    <n v="1926"/>
    <n v="1742"/>
    <n v="24.413935066845529"/>
    <n v="19.623151581636197"/>
  </r>
  <r>
    <x v="5"/>
    <d v="2020-06-01T00:00:00"/>
    <x v="1"/>
    <n v="31947"/>
    <n v="2945035.5"/>
    <n v="2320195.4450000003"/>
    <n v="383761.6669230769"/>
    <n v="21"/>
    <n v="2025"/>
    <n v="1849"/>
    <n v="26.930492271524979"/>
    <n v="21.216724042885041"/>
  </r>
  <r>
    <x v="0"/>
    <d v="2020-05-31T00:00:00"/>
    <x v="15"/>
    <n v="10416"/>
    <n v="866023.5"/>
    <n v="744833.00199999998"/>
    <n v="19998.63846153846"/>
    <n v="7"/>
    <n v="530"/>
    <n v="447"/>
    <n v="16.270828182234602"/>
    <n v="13.993904091517152"/>
  </r>
  <r>
    <x v="0"/>
    <d v="2020-05-29T00:00:00"/>
    <x v="1"/>
    <n v="35431.5"/>
    <n v="3193167"/>
    <n v="2545757.0549999997"/>
    <n v="202281.06923076924"/>
    <n v="20"/>
    <n v="2111"/>
    <n v="1917"/>
    <n v="25.430939834908965"/>
    <n v="20.274853930283015"/>
  </r>
  <r>
    <x v="0"/>
    <d v="2020-05-27T00:00:00"/>
    <x v="2"/>
    <n v="78544.5"/>
    <n v="6701083.5"/>
    <n v="5109499.6169999996"/>
    <n v="76226.26923076922"/>
    <n v="31"/>
    <n v="5330"/>
    <n v="4977"/>
    <n v="31.149505867552751"/>
    <n v="23.751142378691451"/>
  </r>
  <r>
    <x v="2"/>
    <d v="2020-05-22T00:00:00"/>
    <x v="2"/>
    <n v="97963.5"/>
    <n v="7728465"/>
    <n v="6415904.9240000006"/>
    <n v="150138.82307692309"/>
    <n v="31"/>
    <n v="5965"/>
    <n v="5533"/>
    <n v="20.457910326727269"/>
    <n v="16.983451125158741"/>
  </r>
  <r>
    <x v="5"/>
    <d v="2020-06-01T00:00:00"/>
    <x v="2"/>
    <n v="77269.5"/>
    <n v="6829921.5"/>
    <n v="5152925.182"/>
    <n v="219200.11557692307"/>
    <n v="31"/>
    <n v="5468"/>
    <n v="5081"/>
    <n v="32.544550110256189"/>
    <n v="24.553668998977514"/>
  </r>
  <r>
    <x v="0"/>
    <d v="2020-05-31T00:00:00"/>
    <x v="14"/>
    <n v="16143"/>
    <n v="1423410"/>
    <n v="1183524.9380000001"/>
    <n v="41938.950392307692"/>
    <n v="18"/>
    <n v="1029"/>
    <n v="925"/>
    <n v="20.268695174718822"/>
    <n v="16.852843664158598"/>
  </r>
  <r>
    <x v="1"/>
    <d v="2020-05-11T00:00:00"/>
    <x v="2"/>
    <n v="72220.5"/>
    <n v="6398719.5"/>
    <n v="4782829.6060000006"/>
    <n v="186502.14615384614"/>
    <n v="31"/>
    <n v="4826"/>
    <n v="4483"/>
    <n v="33.785228141368144"/>
    <n v="25.253332233113195"/>
  </r>
  <r>
    <x v="2"/>
    <d v="2020-05-18T00:00:00"/>
    <x v="2"/>
    <n v="78058.5"/>
    <n v="6609714"/>
    <n v="5024858.7929999996"/>
    <n v="140406.07692307691"/>
    <n v="31"/>
    <n v="5165"/>
    <n v="4813"/>
    <n v="31.540293414967625"/>
    <n v="23.97766691569409"/>
  </r>
  <r>
    <x v="1"/>
    <d v="2020-05-14T00:00:00"/>
    <x v="2"/>
    <n v="70498.5"/>
    <n v="6053649"/>
    <n v="4580254.1549999993"/>
    <n v="131801.93944615382"/>
    <n v="31"/>
    <n v="4695"/>
    <n v="4372"/>
    <n v="32.168408021454013"/>
    <n v="24.338953992872739"/>
  </r>
  <r>
    <x v="1"/>
    <d v="2020-05-15T00:00:00"/>
    <x v="2"/>
    <n v="78961.5"/>
    <n v="6876454.5"/>
    <n v="5258162.2879999997"/>
    <n v="162133.18461538461"/>
    <n v="31"/>
    <n v="5184"/>
    <n v="4778"/>
    <n v="30.776764264070206"/>
    <n v="23.53381691102588"/>
  </r>
  <r>
    <x v="0"/>
    <d v="2020-05-27T00:00:00"/>
    <x v="3"/>
    <n v="12490.5"/>
    <n v="1054798.5"/>
    <n v="878389.06499999994"/>
    <n v="67454.765369230765"/>
    <n v="10"/>
    <n v="757"/>
    <n v="660"/>
    <n v="20.083291337421201"/>
    <n v="16.724467753793739"/>
  </r>
  <r>
    <x v="2"/>
    <d v="2020-05-22T00:00:00"/>
    <x v="3"/>
    <n v="18036"/>
    <n v="1455049.5"/>
    <n v="1301439.284"/>
    <n v="69189.123076923075"/>
    <n v="10"/>
    <n v="965"/>
    <n v="861"/>
    <n v="11.803102756194351"/>
    <n v="10.557044004344871"/>
  </r>
  <r>
    <x v="5"/>
    <d v="2020-06-01T00:00:00"/>
    <x v="3"/>
    <n v="11416.5"/>
    <n v="1007742"/>
    <n v="815296.88"/>
    <n v="145147.84546153847"/>
    <n v="10"/>
    <n v="719"/>
    <n v="627"/>
    <n v="23.604299822660916"/>
    <n v="19.096665614810142"/>
  </r>
  <r>
    <x v="1"/>
    <d v="2020-05-11T00:00:00"/>
    <x v="3"/>
    <n v="9007.5"/>
    <n v="734335.5"/>
    <n v="622482.40399999998"/>
    <n v="113093.66153846154"/>
    <n v="10"/>
    <n v="494"/>
    <n v="421"/>
    <n v="17.968876755590994"/>
    <n v="15.231879161500434"/>
  </r>
  <r>
    <x v="0"/>
    <d v="2020-05-29T00:00:00"/>
    <x v="2"/>
    <n v="87552"/>
    <n v="7387116"/>
    <n v="5815890.3319999995"/>
    <n v="161811.89230769229"/>
    <n v="31"/>
    <n v="5751"/>
    <n v="5319"/>
    <n v="27.016081430470834"/>
    <n v="21.269811764158035"/>
  </r>
  <r>
    <x v="2"/>
    <d v="2020-05-18T00:00:00"/>
    <x v="3"/>
    <n v="11680.5"/>
    <n v="936427.5"/>
    <n v="813406.68400000001"/>
    <n v="117272.7846153846"/>
    <n v="10"/>
    <n v="645"/>
    <n v="565"/>
    <n v="15.124146189091309"/>
    <n v="13.137249386631639"/>
  </r>
  <r>
    <x v="1"/>
    <d v="2020-05-14T00:00:00"/>
    <x v="3"/>
    <n v="12037.5"/>
    <n v="981564"/>
    <n v="877726.201"/>
    <n v="69249.011815384612"/>
    <n v="10"/>
    <n v="627"/>
    <n v="545"/>
    <n v="11.830317800892445"/>
    <n v="10.578810856958894"/>
  </r>
  <r>
    <x v="1"/>
    <d v="2020-05-15T00:00:00"/>
    <x v="3"/>
    <n v="14421"/>
    <n v="1150579.5"/>
    <n v="1038033.7869999999"/>
    <n v="68487.358569230768"/>
    <n v="10"/>
    <n v="743"/>
    <n v="652"/>
    <n v="10.842201324223382"/>
    <n v="9.7816546357726786"/>
  </r>
  <r>
    <x v="0"/>
    <d v="2020-05-29T00:00:00"/>
    <x v="3"/>
    <n v="14823"/>
    <n v="1273464"/>
    <n v="1068326.9369999999"/>
    <n v="76299.023384615386"/>
    <n v="10"/>
    <n v="873"/>
    <n v="770"/>
    <n v="19.201712125321059"/>
    <n v="16.108587521908753"/>
  </r>
  <r>
    <x v="0"/>
    <d v="2020-05-27T00:00:00"/>
    <x v="4"/>
    <n v="31257"/>
    <n v="2924133"/>
    <n v="2311405.017"/>
    <n v="148582.33846153846"/>
    <n v="20"/>
    <n v="2079"/>
    <n v="1856"/>
    <n v="26.50889733705203"/>
    <n v="20.954176263528367"/>
  </r>
  <r>
    <x v="2"/>
    <d v="2020-05-22T00:00:00"/>
    <x v="4"/>
    <n v="38074.5"/>
    <n v="3414180"/>
    <n v="2805831.5209999997"/>
    <n v="124540.74078461538"/>
    <n v="20"/>
    <n v="2306"/>
    <n v="2054"/>
    <n v="21.681575477603324"/>
    <n v="17.818289574656294"/>
  </r>
  <r>
    <x v="5"/>
    <d v="2020-06-01T00:00:00"/>
    <x v="4"/>
    <n v="32170.5"/>
    <n v="3013512"/>
    <n v="2355616.679"/>
    <n v="219429.2774153846"/>
    <n v="20"/>
    <n v="2136"/>
    <n v="1899"/>
    <n v="27.928793630349396"/>
    <n v="21.831514890267567"/>
  </r>
  <r>
    <x v="1"/>
    <d v="2020-05-11T00:00:00"/>
    <x v="4"/>
    <n v="42397.5"/>
    <n v="3911979"/>
    <n v="3086459.8370000003"/>
    <n v="164514.63076923075"/>
    <n v="19"/>
    <n v="2530"/>
    <n v="2270"/>
    <n v="26.746473519720048"/>
    <n v="21.102341372486912"/>
  </r>
  <r>
    <x v="2"/>
    <d v="2020-05-18T00:00:00"/>
    <x v="4"/>
    <n v="28668"/>
    <n v="2588148"/>
    <n v="2042294.1669999999"/>
    <n v="160977.42935384615"/>
    <n v="19"/>
    <n v="1858"/>
    <n v="1648"/>
    <n v="26.727483328311347"/>
    <n v="21.090518509760649"/>
  </r>
  <r>
    <x v="1"/>
    <d v="2020-05-14T00:00:00"/>
    <x v="4"/>
    <n v="27411"/>
    <n v="2441520"/>
    <n v="1933378.3459999997"/>
    <n v="141658.27661538462"/>
    <n v="19"/>
    <n v="1675"/>
    <n v="1475"/>
    <n v="26.282577078164937"/>
    <n v="20.812512451259884"/>
  </r>
  <r>
    <x v="1"/>
    <d v="2020-05-15T00:00:00"/>
    <x v="4"/>
    <n v="32854.5"/>
    <n v="2949078"/>
    <n v="2391958.463"/>
    <n v="129383.86666153846"/>
    <n v="19"/>
    <n v="1940"/>
    <n v="1715"/>
    <n v="23.291354997078813"/>
    <n v="18.891312369493111"/>
  </r>
  <r>
    <x v="0"/>
    <d v="2020-05-29T00:00:00"/>
    <x v="4"/>
    <n v="35346"/>
    <n v="3258054"/>
    <n v="2595610.66"/>
    <n v="195198.78461538462"/>
    <n v="20"/>
    <n v="2249"/>
    <n v="2000"/>
    <n v="25.521675889557326"/>
    <n v="20.332484974159417"/>
  </r>
  <r>
    <x v="0"/>
    <d v="2020-05-27T00:00:00"/>
    <x v="5"/>
    <n v="286558.5"/>
    <n v="29256993"/>
    <n v="21169527.457000002"/>
    <n v="646741.28130000003"/>
    <n v="129"/>
    <n v="17115"/>
    <n v="15962"/>
    <n v="38.203335239425776"/>
    <n v="27.642846081277039"/>
  </r>
  <r>
    <x v="2"/>
    <d v="2020-05-22T00:00:00"/>
    <x v="5"/>
    <n v="304092"/>
    <n v="29465769"/>
    <n v="22276452.264999997"/>
    <n v="570447.6369538462"/>
    <n v="129"/>
    <n v="17088"/>
    <n v="15804"/>
    <n v="32.273167421257703"/>
    <n v="24.398876998594549"/>
  </r>
  <r>
    <x v="5"/>
    <d v="2020-06-01T00:00:00"/>
    <x v="5"/>
    <n v="272926.5"/>
    <n v="27770092.5"/>
    <n v="20952913.508000001"/>
    <n v="872904.40428461542"/>
    <n v="128"/>
    <n v="16285"/>
    <n v="15130"/>
    <n v="32.535709124161379"/>
    <n v="24.548636242389176"/>
  </r>
  <r>
    <x v="1"/>
    <d v="2020-05-11T00:00:00"/>
    <x v="5"/>
    <n v="237099"/>
    <n v="24628233.223949999"/>
    <n v="17679930.469999999"/>
    <n v="622499.33031538466"/>
    <n v="129"/>
    <n v="14043"/>
    <n v="13167"/>
    <n v="39.300509499967504"/>
    <n v="28.212753593680628"/>
  </r>
  <r>
    <x v="2"/>
    <d v="2020-05-18T00:00:00"/>
    <x v="5"/>
    <n v="273900"/>
    <n v="27535284.147600003"/>
    <n v="19680985.969000001"/>
    <n v="764540.58792307694"/>
    <n v="129"/>
    <n v="16110"/>
    <n v="14992"/>
    <n v="39.908052325079133"/>
    <n v="28.524485661734449"/>
  </r>
  <r>
    <x v="1"/>
    <d v="2020-05-14T00:00:00"/>
    <x v="5"/>
    <n v="274059"/>
    <n v="28181292"/>
    <n v="20493717.226"/>
    <n v="806120.19333076919"/>
    <n v="129"/>
    <n v="15804"/>
    <n v="14738"/>
    <n v="37.511861265690328"/>
    <n v="27.279000458885989"/>
  </r>
  <r>
    <x v="1"/>
    <d v="2020-05-15T00:00:00"/>
    <x v="5"/>
    <n v="318816"/>
    <n v="32354331"/>
    <n v="23895072.432"/>
    <n v="616932.92353846144"/>
    <n v="129"/>
    <n v="17808"/>
    <n v="16486"/>
    <n v="35.401686234989022"/>
    <n v="26.145676039476758"/>
  </r>
  <r>
    <x v="0"/>
    <d v="2020-05-27T00:00:00"/>
    <x v="6"/>
    <n v="370012.5"/>
    <n v="39034861.5"/>
    <n v="28040467.216000002"/>
    <n v="681486.56664615381"/>
    <n v="124"/>
    <n v="21384"/>
    <n v="19897"/>
    <n v="39.209026723087383"/>
    <n v="28.1655777976822"/>
  </r>
  <r>
    <x v="2"/>
    <d v="2020-05-22T00:00:00"/>
    <x v="6"/>
    <n v="393018"/>
    <n v="39498373.5"/>
    <n v="29683782.432999995"/>
    <n v="636230.32011538453"/>
    <n v="125"/>
    <n v="21427"/>
    <n v="19799"/>
    <n v="33.063815533457579"/>
    <n v="24.848089167519785"/>
  </r>
  <r>
    <x v="5"/>
    <d v="2020-06-01T00:00:00"/>
    <x v="6"/>
    <n v="349699.5"/>
    <n v="37257840.18135"/>
    <n v="27640203.134"/>
    <n v="744856.58547692304"/>
    <n v="123"/>
    <n v="20325"/>
    <n v="18935"/>
    <n v="34.795826212722076"/>
    <n v="25.813726723118695"/>
  </r>
  <r>
    <x v="1"/>
    <d v="2020-05-11T00:00:00"/>
    <x v="6"/>
    <n v="318565.5"/>
    <n v="33781581"/>
    <n v="24232690.171"/>
    <n v="605833.76570769225"/>
    <n v="125"/>
    <n v="18066"/>
    <n v="16883"/>
    <n v="39.404996975645112"/>
    <n v="28.266559901385314"/>
  </r>
  <r>
    <x v="0"/>
    <d v="2020-05-29T00:00:00"/>
    <x v="5"/>
    <n v="422965.5"/>
    <n v="41767140.105000004"/>
    <n v="32361318.846999999"/>
    <n v="525087.91538461542"/>
    <n v="129"/>
    <n v="22403"/>
    <n v="20676"/>
    <n v="29.065012159947727"/>
    <n v="22.519667935976351"/>
  </r>
  <r>
    <x v="2"/>
    <d v="2020-05-18T00:00:00"/>
    <x v="6"/>
    <n v="355081.5"/>
    <n v="36876888"/>
    <n v="26228948.559"/>
    <n v="898617.75030769221"/>
    <n v="125"/>
    <n v="20449"/>
    <n v="19060"/>
    <n v="40.596135285592098"/>
    <n v="28.874289611965086"/>
  </r>
  <r>
    <x v="1"/>
    <d v="2020-05-14T00:00:00"/>
    <x v="6"/>
    <n v="358387.5"/>
    <n v="37963150.5"/>
    <n v="27483828.208999999"/>
    <n v="506964.83088461537"/>
    <n v="125"/>
    <n v="20247"/>
    <n v="18812"/>
    <n v="38.129048876707749"/>
    <n v="27.603932110429035"/>
  </r>
  <r>
    <x v="1"/>
    <d v="2020-05-15T00:00:00"/>
    <x v="6"/>
    <n v="403261.5"/>
    <n v="42271377"/>
    <n v="31105053.390999999"/>
    <n v="571050.76427692303"/>
    <n v="125"/>
    <n v="21862"/>
    <n v="20235"/>
    <n v="35.898744389330929"/>
    <n v="26.415802846924059"/>
  </r>
  <r>
    <x v="0"/>
    <d v="2020-05-27T00:00:00"/>
    <x v="7"/>
    <n v="69010.5"/>
    <n v="5985894"/>
    <n v="4624968.49"/>
    <n v="168769.33384615384"/>
    <n v="36"/>
    <n v="4951"/>
    <n v="4584"/>
    <n v="29.425616908365136"/>
    <n v="22.735543095150028"/>
  </r>
  <r>
    <x v="2"/>
    <d v="2020-05-22T00:00:00"/>
    <x v="7"/>
    <n v="75820.5"/>
    <n v="5943489"/>
    <n v="5046963.6720000003"/>
    <n v="196334.07284615384"/>
    <n v="36"/>
    <n v="4857"/>
    <n v="4456"/>
    <n v="17.763657245520186"/>
    <n v="15.084158951080751"/>
  </r>
  <r>
    <x v="5"/>
    <d v="2020-06-01T00:00:00"/>
    <x v="7"/>
    <n v="64740"/>
    <n v="5800290"/>
    <n v="4332158.4330000002"/>
    <n v="205428.24997692305"/>
    <n v="37"/>
    <n v="4722"/>
    <n v="4352"/>
    <n v="33.889147631734353"/>
    <n v="25.311347656755089"/>
  </r>
  <r>
    <x v="1"/>
    <d v="2020-05-11T00:00:00"/>
    <x v="7"/>
    <n v="59574"/>
    <n v="5178169.5"/>
    <n v="3929032.2650000001"/>
    <n v="208822.33076923079"/>
    <n v="36"/>
    <n v="4150"/>
    <n v="3838"/>
    <n v="31.792491146671708"/>
    <n v="24.123143033459986"/>
  </r>
  <r>
    <x v="0"/>
    <d v="2020-05-29T00:00:00"/>
    <x v="6"/>
    <n v="524481"/>
    <n v="54172029"/>
    <n v="41382275.210999995"/>
    <n v="512623.0388076923"/>
    <n v="124"/>
    <n v="25828"/>
    <n v="23974"/>
    <n v="30.906357187437354"/>
    <n v="23.609515879495678"/>
  </r>
  <r>
    <x v="2"/>
    <d v="2020-05-18T00:00:00"/>
    <x v="7"/>
    <n v="70278"/>
    <n v="5798476.5"/>
    <n v="4485664.5060000001"/>
    <n v="182019.63597692308"/>
    <n v="36"/>
    <n v="4885"/>
    <n v="4502"/>
    <n v="29.266834205812536"/>
    <n v="22.640636622395554"/>
  </r>
  <r>
    <x v="1"/>
    <d v="2020-05-14T00:00:00"/>
    <x v="7"/>
    <n v="63645"/>
    <n v="5366602.5"/>
    <n v="4245727.3389999997"/>
    <n v="137701.4149"/>
    <n v="36"/>
    <n v="4285"/>
    <n v="3950"/>
    <n v="26.400074039234024"/>
    <n v="20.88612229059261"/>
  </r>
  <r>
    <x v="1"/>
    <d v="2020-05-15T00:00:00"/>
    <x v="7"/>
    <n v="75642"/>
    <n v="6293952"/>
    <n v="5100877.9309999999"/>
    <n v="159537.61835384613"/>
    <n v="36"/>
    <n v="4862"/>
    <n v="4476"/>
    <n v="23.389582835323885"/>
    <n v="18.955881280950347"/>
  </r>
  <r>
    <x v="0"/>
    <d v="2020-05-27T00:00:00"/>
    <x v="8"/>
    <n v="40420.5"/>
    <n v="3780852"/>
    <n v="2893288.4459999995"/>
    <n v="291528.45785384614"/>
    <n v="21"/>
    <n v="2430"/>
    <n v="2216"/>
    <n v="30.676635619482255"/>
    <n v="23.47522606015788"/>
  </r>
  <r>
    <x v="2"/>
    <d v="2020-05-22T00:00:00"/>
    <x v="8"/>
    <n v="53838"/>
    <n v="4840833"/>
    <n v="4017247.747"/>
    <n v="147709.19777692307"/>
    <n v="21"/>
    <n v="2861"/>
    <n v="2612"/>
    <n v="20.501231312284311"/>
    <n v="17.013296120729635"/>
  </r>
  <r>
    <x v="5"/>
    <d v="2020-06-01T00:00:00"/>
    <x v="8"/>
    <n v="40528.5"/>
    <n v="3865251"/>
    <n v="2972895.4169999999"/>
    <n v="336001.08039230772"/>
    <n v="23"/>
    <n v="2531"/>
    <n v="2296"/>
    <n v="30.016379920303134"/>
    <n v="23.086614116392443"/>
  </r>
  <r>
    <x v="1"/>
    <d v="2020-05-11T00:00:00"/>
    <x v="8"/>
    <n v="32733"/>
    <n v="3079630.5"/>
    <n v="2364369.4010000001"/>
    <n v="281373.57021538459"/>
    <n v="21"/>
    <n v="1916"/>
    <n v="1733"/>
    <n v="30.25166451136964"/>
    <n v="23.225549266381144"/>
  </r>
  <r>
    <x v="0"/>
    <d v="2020-05-29T00:00:00"/>
    <x v="7"/>
    <n v="84433.5"/>
    <n v="7228395"/>
    <n v="5795765.9359999998"/>
    <n v="264121.66047692305"/>
    <n v="37"/>
    <n v="5672"/>
    <n v="5198"/>
    <n v="24.718545914722398"/>
    <n v="19.819462882147423"/>
  </r>
  <r>
    <x v="2"/>
    <d v="2020-05-18T00:00:00"/>
    <x v="8"/>
    <n v="36655.5"/>
    <n v="3360135"/>
    <n v="2596293.8219999997"/>
    <n v="202175.53846153847"/>
    <n v="21"/>
    <n v="2136"/>
    <n v="1947"/>
    <n v="29.420444309018595"/>
    <n v="22.732455035288769"/>
  </r>
  <r>
    <x v="1"/>
    <d v="2020-05-14T00:00:00"/>
    <x v="8"/>
    <n v="33886.5"/>
    <n v="3166479"/>
    <n v="2522496.074"/>
    <n v="156584.58769230769"/>
    <n v="21"/>
    <n v="1993"/>
    <n v="1796"/>
    <n v="25.529590814340352"/>
    <n v="20.337508191274914"/>
  </r>
  <r>
    <x v="1"/>
    <d v="2020-05-15T00:00:00"/>
    <x v="8"/>
    <n v="41697"/>
    <n v="3772258.5"/>
    <n v="3092823.6680000001"/>
    <n v="167669.98904615385"/>
    <n v="21"/>
    <n v="2255"/>
    <n v="2045"/>
    <n v="21.968107623780636"/>
    <n v="18.011353993900471"/>
  </r>
  <r>
    <x v="0"/>
    <d v="2020-05-29T00:00:00"/>
    <x v="8"/>
    <n v="44569.5"/>
    <n v="4108596"/>
    <n v="3229427.0830000001"/>
    <n v="121448.35925384614"/>
    <n v="22"/>
    <n v="2597"/>
    <n v="2379"/>
    <n v="27.223680684045341"/>
    <n v="21.398280994286122"/>
  </r>
  <r>
    <x v="0"/>
    <d v="2020-05-27T00:00:00"/>
    <x v="9"/>
    <n v="18069"/>
    <n v="1603084.5"/>
    <n v="1312709.0090000001"/>
    <n v="241760.20769230771"/>
    <n v="17"/>
    <n v="1203"/>
    <n v="1077"/>
    <n v="22.120324383330249"/>
    <n v="18.113548661970093"/>
  </r>
  <r>
    <x v="2"/>
    <d v="2020-05-22T00:00:00"/>
    <x v="9"/>
    <n v="21483"/>
    <n v="1774329"/>
    <n v="1460215.51"/>
    <n v="181509.9923076923"/>
    <n v="17"/>
    <n v="1268"/>
    <n v="1129"/>
    <n v="21.511447306843081"/>
    <n v="17.703226966363058"/>
  </r>
  <r>
    <x v="5"/>
    <d v="2020-06-01T00:00:00"/>
    <x v="9"/>
    <n v="16687.5"/>
    <n v="1526608.5"/>
    <n v="1202670.0489999999"/>
    <n v="340349.53369230771"/>
    <n v="17"/>
    <n v="1185"/>
    <n v="1042"/>
    <n v="26.934939576266121"/>
    <n v="21.21948430131236"/>
  </r>
  <r>
    <x v="1"/>
    <d v="2020-05-11T00:00:00"/>
    <x v="9"/>
    <n v="12238.5"/>
    <n v="1096002"/>
    <n v="872395.08600000001"/>
    <n v="218895.40769230769"/>
    <n v="15"/>
    <n v="812"/>
    <n v="714"/>
    <n v="25.631381651317554"/>
    <n v="20.402053463406091"/>
  </r>
  <r>
    <x v="2"/>
    <d v="2020-05-18T00:00:00"/>
    <x v="9"/>
    <n v="14290.5"/>
    <n v="1246162.5"/>
    <n v="983143.48999999987"/>
    <n v="263823.34615384613"/>
    <n v="16"/>
    <n v="925"/>
    <n v="816"/>
    <n v="26.752860866728632"/>
    <n v="21.106317193784928"/>
  </r>
  <r>
    <x v="1"/>
    <d v="2020-05-14T00:00:00"/>
    <x v="9"/>
    <n v="14385"/>
    <n v="1223491.5"/>
    <n v="977925.73100000003"/>
    <n v="285708.40769230766"/>
    <n v="15"/>
    <n v="890"/>
    <n v="777"/>
    <n v="25.110881247484013"/>
    <n v="20.070901105565504"/>
  </r>
  <r>
    <x v="1"/>
    <d v="2020-05-15T00:00:00"/>
    <x v="9"/>
    <n v="16498.5"/>
    <n v="1370482.5"/>
    <n v="1095453.1229999999"/>
    <n v="250663.81538461539"/>
    <n v="15"/>
    <n v="980"/>
    <n v="867"/>
    <n v="25.106448758556336"/>
    <n v="20.068069238388677"/>
  </r>
  <r>
    <x v="0"/>
    <d v="2020-05-27T00:00:00"/>
    <x v="10"/>
    <n v="13203"/>
    <n v="1211457"/>
    <n v="964554.21099999989"/>
    <n v="156117.80846153846"/>
    <n v="15"/>
    <n v="809"/>
    <n v="702"/>
    <n v="25.597606250044159"/>
    <n v="20.380648178185449"/>
  </r>
  <r>
    <x v="2"/>
    <d v="2020-05-22T00:00:00"/>
    <x v="10"/>
    <n v="15802.5"/>
    <n v="1411909.5"/>
    <n v="1158841.584"/>
    <n v="186035.59738461539"/>
    <n v="15"/>
    <n v="903"/>
    <n v="792"/>
    <n v="21.838007842839023"/>
    <n v="17.923805739673824"/>
  </r>
  <r>
    <x v="5"/>
    <d v="2020-06-01T00:00:00"/>
    <x v="10"/>
    <n v="16476"/>
    <n v="1565632.5"/>
    <n v="1234060.9909999999"/>
    <n v="194827.87672307692"/>
    <n v="16"/>
    <n v="1019"/>
    <n v="895"/>
    <n v="26.868324290140382"/>
    <n v="21.178118683662998"/>
  </r>
  <r>
    <x v="1"/>
    <d v="2020-05-11T00:00:00"/>
    <x v="10"/>
    <n v="12654"/>
    <n v="1081158"/>
    <n v="927698.82299999986"/>
    <n v="197299.08136923076"/>
    <n v="15"/>
    <n v="684"/>
    <n v="585"/>
    <n v="16.541917828864179"/>
    <n v="14.193963971963408"/>
  </r>
  <r>
    <x v="0"/>
    <d v="2020-05-29T00:00:00"/>
    <x v="9"/>
    <n v="19647"/>
    <n v="1764669"/>
    <n v="1409485.402"/>
    <n v="182377.32307692306"/>
    <n v="17"/>
    <n v="1296"/>
    <n v="1153"/>
    <n v="25.199522995840152"/>
    <n v="20.127491217899788"/>
  </r>
  <r>
    <x v="2"/>
    <d v="2020-05-18T00:00:00"/>
    <x v="10"/>
    <n v="12450"/>
    <n v="1115146.5"/>
    <n v="897555.51099999994"/>
    <n v="150809.61403846153"/>
    <n v="15"/>
    <n v="729"/>
    <n v="636"/>
    <n v="24.242621913999933"/>
    <n v="19.512323179062129"/>
  </r>
  <r>
    <x v="1"/>
    <d v="2020-05-14T00:00:00"/>
    <x v="10"/>
    <n v="11161.5"/>
    <n v="963502.5"/>
    <n v="812962.67800000007"/>
    <n v="193118.32307692309"/>
    <n v="15"/>
    <n v="638"/>
    <n v="548"/>
    <n v="18.517433342739494"/>
    <n v="15.624227441028946"/>
  </r>
  <r>
    <x v="1"/>
    <d v="2020-05-15T00:00:00"/>
    <x v="10"/>
    <n v="12229.5"/>
    <n v="1122730.5"/>
    <n v="921566.44700000004"/>
    <n v="147588"/>
    <n v="15"/>
    <n v="688"/>
    <n v="598"/>
    <n v="21.828491440292201"/>
    <n v="17.917394512752612"/>
  </r>
  <r>
    <x v="0"/>
    <d v="2020-05-27T00:00:00"/>
    <x v="11"/>
    <n v="28050"/>
    <n v="2458555.5"/>
    <n v="1979227.4479999999"/>
    <n v="122940.53466153846"/>
    <n v="20"/>
    <n v="1873"/>
    <n v="1715"/>
    <n v="24.217936775500913"/>
    <n v="19.496328311482095"/>
  </r>
  <r>
    <x v="2"/>
    <d v="2020-05-22T00:00:00"/>
    <x v="11"/>
    <n v="30781.5"/>
    <n v="2540715"/>
    <n v="2108065.5690000001"/>
    <n v="90381.169230769228"/>
    <n v="19"/>
    <n v="1859"/>
    <n v="1697"/>
    <n v="20.523528174943586"/>
    <n v="17.028648667796265"/>
  </r>
  <r>
    <x v="5"/>
    <d v="2020-06-01T00:00:00"/>
    <x v="11"/>
    <n v="27960"/>
    <n v="2538967.5"/>
    <n v="1983277.5959999997"/>
    <n v="134168.53587692307"/>
    <n v="21"/>
    <n v="1879"/>
    <n v="1720"/>
    <n v="28.018765760312682"/>
    <n v="21.886452032174507"/>
  </r>
  <r>
    <x v="1"/>
    <d v="2020-05-11T00:00:00"/>
    <x v="11"/>
    <n v="23629.5"/>
    <n v="2164365"/>
    <n v="1678039.8589999999"/>
    <n v="151098.71538461538"/>
    <n v="19"/>
    <n v="1527"/>
    <n v="1389"/>
    <n v="28.981739521361398"/>
    <n v="22.469645415629991"/>
  </r>
  <r>
    <x v="0"/>
    <d v="2020-05-29T00:00:00"/>
    <x v="10"/>
    <n v="17052"/>
    <n v="1549020"/>
    <n v="1246591.997"/>
    <n v="104864.4846153846"/>
    <n v="16"/>
    <n v="981"/>
    <n v="859"/>
    <n v="24.2603838086408"/>
    <n v="19.523828162321983"/>
  </r>
  <r>
    <x v="2"/>
    <d v="2020-05-18T00:00:00"/>
    <x v="11"/>
    <n v="27181.5"/>
    <n v="2324490"/>
    <n v="1796459.4790000001"/>
    <n v="129793.76153846155"/>
    <n v="19"/>
    <n v="1741"/>
    <n v="1597"/>
    <n v="29.392843377348449"/>
    <n v="22.715973009133183"/>
  </r>
  <r>
    <x v="1"/>
    <d v="2020-05-14T00:00:00"/>
    <x v="11"/>
    <n v="25656"/>
    <n v="2225341.5"/>
    <n v="1766450.28"/>
    <n v="91828.489107692309"/>
    <n v="19"/>
    <n v="1635"/>
    <n v="1487"/>
    <n v="25.978156600026125"/>
    <n v="20.621159493947331"/>
  </r>
  <r>
    <x v="1"/>
    <d v="2020-05-15T00:00:00"/>
    <x v="11"/>
    <n v="29283"/>
    <n v="2477487"/>
    <n v="2005719.3469999998"/>
    <n v="77264.32873846154"/>
    <n v="19"/>
    <n v="1780"/>
    <n v="1615"/>
    <n v="23.52111992665543"/>
    <n v="19.042184802584238"/>
  </r>
  <r>
    <x v="0"/>
    <d v="2020-05-29T00:00:00"/>
    <x v="11"/>
    <n v="32782.5"/>
    <n v="2854741.5"/>
    <n v="2293738.9569999999"/>
    <n v="58400.799200000001"/>
    <n v="20"/>
    <n v="2064"/>
    <n v="1896"/>
    <n v="24.457994284307745"/>
    <n v="19.651605688290868"/>
  </r>
  <r>
    <x v="0"/>
    <d v="2020-05-27T00:00:00"/>
    <x v="12"/>
    <n v="215592"/>
    <n v="22342300.5"/>
    <n v="16240834.603999998"/>
    <n v="285591.72307692305"/>
    <n v="59"/>
    <n v="13942"/>
    <n v="12986"/>
    <n v="37.568672083497823"/>
    <n v="27.309031565482712"/>
  </r>
  <r>
    <x v="2"/>
    <d v="2020-05-22T00:00:00"/>
    <x v="12"/>
    <n v="228334.5"/>
    <n v="22380772.5"/>
    <n v="17031004.072999999"/>
    <n v="275436.23846153845"/>
    <n v="60"/>
    <n v="14050"/>
    <n v="13027"/>
    <n v="31.411937922563382"/>
    <n v="23.903412748599276"/>
  </r>
  <r>
    <x v="5"/>
    <d v="2020-06-01T00:00:00"/>
    <x v="12"/>
    <n v="188776.5"/>
    <n v="19465372.5"/>
    <n v="14354207.141999999"/>
    <n v="467483.70729230763"/>
    <n v="59"/>
    <n v="12299"/>
    <n v="11448"/>
    <n v="35.607437648331533"/>
    <n v="26.257732072684458"/>
  </r>
  <r>
    <x v="1"/>
    <d v="2020-05-11T00:00:00"/>
    <x v="12"/>
    <n v="175293"/>
    <n v="17919144"/>
    <n v="12903628.608999999"/>
    <n v="355401.60769230768"/>
    <n v="60"/>
    <n v="11100"/>
    <n v="10407"/>
    <n v="38.869030898035831"/>
    <n v="27.989704145465883"/>
  </r>
  <r>
    <x v="2"/>
    <d v="2020-05-18T00:00:00"/>
    <x v="12"/>
    <n v="201999"/>
    <n v="20422435.5"/>
    <n v="14541626.939999998"/>
    <n v="279597.86153846153"/>
    <n v="60"/>
    <n v="12460"/>
    <n v="11665"/>
    <n v="40.441200866070375"/>
    <n v="28.795823886920846"/>
  </r>
  <r>
    <x v="1"/>
    <d v="2020-05-14T00:00:00"/>
    <x v="12"/>
    <n v="197946"/>
    <n v="19942435.5"/>
    <n v="14561721.772999998"/>
    <n v="363750.55692307692"/>
    <n v="60"/>
    <n v="11935"/>
    <n v="11178"/>
    <n v="36.951081821771893"/>
    <n v="26.981226676149973"/>
  </r>
  <r>
    <x v="1"/>
    <d v="2020-05-15T00:00:00"/>
    <x v="12"/>
    <n v="230896.5"/>
    <n v="23085222"/>
    <n v="17099721.813000001"/>
    <n v="329754.63076923077"/>
    <n v="60"/>
    <n v="13544"/>
    <n v="12643"/>
    <n v="35.003494515621561"/>
    <n v="25.927843305990294"/>
  </r>
  <r>
    <x v="0"/>
    <d v="2020-05-27T00:00:00"/>
    <x v="13"/>
    <n v="203532"/>
    <n v="20953324.5"/>
    <n v="15301120.521000002"/>
    <n v="356339.00384615385"/>
    <n v="54"/>
    <n v="13091"/>
    <n v="12216"/>
    <n v="36.939804318531046"/>
    <n v="26.975213308036146"/>
  </r>
  <r>
    <x v="2"/>
    <d v="2020-05-22T00:00:00"/>
    <x v="13"/>
    <n v="214428"/>
    <n v="20812585.5"/>
    <n v="15857489.721000001"/>
    <n v="256649.16153846151"/>
    <n v="54"/>
    <n v="13014"/>
    <n v="12095"/>
    <n v="31.247668238674553"/>
    <n v="23.808170200670162"/>
  </r>
  <r>
    <x v="5"/>
    <d v="2020-06-01T00:00:00"/>
    <x v="13"/>
    <n v="183228"/>
    <n v="18914194.5"/>
    <n v="13959979.012"/>
    <n v="464232.54846153839"/>
    <n v="54"/>
    <n v="11864"/>
    <n v="11071"/>
    <n v="35.488702982585828"/>
    <n v="26.19310850377477"/>
  </r>
  <r>
    <x v="1"/>
    <d v="2020-05-11T00:00:00"/>
    <x v="13"/>
    <n v="166948.5"/>
    <n v="16971231"/>
    <n v="12200989.641000001"/>
    <n v="416475.07692307688"/>
    <n v="54"/>
    <n v="10570"/>
    <n v="9926"/>
    <n v="39.097167519675288"/>
    <n v="28.107809969706963"/>
  </r>
  <r>
    <x v="0"/>
    <d v="2020-05-29T00:00:00"/>
    <x v="12"/>
    <n v="232102.5"/>
    <n v="23120443.5"/>
    <n v="17632080.519000001"/>
    <n v="331721.66923076921"/>
    <n v="59"/>
    <n v="14507"/>
    <n v="13386"/>
    <n v="31.127143362837078"/>
    <n v="23.738138851012952"/>
  </r>
  <r>
    <x v="2"/>
    <d v="2020-05-18T00:00:00"/>
    <x v="13"/>
    <n v="196560"/>
    <n v="19855122"/>
    <n v="14172342.450999999"/>
    <n v="269626.30769230769"/>
    <n v="54"/>
    <n v="12012"/>
    <n v="11308"/>
    <n v="40.097673116832034"/>
    <n v="28.621227051639377"/>
  </r>
  <r>
    <x v="1"/>
    <d v="2020-05-14T00:00:00"/>
    <x v="13"/>
    <n v="186496.5"/>
    <n v="18640998"/>
    <n v="13641908.620999999"/>
    <n v="364896.93846153846"/>
    <n v="54"/>
    <n v="11194"/>
    <n v="10554"/>
    <n v="36.645087706455769"/>
    <n v="26.817713187888337"/>
  </r>
  <r>
    <x v="1"/>
    <d v="2020-05-15T00:00:00"/>
    <x v="13"/>
    <n v="219772.5"/>
    <n v="21895294.5"/>
    <n v="16241999.308"/>
    <n v="317179.04615384614"/>
    <n v="54"/>
    <n v="12791"/>
    <n v="11950"/>
    <n v="34.806645935611314"/>
    <n v="25.819680991274176"/>
  </r>
  <r>
    <x v="0"/>
    <d v="2020-05-29T00:00:00"/>
    <x v="13"/>
    <n v="226476"/>
    <n v="22416151.5"/>
    <n v="17175270.221000001"/>
    <n v="306548.18846153846"/>
    <n v="54"/>
    <n v="14031"/>
    <n v="12943"/>
    <n v="30.514112509228735"/>
    <n v="23.379933344044357"/>
  </r>
  <r>
    <x v="0"/>
    <d v="2020-05-27T00:00:00"/>
    <x v="15"/>
    <n v="8362.5"/>
    <n v="687684"/>
    <n v="597300.38899999997"/>
    <n v="48380.499253846152"/>
    <n v="7"/>
    <n v="409"/>
    <n v="329"/>
    <n v="15.132019443570133"/>
    <n v="13.14318945911204"/>
  </r>
  <r>
    <x v="2"/>
    <d v="2020-05-22T00:00:00"/>
    <x v="14"/>
    <n v="17008.5"/>
    <n v="1398771"/>
    <n v="1144986.3970000001"/>
    <n v="158820.4117"/>
    <n v="18"/>
    <n v="985"/>
    <n v="861"/>
    <n v="22.164857474721586"/>
    <n v="18.143398955225688"/>
  </r>
  <r>
    <x v="5"/>
    <d v="2020-06-01T00:00:00"/>
    <x v="16"/>
    <n v="5166"/>
    <n v="389013"/>
    <n v="357353.07299999997"/>
    <n v="141592.70844615385"/>
    <n v="9"/>
    <n v="294"/>
    <n v="224"/>
    <n v="8.8595647811877161"/>
    <n v="8.138526733039777"/>
  </r>
  <r>
    <x v="1"/>
    <d v="2020-05-11T00:00:00"/>
    <x v="14"/>
    <n v="10941"/>
    <n v="880356"/>
    <n v="723289.05500000005"/>
    <n v="166333.57363076921"/>
    <n v="15"/>
    <n v="654"/>
    <n v="564"/>
    <n v="21.715653501766308"/>
    <n v="17.841298860915352"/>
  </r>
  <r>
    <x v="2"/>
    <d v="2020-05-18T00:00:00"/>
    <x v="14"/>
    <n v="14497.5"/>
    <n v="1230711"/>
    <n v="1005560.455"/>
    <n v="171097.83406153845"/>
    <n v="16"/>
    <n v="864"/>
    <n v="765"/>
    <n v="22.39055283851631"/>
    <n v="18.294347332558175"/>
  </r>
  <r>
    <x v="1"/>
    <d v="2020-05-14T00:00:00"/>
    <x v="14"/>
    <n v="13810.5"/>
    <n v="1131676.5"/>
    <n v="966968.63599999994"/>
    <n v="195740.02307692307"/>
    <n v="16"/>
    <n v="834"/>
    <n v="735"/>
    <n v="17.033423615613533"/>
    <n v="14.554323960955278"/>
  </r>
  <r>
    <x v="1"/>
    <d v="2020-05-15T00:00:00"/>
    <x v="14"/>
    <n v="13752"/>
    <n v="1091040"/>
    <n v="898790.64599999995"/>
    <n v="149313.46028461537"/>
    <n v="16"/>
    <n v="817"/>
    <n v="718"/>
    <n v="21.389781352931443"/>
    <n v="17.620742960844705"/>
  </r>
  <r>
    <x v="0"/>
    <d v="2020-05-27T00:00:00"/>
    <x v="14"/>
    <n v="15276"/>
    <n v="1350199.5"/>
    <n v="1100106.21"/>
    <n v="107692.85196923077"/>
    <n v="18"/>
    <n v="962"/>
    <n v="859"/>
    <n v="22.733558607945685"/>
    <n v="18.522691646678883"/>
  </r>
  <r>
    <x v="5"/>
    <d v="2020-06-01T00:00:00"/>
    <x v="17"/>
    <n v="4408.5"/>
    <n v="410892"/>
    <n v="346029.05"/>
    <n v="36168.753846153842"/>
    <n v="6"/>
    <n v="237"/>
    <n v="175"/>
    <n v="18.744943524250353"/>
    <n v="15.785887775863246"/>
  </r>
  <r>
    <x v="0"/>
    <d v="2020-05-29T00:00:00"/>
    <x v="15"/>
    <n v="9927"/>
    <n v="850840.5"/>
    <n v="733232.38899999997"/>
    <n v="51066.353846153841"/>
    <n v="7"/>
    <n v="491"/>
    <n v="411"/>
    <n v="16.03967756530734"/>
    <n v="13.822580260342571"/>
  </r>
  <r>
    <x v="5"/>
    <d v="2020-06-01T00:00:00"/>
    <x v="15"/>
    <n v="9474"/>
    <n v="802447.5"/>
    <n v="682814.14599999995"/>
    <n v="81560.983369230773"/>
    <n v="7"/>
    <n v="500"/>
    <n v="418"/>
    <n v="17.520632034474584"/>
    <n v="14.908558379208614"/>
  </r>
  <r>
    <x v="0"/>
    <d v="2020-05-29T00:00:00"/>
    <x v="14"/>
    <n v="16878"/>
    <n v="1438255.5"/>
    <n v="1180692.7039999999"/>
    <n v="102040.10621538461"/>
    <n v="18"/>
    <n v="1014"/>
    <n v="893"/>
    <n v="21.81454963915828"/>
    <n v="17.908000073700403"/>
  </r>
  <r>
    <x v="5"/>
    <d v="2020-06-01T00:00:00"/>
    <x v="14"/>
    <n v="14238"/>
    <n v="1293219"/>
    <n v="1006008.1159999999"/>
    <n v="129348.2923076923"/>
    <n v="18"/>
    <n v="923"/>
    <n v="824"/>
    <n v="28.54955933576187"/>
    <n v="22.2089904339481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C0252-9F28-487C-B2F5-910CF296DA03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>
  <location ref="A3:C10" firstHeaderRow="0" firstDataRow="1" firstDataCol="1"/>
  <pivotFields count="12"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164" showAll="0"/>
    <pivotField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2"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4" baseField="0" baseItem="0"/>
    <dataField name="Сумма по полю  доходность в %" fld="11" baseField="0" baseItem="0"/>
  </dataFields>
  <chartFormats count="2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E03F1-7240-4A2A-A2BB-25AB8E76F5F4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D8" firstHeaderRow="0" firstDataRow="1" firstDataCol="1" rowPageCount="1" colPageCount="1"/>
  <pivotFields count="10">
    <pivotField axis="axisPage" showAll="0">
      <items count="7">
        <item x="4"/>
        <item x="3"/>
        <item x="1"/>
        <item x="2"/>
        <item x="0"/>
        <item x="5"/>
        <item t="default"/>
      </items>
    </pivotField>
    <pivotField numFmtId="164" showAll="0"/>
    <pivotField axis="axisRow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03">
        <item x="265"/>
        <item x="497"/>
        <item x="249"/>
        <item x="383"/>
        <item x="491"/>
        <item x="251"/>
        <item x="377"/>
        <item x="247"/>
        <item x="376"/>
        <item x="60"/>
        <item x="0"/>
        <item x="259"/>
        <item x="70"/>
        <item x="255"/>
        <item x="379"/>
        <item x="489"/>
        <item x="380"/>
        <item x="261"/>
        <item x="2"/>
        <item x="268"/>
        <item x="76"/>
        <item x="404"/>
        <item x="267"/>
        <item x="58"/>
        <item x="72"/>
        <item x="63"/>
        <item x="499"/>
        <item x="498"/>
        <item x="80"/>
        <item x="358"/>
        <item x="1"/>
        <item x="366"/>
        <item x="66"/>
        <item x="257"/>
        <item x="56"/>
        <item x="391"/>
        <item x="359"/>
        <item x="59"/>
        <item x="492"/>
        <item x="79"/>
        <item x="357"/>
        <item x="462"/>
        <item x="68"/>
        <item x="378"/>
        <item x="64"/>
        <item x="252"/>
        <item x="403"/>
        <item x="55"/>
        <item x="62"/>
        <item x="406"/>
        <item x="373"/>
        <item x="356"/>
        <item x="61"/>
        <item x="245"/>
        <item x="370"/>
        <item x="246"/>
        <item x="253"/>
        <item x="463"/>
        <item x="452"/>
        <item x="349"/>
        <item x="250"/>
        <item x="75"/>
        <item x="223"/>
        <item x="225"/>
        <item x="67"/>
        <item x="461"/>
        <item x="367"/>
        <item x="401"/>
        <item x="78"/>
        <item x="350"/>
        <item x="254"/>
        <item x="459"/>
        <item x="269"/>
        <item x="241"/>
        <item x="81"/>
        <item x="238"/>
        <item x="228"/>
        <item x="77"/>
        <item x="234"/>
        <item x="372"/>
        <item x="224"/>
        <item x="83"/>
        <item x="65"/>
        <item x="243"/>
        <item x="456"/>
        <item x="57"/>
        <item x="264"/>
        <item x="232"/>
        <item x="266"/>
        <item x="361"/>
        <item x="360"/>
        <item x="495"/>
        <item x="494"/>
        <item x="288"/>
        <item x="364"/>
        <item x="222"/>
        <item x="235"/>
        <item x="262"/>
        <item x="362"/>
        <item x="501"/>
        <item x="54"/>
        <item x="453"/>
        <item x="233"/>
        <item x="454"/>
        <item x="375"/>
        <item x="407"/>
        <item x="355"/>
        <item x="240"/>
        <item x="493"/>
        <item x="371"/>
        <item x="365"/>
        <item x="82"/>
        <item x="73"/>
        <item x="283"/>
        <item x="408"/>
        <item x="363"/>
        <item x="496"/>
        <item x="221"/>
        <item x="386"/>
        <item x="457"/>
        <item x="369"/>
        <item x="231"/>
        <item x="396"/>
        <item x="244"/>
        <item x="354"/>
        <item x="239"/>
        <item x="458"/>
        <item x="455"/>
        <item x="263"/>
        <item x="229"/>
        <item x="220"/>
        <item x="451"/>
        <item x="500"/>
        <item x="490"/>
        <item x="468"/>
        <item x="227"/>
        <item x="374"/>
        <item x="237"/>
        <item x="230"/>
        <item x="226"/>
        <item x="258"/>
        <item x="368"/>
        <item x="285"/>
        <item x="402"/>
        <item x="449"/>
        <item x="242"/>
        <item x="275"/>
        <item x="219"/>
        <item x="90"/>
        <item x="460"/>
        <item x="385"/>
        <item x="284"/>
        <item x="450"/>
        <item x="236"/>
        <item x="96"/>
        <item x="97"/>
        <item x="99"/>
        <item x="274"/>
        <item x="467"/>
        <item x="103"/>
        <item x="286"/>
        <item x="100"/>
        <item x="292"/>
        <item x="256"/>
        <item x="105"/>
        <item x="279"/>
        <item x="106"/>
        <item x="278"/>
        <item x="282"/>
        <item x="7"/>
        <item x="470"/>
        <item x="92"/>
        <item x="248"/>
        <item x="89"/>
        <item x="93"/>
        <item x="18"/>
        <item x="293"/>
        <item x="273"/>
        <item x="281"/>
        <item x="195"/>
        <item x="98"/>
        <item x="16"/>
        <item x="25"/>
        <item x="88"/>
        <item x="276"/>
        <item x="469"/>
        <item x="384"/>
        <item x="260"/>
        <item x="414"/>
        <item x="290"/>
        <item x="466"/>
        <item x="464"/>
        <item x="299"/>
        <item x="12"/>
        <item x="272"/>
        <item x="289"/>
        <item x="413"/>
        <item x="280"/>
        <item x="271"/>
        <item x="9"/>
        <item x="194"/>
        <item x="17"/>
        <item x="471"/>
        <item x="8"/>
        <item x="24"/>
        <item x="201"/>
        <item x="388"/>
        <item x="294"/>
        <item x="205"/>
        <item x="95"/>
        <item x="207"/>
        <item x="22"/>
        <item x="86"/>
        <item x="102"/>
        <item x="193"/>
        <item x="465"/>
        <item x="29"/>
        <item x="6"/>
        <item x="291"/>
        <item x="211"/>
        <item x="409"/>
        <item x="13"/>
        <item x="387"/>
        <item x="297"/>
        <item x="104"/>
        <item x="91"/>
        <item x="15"/>
        <item x="94"/>
        <item x="4"/>
        <item x="107"/>
        <item x="390"/>
        <item x="110"/>
        <item x="5"/>
        <item x="87"/>
        <item x="411"/>
        <item x="202"/>
        <item x="192"/>
        <item x="108"/>
        <item x="198"/>
        <item x="85"/>
        <item x="11"/>
        <item x="19"/>
        <item x="443"/>
        <item x="472"/>
        <item x="381"/>
        <item x="214"/>
        <item x="415"/>
        <item x="10"/>
        <item x="446"/>
        <item x="14"/>
        <item x="389"/>
        <item x="26"/>
        <item x="213"/>
        <item x="270"/>
        <item x="298"/>
        <item x="191"/>
        <item x="277"/>
        <item x="416"/>
        <item x="392"/>
        <item x="84"/>
        <item x="203"/>
        <item x="21"/>
        <item x="382"/>
        <item x="23"/>
        <item x="445"/>
        <item x="287"/>
        <item x="27"/>
        <item x="212"/>
        <item x="410"/>
        <item x="101"/>
        <item x="215"/>
        <item x="190"/>
        <item x="210"/>
        <item x="3"/>
        <item x="109"/>
        <item x="440"/>
        <item x="442"/>
        <item x="196"/>
        <item x="199"/>
        <item x="200"/>
        <item x="218"/>
        <item x="447"/>
        <item x="412"/>
        <item x="216"/>
        <item x="20"/>
        <item x="208"/>
        <item x="28"/>
        <item x="189"/>
        <item x="448"/>
        <item x="168"/>
        <item x="197"/>
        <item x="217"/>
        <item x="441"/>
        <item x="435"/>
        <item x="36"/>
        <item x="186"/>
        <item x="180"/>
        <item x="438"/>
        <item x="166"/>
        <item x="171"/>
        <item x="434"/>
        <item x="183"/>
        <item x="174"/>
        <item x="169"/>
        <item x="46"/>
        <item x="432"/>
        <item x="51"/>
        <item x="33"/>
        <item x="209"/>
        <item x="437"/>
        <item x="399"/>
        <item x="178"/>
        <item x="187"/>
        <item x="39"/>
        <item x="397"/>
        <item x="164"/>
        <item x="34"/>
        <item x="176"/>
        <item x="172"/>
        <item x="175"/>
        <item x="52"/>
        <item x="188"/>
        <item x="167"/>
        <item x="439"/>
        <item x="163"/>
        <item x="433"/>
        <item x="204"/>
        <item x="42"/>
        <item x="53"/>
        <item x="48"/>
        <item x="45"/>
        <item x="395"/>
        <item x="49"/>
        <item x="32"/>
        <item x="398"/>
        <item x="74"/>
        <item x="184"/>
        <item x="393"/>
        <item x="44"/>
        <item x="400"/>
        <item x="40"/>
        <item x="35"/>
        <item x="37"/>
        <item x="162"/>
        <item x="43"/>
        <item x="170"/>
        <item x="165"/>
        <item x="31"/>
        <item x="50"/>
        <item x="444"/>
        <item x="405"/>
        <item x="30"/>
        <item x="185"/>
        <item x="69"/>
        <item x="181"/>
        <item x="41"/>
        <item x="38"/>
        <item x="394"/>
        <item x="173"/>
        <item x="47"/>
        <item x="206"/>
        <item x="71"/>
        <item x="483"/>
        <item x="476"/>
        <item x="329"/>
        <item x="327"/>
        <item x="482"/>
        <item x="326"/>
        <item x="306"/>
        <item x="486"/>
        <item x="303"/>
        <item x="336"/>
        <item x="475"/>
        <item x="332"/>
        <item x="353"/>
        <item x="309"/>
        <item x="343"/>
        <item x="302"/>
        <item x="348"/>
        <item x="314"/>
        <item x="313"/>
        <item x="485"/>
        <item x="478"/>
        <item x="318"/>
        <item x="342"/>
        <item x="323"/>
        <item x="477"/>
        <item x="305"/>
        <item x="480"/>
        <item x="335"/>
        <item x="296"/>
        <item x="344"/>
        <item x="351"/>
        <item x="295"/>
        <item x="347"/>
        <item x="325"/>
        <item x="312"/>
        <item x="333"/>
        <item x="319"/>
        <item x="481"/>
        <item x="334"/>
        <item x="337"/>
        <item x="473"/>
        <item x="340"/>
        <item x="322"/>
        <item x="311"/>
        <item x="487"/>
        <item x="301"/>
        <item x="328"/>
        <item x="310"/>
        <item x="316"/>
        <item x="346"/>
        <item x="324"/>
        <item x="488"/>
        <item x="331"/>
        <item x="474"/>
        <item x="479"/>
        <item x="345"/>
        <item x="484"/>
        <item x="330"/>
        <item x="321"/>
        <item x="117"/>
        <item x="300"/>
        <item x="420"/>
        <item x="304"/>
        <item x="308"/>
        <item x="320"/>
        <item x="352"/>
        <item x="307"/>
        <item x="339"/>
        <item x="133"/>
        <item x="338"/>
        <item x="315"/>
        <item x="125"/>
        <item x="123"/>
        <item x="129"/>
        <item x="113"/>
        <item x="419"/>
        <item x="421"/>
        <item x="422"/>
        <item x="126"/>
        <item x="341"/>
        <item x="112"/>
        <item x="118"/>
        <item x="127"/>
        <item x="155"/>
        <item x="120"/>
        <item x="115"/>
        <item x="114"/>
        <item x="124"/>
        <item x="417"/>
        <item x="131"/>
        <item x="134"/>
        <item x="121"/>
        <item x="317"/>
        <item x="150"/>
        <item x="119"/>
        <item x="141"/>
        <item x="116"/>
        <item x="122"/>
        <item x="418"/>
        <item x="130"/>
        <item x="427"/>
        <item x="423"/>
        <item x="160"/>
        <item x="111"/>
        <item x="147"/>
        <item x="151"/>
        <item x="426"/>
        <item x="156"/>
        <item x="149"/>
        <item x="429"/>
        <item x="153"/>
        <item x="128"/>
        <item x="137"/>
        <item x="430"/>
        <item x="138"/>
        <item x="139"/>
        <item x="136"/>
        <item x="182"/>
        <item x="152"/>
        <item x="158"/>
        <item x="142"/>
        <item x="424"/>
        <item x="132"/>
        <item x="143"/>
        <item x="144"/>
        <item x="161"/>
        <item x="148"/>
        <item x="145"/>
        <item x="177"/>
        <item x="140"/>
        <item x="146"/>
        <item x="425"/>
        <item x="157"/>
        <item x="431"/>
        <item x="135"/>
        <item x="428"/>
        <item x="179"/>
        <item x="154"/>
        <item x="159"/>
        <item x="436"/>
        <item t="default"/>
      </items>
    </pivotField>
    <pivotField dataField="1" showAll="0"/>
    <pivotField showAll="0"/>
    <pivotField showAll="0"/>
    <pivotField dataField="1" showAll="0"/>
    <pivotField showAll="0">
      <items count="482">
        <item x="476"/>
        <item x="372"/>
        <item x="258"/>
        <item x="245"/>
        <item x="247"/>
        <item x="366"/>
        <item x="243"/>
        <item x="368"/>
        <item x="70"/>
        <item x="470"/>
        <item x="60"/>
        <item x="369"/>
        <item x="0"/>
        <item x="76"/>
        <item x="365"/>
        <item x="249"/>
        <item x="58"/>
        <item x="2"/>
        <item x="72"/>
        <item x="254"/>
        <item x="261"/>
        <item x="1"/>
        <item x="477"/>
        <item x="260"/>
        <item x="391"/>
        <item x="478"/>
        <item x="59"/>
        <item x="66"/>
        <item x="63"/>
        <item x="379"/>
        <item x="367"/>
        <item x="62"/>
        <item x="79"/>
        <item x="350"/>
        <item x="351"/>
        <item x="67"/>
        <item x="356"/>
        <item x="56"/>
        <item x="251"/>
        <item x="68"/>
        <item x="349"/>
        <item x="242"/>
        <item x="248"/>
        <item x="394"/>
        <item x="341"/>
        <item x="78"/>
        <item x="80"/>
        <item x="77"/>
        <item x="57"/>
        <item x="393"/>
        <item x="55"/>
        <item x="348"/>
        <item x="340"/>
        <item x="362"/>
        <item x="64"/>
        <item x="442"/>
        <item x="445"/>
        <item x="61"/>
        <item x="357"/>
        <item x="361"/>
        <item x="259"/>
        <item x="390"/>
        <item x="352"/>
        <item x="444"/>
        <item x="75"/>
        <item x="395"/>
        <item x="65"/>
        <item x="240"/>
        <item x="81"/>
        <item x="221"/>
        <item x="223"/>
        <item x="388"/>
        <item x="54"/>
        <item x="262"/>
        <item x="230"/>
        <item x="232"/>
        <item x="222"/>
        <item x="83"/>
        <item x="360"/>
        <item x="238"/>
        <item x="439"/>
        <item x="246"/>
        <item x="474"/>
        <item x="73"/>
        <item x="473"/>
        <item x="257"/>
        <item x="233"/>
        <item x="255"/>
        <item x="226"/>
        <item x="220"/>
        <item x="355"/>
        <item x="346"/>
        <item x="347"/>
        <item x="472"/>
        <item x="82"/>
        <item x="396"/>
        <item x="280"/>
        <item x="237"/>
        <item x="353"/>
        <item x="354"/>
        <item x="231"/>
        <item x="440"/>
        <item x="364"/>
        <item x="275"/>
        <item x="345"/>
        <item x="229"/>
        <item x="480"/>
        <item x="437"/>
        <item x="241"/>
        <item x="236"/>
        <item x="475"/>
        <item x="389"/>
        <item x="219"/>
        <item x="438"/>
        <item x="449"/>
        <item x="471"/>
        <item x="359"/>
        <item x="225"/>
        <item x="363"/>
        <item x="218"/>
        <item x="479"/>
        <item x="441"/>
        <item x="375"/>
        <item x="384"/>
        <item x="358"/>
        <item x="227"/>
        <item x="277"/>
        <item x="228"/>
        <item x="256"/>
        <item x="217"/>
        <item x="239"/>
        <item x="224"/>
        <item x="235"/>
        <item x="436"/>
        <item x="252"/>
        <item x="434"/>
        <item x="267"/>
        <item x="374"/>
        <item x="89"/>
        <item x="435"/>
        <item x="234"/>
        <item x="443"/>
        <item x="276"/>
        <item x="98"/>
        <item x="95"/>
        <item x="96"/>
        <item x="266"/>
        <item x="91"/>
        <item x="99"/>
        <item x="250"/>
        <item x="278"/>
        <item x="7"/>
        <item x="18"/>
        <item x="103"/>
        <item x="448"/>
        <item x="104"/>
        <item x="88"/>
        <item x="16"/>
        <item x="25"/>
        <item x="284"/>
        <item x="87"/>
        <item x="373"/>
        <item x="270"/>
        <item x="244"/>
        <item x="274"/>
        <item x="193"/>
        <item x="273"/>
        <item x="97"/>
        <item x="451"/>
        <item x="24"/>
        <item x="92"/>
        <item x="271"/>
        <item x="12"/>
        <item x="282"/>
        <item x="401"/>
        <item x="192"/>
        <item x="8"/>
        <item x="253"/>
        <item x="17"/>
        <item x="377"/>
        <item x="9"/>
        <item x="22"/>
        <item x="203"/>
        <item x="6"/>
        <item x="450"/>
        <item x="205"/>
        <item x="209"/>
        <item x="199"/>
        <item x="15"/>
        <item x="452"/>
        <item x="19"/>
        <item x="13"/>
        <item x="265"/>
        <item x="191"/>
        <item x="268"/>
        <item x="272"/>
        <item x="11"/>
        <item x="264"/>
        <item x="376"/>
        <item x="283"/>
        <item x="200"/>
        <item x="102"/>
        <item x="86"/>
        <item x="400"/>
        <item x="447"/>
        <item x="4"/>
        <item x="285"/>
        <item x="85"/>
        <item x="446"/>
        <item x="5"/>
        <item x="290"/>
        <item x="212"/>
        <item x="29"/>
        <item x="94"/>
        <item x="190"/>
        <item x="281"/>
        <item x="430"/>
        <item x="14"/>
        <item x="196"/>
        <item x="402"/>
        <item x="93"/>
        <item x="211"/>
        <item x="269"/>
        <item x="432"/>
        <item x="26"/>
        <item x="101"/>
        <item x="105"/>
        <item x="23"/>
        <item x="378"/>
        <item x="90"/>
        <item x="263"/>
        <item x="10"/>
        <item x="371"/>
        <item x="189"/>
        <item x="288"/>
        <item x="106"/>
        <item x="201"/>
        <item x="453"/>
        <item x="370"/>
        <item x="84"/>
        <item x="21"/>
        <item x="108"/>
        <item x="380"/>
        <item x="210"/>
        <item x="398"/>
        <item x="3"/>
        <item x="289"/>
        <item x="279"/>
        <item x="188"/>
        <item x="403"/>
        <item x="213"/>
        <item x="433"/>
        <item x="100"/>
        <item x="27"/>
        <item x="397"/>
        <item x="208"/>
        <item x="197"/>
        <item x="20"/>
        <item x="198"/>
        <item x="194"/>
        <item x="187"/>
        <item x="427"/>
        <item x="107"/>
        <item x="216"/>
        <item x="206"/>
        <item x="195"/>
        <item x="214"/>
        <item x="399"/>
        <item x="429"/>
        <item x="28"/>
        <item x="215"/>
        <item x="428"/>
        <item x="166"/>
        <item x="422"/>
        <item x="36"/>
        <item x="184"/>
        <item x="425"/>
        <item x="178"/>
        <item x="169"/>
        <item x="164"/>
        <item x="33"/>
        <item x="172"/>
        <item x="51"/>
        <item x="181"/>
        <item x="386"/>
        <item x="46"/>
        <item x="421"/>
        <item x="176"/>
        <item x="167"/>
        <item x="39"/>
        <item x="170"/>
        <item x="185"/>
        <item x="207"/>
        <item x="420"/>
        <item x="426"/>
        <item x="424"/>
        <item x="52"/>
        <item x="186"/>
        <item x="162"/>
        <item x="173"/>
        <item x="165"/>
        <item x="419"/>
        <item x="174"/>
        <item x="34"/>
        <item x="53"/>
        <item x="161"/>
        <item x="49"/>
        <item x="182"/>
        <item x="45"/>
        <item x="385"/>
        <item x="387"/>
        <item x="42"/>
        <item x="32"/>
        <item x="40"/>
        <item x="48"/>
        <item x="202"/>
        <item x="44"/>
        <item x="160"/>
        <item x="381"/>
        <item x="74"/>
        <item x="35"/>
        <item x="31"/>
        <item x="163"/>
        <item x="168"/>
        <item x="43"/>
        <item x="383"/>
        <item x="37"/>
        <item x="50"/>
        <item x="30"/>
        <item x="179"/>
        <item x="431"/>
        <item x="41"/>
        <item x="183"/>
        <item x="392"/>
        <item x="69"/>
        <item x="171"/>
        <item x="382"/>
        <item x="38"/>
        <item x="47"/>
        <item x="204"/>
        <item x="71"/>
        <item x="464"/>
        <item x="457"/>
        <item x="317"/>
        <item x="467"/>
        <item x="318"/>
        <item x="327"/>
        <item x="323"/>
        <item x="320"/>
        <item x="293"/>
        <item x="463"/>
        <item x="459"/>
        <item x="300"/>
        <item x="305"/>
        <item x="466"/>
        <item x="294"/>
        <item x="339"/>
        <item x="456"/>
        <item x="304"/>
        <item x="334"/>
        <item x="344"/>
        <item x="297"/>
        <item x="458"/>
        <item x="338"/>
        <item x="296"/>
        <item x="326"/>
        <item x="468"/>
        <item x="335"/>
        <item x="314"/>
        <item x="333"/>
        <item x="287"/>
        <item x="309"/>
        <item x="462"/>
        <item x="316"/>
        <item x="461"/>
        <item x="342"/>
        <item x="315"/>
        <item x="286"/>
        <item x="324"/>
        <item x="310"/>
        <item x="325"/>
        <item x="331"/>
        <item x="303"/>
        <item x="313"/>
        <item x="460"/>
        <item x="337"/>
        <item x="319"/>
        <item x="328"/>
        <item x="302"/>
        <item x="336"/>
        <item x="292"/>
        <item x="454"/>
        <item x="301"/>
        <item x="115"/>
        <item x="469"/>
        <item x="407"/>
        <item x="291"/>
        <item x="455"/>
        <item x="312"/>
        <item x="307"/>
        <item x="322"/>
        <item x="295"/>
        <item x="321"/>
        <item x="465"/>
        <item x="311"/>
        <item x="131"/>
        <item x="343"/>
        <item x="329"/>
        <item x="330"/>
        <item x="299"/>
        <item x="306"/>
        <item x="123"/>
        <item x="298"/>
        <item x="121"/>
        <item x="111"/>
        <item x="124"/>
        <item x="409"/>
        <item x="127"/>
        <item x="408"/>
        <item x="110"/>
        <item x="332"/>
        <item x="406"/>
        <item x="119"/>
        <item x="125"/>
        <item x="118"/>
        <item x="112"/>
        <item x="132"/>
        <item x="129"/>
        <item x="122"/>
        <item x="153"/>
        <item x="116"/>
        <item x="113"/>
        <item x="139"/>
        <item x="117"/>
        <item x="405"/>
        <item x="120"/>
        <item x="404"/>
        <item x="148"/>
        <item x="308"/>
        <item x="114"/>
        <item x="410"/>
        <item x="109"/>
        <item x="158"/>
        <item x="128"/>
        <item x="414"/>
        <item x="149"/>
        <item x="145"/>
        <item x="126"/>
        <item x="147"/>
        <item x="135"/>
        <item x="136"/>
        <item x="151"/>
        <item x="150"/>
        <item x="417"/>
        <item x="413"/>
        <item x="154"/>
        <item x="156"/>
        <item x="416"/>
        <item x="130"/>
        <item x="137"/>
        <item x="141"/>
        <item x="134"/>
        <item x="180"/>
        <item x="143"/>
        <item x="146"/>
        <item x="159"/>
        <item x="142"/>
        <item x="140"/>
        <item x="411"/>
        <item x="175"/>
        <item x="412"/>
        <item x="144"/>
        <item x="418"/>
        <item x="138"/>
        <item x="133"/>
        <item x="155"/>
        <item x="415"/>
        <item x="177"/>
        <item x="152"/>
        <item x="157"/>
        <item x="423"/>
        <item t="default"/>
      </items>
    </pivotField>
    <pivotField showAll="0"/>
  </pivotFields>
  <rowFields count="1">
    <field x="2"/>
  </rowFields>
  <rowItems count="4">
    <i>
      <x v="12"/>
    </i>
    <i>
      <x v="13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5" hier="-1"/>
  </pageFields>
  <dataFields count="3">
    <dataField name="Сумма по полю Товарооборот, %" fld="4" showDataAs="percentOfCol" baseField="0" baseItem="0" numFmtId="10"/>
    <dataField name="Сумма по полю Товарооборот, руб" fld="4" baseField="0" baseItem="0"/>
    <dataField name="Сумма по полю Количество складов" fld="7" baseField="0" baseItem="0"/>
  </dataField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B1" workbookViewId="0">
      <selection activeCell="B2" sqref="B2"/>
    </sheetView>
  </sheetViews>
  <sheetFormatPr defaultColWidth="14.42578125" defaultRowHeight="15" customHeight="1" x14ac:dyDescent="0.25"/>
  <cols>
    <col min="1" max="1" width="0" hidden="1" customWidth="1"/>
    <col min="2" max="2" width="7.42578125" customWidth="1"/>
    <col min="3" max="3" width="10.42578125" customWidth="1"/>
    <col min="4" max="4" width="22.85546875" bestFit="1" customWidth="1"/>
    <col min="5" max="5" width="17.7109375" bestFit="1" customWidth="1"/>
    <col min="6" max="6" width="18.5703125" bestFit="1" customWidth="1"/>
    <col min="7" max="7" width="30.42578125" bestFit="1" customWidth="1"/>
    <col min="8" max="8" width="12" bestFit="1" customWidth="1"/>
    <col min="9" max="9" width="19.7109375" bestFit="1" customWidth="1"/>
    <col min="10" max="10" width="19.140625" bestFit="1" customWidth="1"/>
    <col min="11" max="11" width="20.85546875" bestFit="1" customWidth="1"/>
    <col min="12" max="12" width="12" bestFit="1" customWidth="1"/>
    <col min="13" max="13" width="15.85546875" bestFit="1" customWidth="1"/>
    <col min="14" max="14" width="8.7109375" customWidth="1"/>
    <col min="15" max="15" width="52.5703125" bestFit="1" customWidth="1"/>
    <col min="16" max="28" width="8.7109375" customWidth="1"/>
  </cols>
  <sheetData>
    <row r="1" spans="1:28" ht="14.25" customHeight="1" x14ac:dyDescent="0.25">
      <c r="B1" s="1" t="s">
        <v>38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32</v>
      </c>
      <c r="M1" s="4" t="s">
        <v>33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4.25" customHeight="1" x14ac:dyDescent="0.25">
      <c r="A2" t="str">
        <f>D2&amp;C2</f>
        <v>Самара43982</v>
      </c>
      <c r="B2">
        <f>WEEKNUM(C2,2)</f>
        <v>22</v>
      </c>
      <c r="C2" s="6">
        <v>43982</v>
      </c>
      <c r="D2" s="7" t="s">
        <v>9</v>
      </c>
      <c r="E2" s="7">
        <v>7944</v>
      </c>
      <c r="F2" s="7">
        <v>623971.5</v>
      </c>
      <c r="G2" s="7">
        <v>565363.01599999995</v>
      </c>
      <c r="H2" s="8">
        <v>64235.456923076919</v>
      </c>
      <c r="I2">
        <f>VLOOKUP(A2,Лист2!$A$2:$F$505,4,FALSE)</f>
        <v>15</v>
      </c>
      <c r="J2">
        <f>VLOOKUP(A2,Лист2!$A$2:$F$505,5,FALSE)</f>
        <v>441</v>
      </c>
      <c r="K2">
        <f>VLOOKUP(A2,Лист2!$A$2:$F$505,6,FALSE)</f>
        <v>368</v>
      </c>
      <c r="L2" s="20">
        <f xml:space="preserve"> ((F2- G2) / G2) * 100</f>
        <v>10.366522453955508</v>
      </c>
      <c r="M2" s="20">
        <f xml:space="preserve"> ((F2-G2) / F2) * 100</f>
        <v>9.3928142551382638</v>
      </c>
      <c r="O2" s="22" t="s">
        <v>35</v>
      </c>
    </row>
    <row r="3" spans="1:28" ht="14.25" customHeight="1" x14ac:dyDescent="0.25">
      <c r="A3" t="str">
        <f t="shared" ref="A3:A66" si="0">D3&amp;C3</f>
        <v>Самара43981</v>
      </c>
      <c r="B3">
        <f t="shared" ref="B3:B66" si="1">WEEKNUM(C3,2)</f>
        <v>22</v>
      </c>
      <c r="C3" s="9">
        <v>43981</v>
      </c>
      <c r="D3" s="10" t="s">
        <v>9</v>
      </c>
      <c r="E3" s="10">
        <v>10029</v>
      </c>
      <c r="F3" s="10">
        <v>787101</v>
      </c>
      <c r="G3" s="10">
        <v>707654.63099999994</v>
      </c>
      <c r="H3" s="11">
        <v>112379.26539999999</v>
      </c>
      <c r="I3">
        <f>VLOOKUP(A3,Лист2!$A$2:$F$505,4,FALSE)</f>
        <v>15</v>
      </c>
      <c r="J3">
        <f>VLOOKUP(A3,Лист2!$A$2:$F$505,5,FALSE)</f>
        <v>490</v>
      </c>
      <c r="K3">
        <f>VLOOKUP(A3,Лист2!$A$2:$F$505,6,FALSE)</f>
        <v>409</v>
      </c>
      <c r="L3" s="20">
        <f t="shared" ref="L3:L66" si="2" xml:space="preserve"> ((F3- G3) / G3) * 100</f>
        <v>11.226715055581975</v>
      </c>
      <c r="M3" s="20">
        <f t="shared" ref="M3:M66" si="3" xml:space="preserve"> ((F3-G3) / F3) * 100</f>
        <v>10.093541870738324</v>
      </c>
      <c r="O3" s="21">
        <f>AVERAGE(L2:L505)</f>
        <v>26.954122719443429</v>
      </c>
    </row>
    <row r="4" spans="1:28" ht="14.25" customHeight="1" x14ac:dyDescent="0.25">
      <c r="A4" t="str">
        <f t="shared" si="0"/>
        <v>Самара43979</v>
      </c>
      <c r="B4">
        <f t="shared" si="1"/>
        <v>22</v>
      </c>
      <c r="C4" s="6">
        <v>43979</v>
      </c>
      <c r="D4" s="7" t="s">
        <v>9</v>
      </c>
      <c r="E4" s="7">
        <v>8536.5</v>
      </c>
      <c r="F4" s="7">
        <v>643944</v>
      </c>
      <c r="G4" s="7">
        <v>640961.69299999997</v>
      </c>
      <c r="H4" s="8">
        <v>61475.592307692306</v>
      </c>
      <c r="I4">
        <f>VLOOKUP(A4,Лист2!$A$2:$F$505,4,FALSE)</f>
        <v>15</v>
      </c>
      <c r="J4">
        <f>VLOOKUP(A4,Лист2!$A$2:$F$505,5,FALSE)</f>
        <v>464</v>
      </c>
      <c r="K4">
        <f>VLOOKUP(A4,Лист2!$A$2:$F$505,6,FALSE)</f>
        <v>390</v>
      </c>
      <c r="L4" s="20">
        <f t="shared" si="2"/>
        <v>0.46528630845962737</v>
      </c>
      <c r="M4" s="20">
        <f t="shared" si="3"/>
        <v>0.46313142136583768</v>
      </c>
    </row>
    <row r="5" spans="1:28" ht="14.25" customHeight="1" x14ac:dyDescent="0.25">
      <c r="A5" t="str">
        <f t="shared" si="0"/>
        <v>Кемерово43967</v>
      </c>
      <c r="B5">
        <f t="shared" si="1"/>
        <v>20</v>
      </c>
      <c r="C5" s="9">
        <v>43967</v>
      </c>
      <c r="D5" s="10" t="s">
        <v>10</v>
      </c>
      <c r="E5" s="10">
        <v>38947.5</v>
      </c>
      <c r="F5" s="10">
        <v>3395892</v>
      </c>
      <c r="G5" s="10">
        <v>2740255.2110000001</v>
      </c>
      <c r="H5" s="11">
        <v>294361.0811230769</v>
      </c>
      <c r="I5">
        <f>VLOOKUP(A5,Лист2!$A$2:$F$505,4,FALSE)</f>
        <v>21</v>
      </c>
      <c r="J5">
        <f>VLOOKUP(A5,Лист2!$A$2:$F$505,5,FALSE)</f>
        <v>2145</v>
      </c>
      <c r="K5">
        <f>VLOOKUP(A5,Лист2!$A$2:$F$505,6,FALSE)</f>
        <v>1947</v>
      </c>
      <c r="L5" s="20">
        <f t="shared" si="2"/>
        <v>23.926121419936599</v>
      </c>
      <c r="M5" s="20">
        <f t="shared" si="3"/>
        <v>19.306762081950776</v>
      </c>
      <c r="O5" s="22" t="s">
        <v>34</v>
      </c>
    </row>
    <row r="6" spans="1:28" ht="14.25" customHeight="1" x14ac:dyDescent="0.25">
      <c r="A6" t="str">
        <f t="shared" si="0"/>
        <v>Кемерово43970</v>
      </c>
      <c r="B6">
        <f t="shared" si="1"/>
        <v>21</v>
      </c>
      <c r="C6" s="6">
        <v>43970</v>
      </c>
      <c r="D6" s="7" t="s">
        <v>10</v>
      </c>
      <c r="E6" s="7">
        <v>31842</v>
      </c>
      <c r="F6" s="7">
        <v>2771116.5</v>
      </c>
      <c r="G6" s="7">
        <v>2269371.4459999995</v>
      </c>
      <c r="H6" s="8">
        <v>328803.84615384613</v>
      </c>
      <c r="I6">
        <f>VLOOKUP(A6,Лист2!$A$2:$F$505,4,FALSE)</f>
        <v>21</v>
      </c>
      <c r="J6">
        <f>VLOOKUP(A6,Лист2!$A$2:$F$505,5,FALSE)</f>
        <v>1860</v>
      </c>
      <c r="K6">
        <f>VLOOKUP(A6,Лист2!$A$2:$F$505,6,FALSE)</f>
        <v>1704</v>
      </c>
      <c r="L6" s="20">
        <f t="shared" si="2"/>
        <v>22.109428356665795</v>
      </c>
      <c r="M6" s="20">
        <f t="shared" si="3"/>
        <v>18.106241798206625</v>
      </c>
      <c r="O6" s="21">
        <f>AVERAGE(M2:M505)</f>
        <v>20.911930525750812</v>
      </c>
    </row>
    <row r="7" spans="1:28" ht="14.25" customHeight="1" x14ac:dyDescent="0.25">
      <c r="A7" t="str">
        <f t="shared" si="0"/>
        <v>Кемерово43968</v>
      </c>
      <c r="B7">
        <f t="shared" si="1"/>
        <v>20</v>
      </c>
      <c r="C7" s="9">
        <v>43968</v>
      </c>
      <c r="D7" s="10" t="s">
        <v>10</v>
      </c>
      <c r="E7" s="10">
        <v>32023.5</v>
      </c>
      <c r="F7" s="10">
        <v>2882458.5</v>
      </c>
      <c r="G7" s="10">
        <v>2290967.0389999999</v>
      </c>
      <c r="H7" s="11">
        <v>246817.75113846152</v>
      </c>
      <c r="I7">
        <f>VLOOKUP(A7,Лист2!$A$2:$F$505,4,FALSE)</f>
        <v>21</v>
      </c>
      <c r="J7">
        <f>VLOOKUP(A7,Лист2!$A$2:$F$505,5,FALSE)</f>
        <v>1874</v>
      </c>
      <c r="K7">
        <f>VLOOKUP(A7,Лист2!$A$2:$F$505,6,FALSE)</f>
        <v>1705</v>
      </c>
      <c r="L7" s="20">
        <f t="shared" si="2"/>
        <v>25.818418638540706</v>
      </c>
      <c r="M7" s="20">
        <f t="shared" si="3"/>
        <v>20.520380813808771</v>
      </c>
    </row>
    <row r="8" spans="1:28" ht="14.25" customHeight="1" x14ac:dyDescent="0.25">
      <c r="A8" t="str">
        <f t="shared" si="0"/>
        <v>Кемерово43960</v>
      </c>
      <c r="B8">
        <f t="shared" si="1"/>
        <v>19</v>
      </c>
      <c r="C8" s="6">
        <v>43960</v>
      </c>
      <c r="D8" s="7" t="s">
        <v>10</v>
      </c>
      <c r="E8" s="7">
        <v>31147.5</v>
      </c>
      <c r="F8" s="7">
        <v>2831019</v>
      </c>
      <c r="G8" s="7">
        <v>2261296.2760000001</v>
      </c>
      <c r="H8" s="8">
        <v>225845</v>
      </c>
      <c r="I8">
        <f>VLOOKUP(A8,Лист2!$A$2:$F$505,4,FALSE)</f>
        <v>21</v>
      </c>
      <c r="J8">
        <f>VLOOKUP(A8,Лист2!$A$2:$F$505,5,FALSE)</f>
        <v>1735</v>
      </c>
      <c r="K8">
        <f>VLOOKUP(A8,Лист2!$A$2:$F$505,6,FALSE)</f>
        <v>1568</v>
      </c>
      <c r="L8" s="20">
        <f t="shared" si="2"/>
        <v>25.194519181174289</v>
      </c>
      <c r="M8" s="20">
        <f t="shared" si="3"/>
        <v>20.124298847870676</v>
      </c>
    </row>
    <row r="9" spans="1:28" ht="14.25" customHeight="1" x14ac:dyDescent="0.25">
      <c r="A9" t="str">
        <f t="shared" si="0"/>
        <v>Кемерово43955</v>
      </c>
      <c r="B9">
        <f t="shared" si="1"/>
        <v>19</v>
      </c>
      <c r="C9" s="9">
        <v>43955</v>
      </c>
      <c r="D9" s="10" t="s">
        <v>10</v>
      </c>
      <c r="E9" s="10">
        <v>25566</v>
      </c>
      <c r="F9" s="10">
        <v>2372310</v>
      </c>
      <c r="G9" s="10">
        <v>1875929.923</v>
      </c>
      <c r="H9" s="11">
        <v>280340.16570000001</v>
      </c>
      <c r="I9">
        <f>VLOOKUP(A9,Лист2!$A$2:$F$505,4,FALSE)</f>
        <v>20</v>
      </c>
      <c r="J9">
        <f>VLOOKUP(A9,Лист2!$A$2:$F$505,5,FALSE)</f>
        <v>1519</v>
      </c>
      <c r="K9">
        <f>VLOOKUP(A9,Лист2!$A$2:$F$505,6,FALSE)</f>
        <v>1372</v>
      </c>
      <c r="L9" s="20">
        <f t="shared" si="2"/>
        <v>26.460480794836176</v>
      </c>
      <c r="M9" s="20">
        <f t="shared" si="3"/>
        <v>20.923912852873361</v>
      </c>
    </row>
    <row r="10" spans="1:28" ht="14.25" customHeight="1" x14ac:dyDescent="0.25">
      <c r="A10" t="str">
        <f t="shared" si="0"/>
        <v>Кемерово43950</v>
      </c>
      <c r="B10">
        <f t="shared" si="1"/>
        <v>18</v>
      </c>
      <c r="C10" s="6">
        <v>43950</v>
      </c>
      <c r="D10" s="7" t="s">
        <v>10</v>
      </c>
      <c r="E10" s="7">
        <v>29319</v>
      </c>
      <c r="F10" s="7">
        <v>2623480.5</v>
      </c>
      <c r="G10" s="7">
        <v>2115481.9889999996</v>
      </c>
      <c r="H10" s="8">
        <v>139204.6</v>
      </c>
      <c r="I10">
        <f>VLOOKUP(A10,Лист2!$A$2:$F$505,4,FALSE)</f>
        <v>18</v>
      </c>
      <c r="J10">
        <f>VLOOKUP(A10,Лист2!$A$2:$F$505,5,FALSE)</f>
        <v>1684</v>
      </c>
      <c r="K10">
        <f>VLOOKUP(A10,Лист2!$A$2:$F$505,6,FALSE)</f>
        <v>1528</v>
      </c>
      <c r="L10" s="20">
        <f t="shared" si="2"/>
        <v>24.013369702104352</v>
      </c>
      <c r="M10" s="20">
        <f t="shared" si="3"/>
        <v>19.363532947929301</v>
      </c>
    </row>
    <row r="11" spans="1:28" ht="14.25" customHeight="1" x14ac:dyDescent="0.25">
      <c r="A11" t="str">
        <f t="shared" si="0"/>
        <v>Кемерово43953</v>
      </c>
      <c r="B11">
        <f t="shared" si="1"/>
        <v>18</v>
      </c>
      <c r="C11" s="9">
        <v>43953</v>
      </c>
      <c r="D11" s="10" t="s">
        <v>10</v>
      </c>
      <c r="E11" s="10">
        <v>29031</v>
      </c>
      <c r="F11" s="10">
        <v>2711247</v>
      </c>
      <c r="G11" s="10">
        <v>2165434.9249999998</v>
      </c>
      <c r="H11" s="11">
        <v>185484.16923076924</v>
      </c>
      <c r="I11">
        <f>VLOOKUP(A11,Лист2!$A$2:$F$505,4,FALSE)</f>
        <v>18</v>
      </c>
      <c r="J11">
        <f>VLOOKUP(A11,Лист2!$A$2:$F$505,5,FALSE)</f>
        <v>1708</v>
      </c>
      <c r="K11">
        <f>VLOOKUP(A11,Лист2!$A$2:$F$505,6,FALSE)</f>
        <v>1534</v>
      </c>
      <c r="L11" s="20">
        <f t="shared" si="2"/>
        <v>25.205655856871349</v>
      </c>
      <c r="M11" s="20">
        <f t="shared" si="3"/>
        <v>20.131403557108598</v>
      </c>
    </row>
    <row r="12" spans="1:28" ht="14.25" customHeight="1" x14ac:dyDescent="0.25">
      <c r="A12" t="str">
        <f t="shared" si="0"/>
        <v>Кемерово43977</v>
      </c>
      <c r="B12">
        <f t="shared" si="1"/>
        <v>22</v>
      </c>
      <c r="C12" s="6">
        <v>43977</v>
      </c>
      <c r="D12" s="7" t="s">
        <v>10</v>
      </c>
      <c r="E12" s="7">
        <v>33423</v>
      </c>
      <c r="F12" s="7">
        <v>2970330</v>
      </c>
      <c r="G12" s="7">
        <v>2395998.3769999999</v>
      </c>
      <c r="H12" s="8">
        <v>259067.63954615386</v>
      </c>
      <c r="I12">
        <f>VLOOKUP(A12,Лист2!$A$2:$F$505,4,FALSE)</f>
        <v>20</v>
      </c>
      <c r="J12">
        <f>VLOOKUP(A12,Лист2!$A$2:$F$505,5,FALSE)</f>
        <v>2044</v>
      </c>
      <c r="K12">
        <f>VLOOKUP(A12,Лист2!$A$2:$F$505,6,FALSE)</f>
        <v>1863</v>
      </c>
      <c r="L12" s="20">
        <f t="shared" si="2"/>
        <v>23.970451253773959</v>
      </c>
      <c r="M12" s="20">
        <f t="shared" si="3"/>
        <v>19.335616682321497</v>
      </c>
    </row>
    <row r="13" spans="1:28" ht="14.25" customHeight="1" x14ac:dyDescent="0.25">
      <c r="A13" t="str">
        <f t="shared" si="0"/>
        <v>Кемерово43952</v>
      </c>
      <c r="B13">
        <f t="shared" si="1"/>
        <v>18</v>
      </c>
      <c r="C13" s="9">
        <v>43952</v>
      </c>
      <c r="D13" s="10" t="s">
        <v>10</v>
      </c>
      <c r="E13" s="10">
        <v>32487</v>
      </c>
      <c r="F13" s="10">
        <v>3031254</v>
      </c>
      <c r="G13" s="10">
        <v>2397503.37</v>
      </c>
      <c r="H13" s="11">
        <v>232079.84750769229</v>
      </c>
      <c r="I13">
        <f>VLOOKUP(A13,Лист2!$A$2:$F$505,4,FALSE)</f>
        <v>18</v>
      </c>
      <c r="J13">
        <f>VLOOKUP(A13,Лист2!$A$2:$F$505,5,FALSE)</f>
        <v>1826</v>
      </c>
      <c r="K13">
        <f>VLOOKUP(A13,Лист2!$A$2:$F$505,6,FALSE)</f>
        <v>1633</v>
      </c>
      <c r="L13" s="20">
        <f t="shared" si="2"/>
        <v>26.433774314152469</v>
      </c>
      <c r="M13" s="20">
        <f t="shared" si="3"/>
        <v>20.907209689455254</v>
      </c>
    </row>
    <row r="14" spans="1:28" ht="14.25" customHeight="1" x14ac:dyDescent="0.25">
      <c r="A14" t="str">
        <f t="shared" si="0"/>
        <v>Кемерово43963</v>
      </c>
      <c r="B14">
        <f t="shared" si="1"/>
        <v>20</v>
      </c>
      <c r="C14" s="6">
        <v>43963</v>
      </c>
      <c r="D14" s="7" t="s">
        <v>10</v>
      </c>
      <c r="E14" s="7">
        <v>28219.5</v>
      </c>
      <c r="F14" s="7">
        <v>2595778.5</v>
      </c>
      <c r="G14" s="7">
        <v>2050101.9780000001</v>
      </c>
      <c r="H14" s="8">
        <v>309760.33573076921</v>
      </c>
      <c r="I14">
        <f>VLOOKUP(A14,Лист2!$A$2:$F$505,4,FALSE)</f>
        <v>21</v>
      </c>
      <c r="J14">
        <f>VLOOKUP(A14,Лист2!$A$2:$F$505,5,FALSE)</f>
        <v>1656</v>
      </c>
      <c r="K14">
        <f>VLOOKUP(A14,Лист2!$A$2:$F$505,6,FALSE)</f>
        <v>1516</v>
      </c>
      <c r="L14" s="20">
        <f t="shared" si="2"/>
        <v>26.617042852294631</v>
      </c>
      <c r="M14" s="20">
        <f t="shared" si="3"/>
        <v>21.021690487073528</v>
      </c>
    </row>
    <row r="15" spans="1:28" ht="14.25" customHeight="1" x14ac:dyDescent="0.25">
      <c r="A15" t="str">
        <f t="shared" si="0"/>
        <v>Кемерово43972</v>
      </c>
      <c r="B15">
        <f t="shared" si="1"/>
        <v>21</v>
      </c>
      <c r="C15" s="9">
        <v>43972</v>
      </c>
      <c r="D15" s="10" t="s">
        <v>10</v>
      </c>
      <c r="E15" s="10">
        <v>31272</v>
      </c>
      <c r="F15" s="10">
        <v>2744382</v>
      </c>
      <c r="G15" s="10">
        <v>2257728.2139999997</v>
      </c>
      <c r="H15" s="11">
        <v>301623.79230769229</v>
      </c>
      <c r="I15">
        <f>VLOOKUP(A15,Лист2!$A$2:$F$505,4,FALSE)</f>
        <v>21</v>
      </c>
      <c r="J15">
        <f>VLOOKUP(A15,Лист2!$A$2:$F$505,5,FALSE)</f>
        <v>1787</v>
      </c>
      <c r="K15">
        <f>VLOOKUP(A15,Лист2!$A$2:$F$505,6,FALSE)</f>
        <v>1626</v>
      </c>
      <c r="L15" s="20">
        <f t="shared" si="2"/>
        <v>21.555020794013092</v>
      </c>
      <c r="M15" s="20">
        <f t="shared" si="3"/>
        <v>17.732727659633401</v>
      </c>
    </row>
    <row r="16" spans="1:28" ht="14.25" customHeight="1" x14ac:dyDescent="0.25">
      <c r="A16" t="str">
        <f t="shared" si="0"/>
        <v>Кемерово43971</v>
      </c>
      <c r="B16">
        <f t="shared" si="1"/>
        <v>21</v>
      </c>
      <c r="C16" s="6">
        <v>43971</v>
      </c>
      <c r="D16" s="7" t="s">
        <v>10</v>
      </c>
      <c r="E16" s="7">
        <v>34077</v>
      </c>
      <c r="F16" s="7">
        <v>2929330.5</v>
      </c>
      <c r="G16" s="7">
        <v>2389543.5279999999</v>
      </c>
      <c r="H16" s="8">
        <v>459604.90796153841</v>
      </c>
      <c r="I16">
        <f>VLOOKUP(A16,Лист2!$A$2:$F$505,4,FALSE)</f>
        <v>21</v>
      </c>
      <c r="J16">
        <f>VLOOKUP(A16,Лист2!$A$2:$F$505,5,FALSE)</f>
        <v>1921</v>
      </c>
      <c r="K16">
        <f>VLOOKUP(A16,Лист2!$A$2:$F$505,6,FALSE)</f>
        <v>1767</v>
      </c>
      <c r="L16" s="20">
        <f t="shared" si="2"/>
        <v>22.589543386631295</v>
      </c>
      <c r="M16" s="20">
        <f t="shared" si="3"/>
        <v>18.426974081620358</v>
      </c>
    </row>
    <row r="17" spans="1:13" ht="14.25" customHeight="1" x14ac:dyDescent="0.25">
      <c r="A17" t="str">
        <f t="shared" si="0"/>
        <v>Кемерово43956</v>
      </c>
      <c r="B17">
        <f t="shared" si="1"/>
        <v>19</v>
      </c>
      <c r="C17" s="9">
        <v>43956</v>
      </c>
      <c r="D17" s="10" t="s">
        <v>10</v>
      </c>
      <c r="E17" s="10">
        <v>31566</v>
      </c>
      <c r="F17" s="10">
        <v>2906763</v>
      </c>
      <c r="G17" s="10">
        <v>2323003.267</v>
      </c>
      <c r="H17" s="11">
        <v>287619.52953846153</v>
      </c>
      <c r="I17">
        <f>VLOOKUP(A17,Лист2!$A$2:$F$505,4,FALSE)</f>
        <v>20</v>
      </c>
      <c r="J17">
        <f>VLOOKUP(A17,Лист2!$A$2:$F$505,5,FALSE)</f>
        <v>1773</v>
      </c>
      <c r="K17">
        <f>VLOOKUP(A17,Лист2!$A$2:$F$505,6,FALSE)</f>
        <v>1604</v>
      </c>
      <c r="L17" s="20">
        <f t="shared" si="2"/>
        <v>25.12952699175003</v>
      </c>
      <c r="M17" s="20">
        <f t="shared" si="3"/>
        <v>20.082811464161338</v>
      </c>
    </row>
    <row r="18" spans="1:13" ht="14.25" customHeight="1" x14ac:dyDescent="0.25">
      <c r="A18" t="str">
        <f t="shared" si="0"/>
        <v>Кемерово43949</v>
      </c>
      <c r="B18">
        <f t="shared" si="1"/>
        <v>18</v>
      </c>
      <c r="C18" s="6">
        <v>43949</v>
      </c>
      <c r="D18" s="7" t="s">
        <v>10</v>
      </c>
      <c r="E18" s="7">
        <v>26940</v>
      </c>
      <c r="F18" s="7">
        <v>2411587.5</v>
      </c>
      <c r="G18" s="7">
        <v>1931011.4870000002</v>
      </c>
      <c r="H18" s="8">
        <v>149032.79178461537</v>
      </c>
      <c r="I18">
        <f>VLOOKUP(A18,Лист2!$A$2:$F$505,4,FALSE)</f>
        <v>18</v>
      </c>
      <c r="J18">
        <f>VLOOKUP(A18,Лист2!$A$2:$F$505,5,FALSE)</f>
        <v>1539</v>
      </c>
      <c r="K18">
        <f>VLOOKUP(A18,Лист2!$A$2:$F$505,6,FALSE)</f>
        <v>1404</v>
      </c>
      <c r="L18" s="20">
        <f t="shared" si="2"/>
        <v>24.887268472266719</v>
      </c>
      <c r="M18" s="20">
        <f t="shared" si="3"/>
        <v>19.927786696522514</v>
      </c>
    </row>
    <row r="19" spans="1:13" ht="14.25" customHeight="1" x14ac:dyDescent="0.25">
      <c r="A19" t="str">
        <f t="shared" si="0"/>
        <v>Кемерово43964</v>
      </c>
      <c r="B19">
        <f t="shared" si="1"/>
        <v>20</v>
      </c>
      <c r="C19" s="9">
        <v>43964</v>
      </c>
      <c r="D19" s="10" t="s">
        <v>10</v>
      </c>
      <c r="E19" s="10">
        <v>29241</v>
      </c>
      <c r="F19" s="10">
        <v>2629782</v>
      </c>
      <c r="G19" s="10">
        <v>2071714.7239999999</v>
      </c>
      <c r="H19" s="11">
        <v>361201.8010384615</v>
      </c>
      <c r="I19">
        <f>VLOOKUP(A19,Лист2!$A$2:$F$505,4,FALSE)</f>
        <v>21</v>
      </c>
      <c r="J19">
        <f>VLOOKUP(A19,Лист2!$A$2:$F$505,5,FALSE)</f>
        <v>1698</v>
      </c>
      <c r="K19">
        <f>VLOOKUP(A19,Лист2!$A$2:$F$505,6,FALSE)</f>
        <v>1554</v>
      </c>
      <c r="L19" s="20">
        <f t="shared" si="2"/>
        <v>26.937457630387534</v>
      </c>
      <c r="M19" s="20">
        <f t="shared" si="3"/>
        <v>21.221047067779768</v>
      </c>
    </row>
    <row r="20" spans="1:13" ht="14.25" customHeight="1" x14ac:dyDescent="0.25">
      <c r="A20" t="str">
        <f t="shared" si="0"/>
        <v>Кемерово43954</v>
      </c>
      <c r="B20">
        <f t="shared" si="1"/>
        <v>18</v>
      </c>
      <c r="C20" s="6">
        <v>43954</v>
      </c>
      <c r="D20" s="7" t="s">
        <v>10</v>
      </c>
      <c r="E20" s="7">
        <v>26082</v>
      </c>
      <c r="F20" s="7">
        <v>2434914</v>
      </c>
      <c r="G20" s="7">
        <v>1925475.1139999998</v>
      </c>
      <c r="H20" s="8">
        <v>247646.60936153846</v>
      </c>
      <c r="I20">
        <f>VLOOKUP(A20,Лист2!$A$2:$F$505,4,FALSE)</f>
        <v>20</v>
      </c>
      <c r="J20">
        <f>VLOOKUP(A20,Лист2!$A$2:$F$505,5,FALSE)</f>
        <v>1520</v>
      </c>
      <c r="K20">
        <f>VLOOKUP(A20,Лист2!$A$2:$F$505,6,FALSE)</f>
        <v>1373</v>
      </c>
      <c r="L20" s="20">
        <f t="shared" si="2"/>
        <v>26.457827592572052</v>
      </c>
      <c r="M20" s="20">
        <f t="shared" si="3"/>
        <v>20.922253763377277</v>
      </c>
    </row>
    <row r="21" spans="1:13" ht="14.25" customHeight="1" x14ac:dyDescent="0.25">
      <c r="A21" t="str">
        <f t="shared" si="0"/>
        <v>Кемерово43957</v>
      </c>
      <c r="B21">
        <f t="shared" si="1"/>
        <v>19</v>
      </c>
      <c r="C21" s="9">
        <v>43957</v>
      </c>
      <c r="D21" s="10" t="s">
        <v>10</v>
      </c>
      <c r="E21" s="10">
        <v>32511</v>
      </c>
      <c r="F21" s="10">
        <v>2938623</v>
      </c>
      <c r="G21" s="10">
        <v>2406562.0579999997</v>
      </c>
      <c r="H21" s="11">
        <v>306098.4769230769</v>
      </c>
      <c r="I21">
        <f>VLOOKUP(A21,Лист2!$A$2:$F$505,4,FALSE)</f>
        <v>20</v>
      </c>
      <c r="J21">
        <f>VLOOKUP(A21,Лист2!$A$2:$F$505,5,FALSE)</f>
        <v>1784</v>
      </c>
      <c r="K21">
        <f>VLOOKUP(A21,Лист2!$A$2:$F$505,6,FALSE)</f>
        <v>1632</v>
      </c>
      <c r="L21" s="20">
        <f t="shared" si="2"/>
        <v>22.108756357697064</v>
      </c>
      <c r="M21" s="20">
        <f t="shared" si="3"/>
        <v>18.105791113729129</v>
      </c>
    </row>
    <row r="22" spans="1:13" ht="14.25" customHeight="1" x14ac:dyDescent="0.25">
      <c r="A22" t="str">
        <f t="shared" si="0"/>
        <v>Кемерово43974</v>
      </c>
      <c r="B22">
        <f t="shared" si="1"/>
        <v>21</v>
      </c>
      <c r="C22" s="6">
        <v>43974</v>
      </c>
      <c r="D22" s="7" t="s">
        <v>10</v>
      </c>
      <c r="E22" s="7">
        <v>42703.5</v>
      </c>
      <c r="F22" s="7">
        <v>3628726.5</v>
      </c>
      <c r="G22" s="7">
        <v>3056063.7349999999</v>
      </c>
      <c r="H22" s="8">
        <v>223670.01693846151</v>
      </c>
      <c r="I22">
        <f>VLOOKUP(A22,Лист2!$A$2:$F$505,4,FALSE)</f>
        <v>21</v>
      </c>
      <c r="J22">
        <f>VLOOKUP(A22,Лист2!$A$2:$F$505,5,FALSE)</f>
        <v>2340</v>
      </c>
      <c r="K22">
        <f>VLOOKUP(A22,Лист2!$A$2:$F$505,6,FALSE)</f>
        <v>2146</v>
      </c>
      <c r="L22" s="20">
        <f t="shared" si="2"/>
        <v>18.738574017338031</v>
      </c>
      <c r="M22" s="20">
        <f t="shared" si="3"/>
        <v>15.781370268605258</v>
      </c>
    </row>
    <row r="23" spans="1:13" ht="14.25" customHeight="1" x14ac:dyDescent="0.25">
      <c r="A23" t="str">
        <f t="shared" si="0"/>
        <v>Кемерово43976</v>
      </c>
      <c r="B23">
        <f t="shared" si="1"/>
        <v>22</v>
      </c>
      <c r="C23" s="9">
        <v>43976</v>
      </c>
      <c r="D23" s="10" t="s">
        <v>10</v>
      </c>
      <c r="E23" s="10">
        <v>35592</v>
      </c>
      <c r="F23" s="10">
        <v>3176580</v>
      </c>
      <c r="G23" s="10">
        <v>2540760.0409999997</v>
      </c>
      <c r="H23" s="11">
        <v>351098.05384615384</v>
      </c>
      <c r="I23">
        <f>VLOOKUP(A23,Лист2!$A$2:$F$505,4,FALSE)</f>
        <v>20</v>
      </c>
      <c r="J23">
        <f>VLOOKUP(A23,Лист2!$A$2:$F$505,5,FALSE)</f>
        <v>2087</v>
      </c>
      <c r="K23">
        <f>VLOOKUP(A23,Лист2!$A$2:$F$505,6,FALSE)</f>
        <v>1914</v>
      </c>
      <c r="L23" s="20">
        <f t="shared" si="2"/>
        <v>25.024793712898301</v>
      </c>
      <c r="M23" s="20">
        <f t="shared" si="3"/>
        <v>20.015864829470697</v>
      </c>
    </row>
    <row r="24" spans="1:13" ht="14.25" customHeight="1" x14ac:dyDescent="0.25">
      <c r="A24" t="str">
        <f t="shared" si="0"/>
        <v>Кемерово43951</v>
      </c>
      <c r="B24">
        <f t="shared" si="1"/>
        <v>18</v>
      </c>
      <c r="C24" s="6">
        <v>43951</v>
      </c>
      <c r="D24" s="7" t="s">
        <v>10</v>
      </c>
      <c r="E24" s="7">
        <v>30445.5</v>
      </c>
      <c r="F24" s="7">
        <v>2817196.5</v>
      </c>
      <c r="G24" s="7">
        <v>2244503.1999999997</v>
      </c>
      <c r="H24" s="8">
        <v>203231.46096923074</v>
      </c>
      <c r="I24">
        <f>VLOOKUP(A24,Лист2!$A$2:$F$505,4,FALSE)</f>
        <v>19</v>
      </c>
      <c r="J24">
        <f>VLOOKUP(A24,Лист2!$A$2:$F$505,5,FALSE)</f>
        <v>1712</v>
      </c>
      <c r="K24">
        <f>VLOOKUP(A24,Лист2!$A$2:$F$505,6,FALSE)</f>
        <v>1552</v>
      </c>
      <c r="L24" s="20">
        <f t="shared" si="2"/>
        <v>25.515370171893732</v>
      </c>
      <c r="M24" s="20">
        <f t="shared" si="3"/>
        <v>20.328482588985196</v>
      </c>
    </row>
    <row r="25" spans="1:13" ht="14.25" customHeight="1" x14ac:dyDescent="0.25">
      <c r="A25" t="str">
        <f t="shared" si="0"/>
        <v>Кемерово43961</v>
      </c>
      <c r="B25">
        <f t="shared" si="1"/>
        <v>19</v>
      </c>
      <c r="C25" s="9">
        <v>43961</v>
      </c>
      <c r="D25" s="10" t="s">
        <v>10</v>
      </c>
      <c r="E25" s="10">
        <v>36619.5</v>
      </c>
      <c r="F25" s="10">
        <v>3312967.5</v>
      </c>
      <c r="G25" s="10">
        <v>2647972.3429999999</v>
      </c>
      <c r="H25" s="11">
        <v>371661.65384615387</v>
      </c>
      <c r="I25">
        <f>VLOOKUP(A25,Лист2!$A$2:$F$505,4,FALSE)</f>
        <v>21</v>
      </c>
      <c r="J25">
        <f>VLOOKUP(A25,Лист2!$A$2:$F$505,5,FALSE)</f>
        <v>2016</v>
      </c>
      <c r="K25">
        <f>VLOOKUP(A25,Лист2!$A$2:$F$505,6,FALSE)</f>
        <v>1846</v>
      </c>
      <c r="L25" s="20">
        <f t="shared" si="2"/>
        <v>25.113372454887461</v>
      </c>
      <c r="M25" s="20">
        <f t="shared" si="3"/>
        <v>20.072492621796023</v>
      </c>
    </row>
    <row r="26" spans="1:13" ht="14.25" customHeight="1" x14ac:dyDescent="0.25">
      <c r="A26" t="str">
        <f t="shared" si="0"/>
        <v>Кемерово43959</v>
      </c>
      <c r="B26">
        <f t="shared" si="1"/>
        <v>19</v>
      </c>
      <c r="C26" s="6">
        <v>43959</v>
      </c>
      <c r="D26" s="7" t="s">
        <v>10</v>
      </c>
      <c r="E26" s="7">
        <v>29409</v>
      </c>
      <c r="F26" s="7">
        <v>2645160</v>
      </c>
      <c r="G26" s="7">
        <v>2133443.3049999997</v>
      </c>
      <c r="H26" s="8">
        <v>355537.44449230767</v>
      </c>
      <c r="I26">
        <f>VLOOKUP(A26,Лист2!$A$2:$F$505,4,FALSE)</f>
        <v>21</v>
      </c>
      <c r="J26">
        <f>VLOOKUP(A26,Лист2!$A$2:$F$505,5,FALSE)</f>
        <v>1646</v>
      </c>
      <c r="K26">
        <f>VLOOKUP(A26,Лист2!$A$2:$F$505,6,FALSE)</f>
        <v>1492</v>
      </c>
      <c r="L26" s="20">
        <f t="shared" si="2"/>
        <v>23.98548364518177</v>
      </c>
      <c r="M26" s="20">
        <f t="shared" si="3"/>
        <v>19.345396686778884</v>
      </c>
    </row>
    <row r="27" spans="1:13" ht="14.25" customHeight="1" x14ac:dyDescent="0.25">
      <c r="A27" t="str">
        <f t="shared" si="0"/>
        <v>Кемерово43958</v>
      </c>
      <c r="B27">
        <f t="shared" si="1"/>
        <v>19</v>
      </c>
      <c r="C27" s="9">
        <v>43958</v>
      </c>
      <c r="D27" s="10" t="s">
        <v>10</v>
      </c>
      <c r="E27" s="10">
        <v>27018</v>
      </c>
      <c r="F27" s="10">
        <v>2472213</v>
      </c>
      <c r="G27" s="10">
        <v>2000889.9870000002</v>
      </c>
      <c r="H27" s="11">
        <v>283287.86923076923</v>
      </c>
      <c r="I27">
        <f>VLOOKUP(A27,Лист2!$A$2:$F$505,4,FALSE)</f>
        <v>21</v>
      </c>
      <c r="J27">
        <f>VLOOKUP(A27,Лист2!$A$2:$F$505,5,FALSE)</f>
        <v>1542</v>
      </c>
      <c r="K27">
        <f>VLOOKUP(A27,Лист2!$A$2:$F$505,6,FALSE)</f>
        <v>1405</v>
      </c>
      <c r="L27" s="20">
        <f t="shared" si="2"/>
        <v>23.555668530615709</v>
      </c>
      <c r="M27" s="20">
        <f t="shared" si="3"/>
        <v>19.064822205853613</v>
      </c>
    </row>
    <row r="28" spans="1:13" ht="14.25" customHeight="1" x14ac:dyDescent="0.25">
      <c r="A28" t="str">
        <f t="shared" si="0"/>
        <v>Кемерово43975</v>
      </c>
      <c r="B28">
        <f t="shared" si="1"/>
        <v>21</v>
      </c>
      <c r="C28" s="6">
        <v>43975</v>
      </c>
      <c r="D28" s="7" t="s">
        <v>10</v>
      </c>
      <c r="E28" s="7">
        <v>34303.5</v>
      </c>
      <c r="F28" s="7">
        <v>2924746.5</v>
      </c>
      <c r="G28" s="7">
        <v>2399312.9350000001</v>
      </c>
      <c r="H28" s="8">
        <v>282325.24615384615</v>
      </c>
      <c r="I28">
        <f>VLOOKUP(A28,Лист2!$A$2:$F$505,4,FALSE)</f>
        <v>20</v>
      </c>
      <c r="J28">
        <f>VLOOKUP(A28,Лист2!$A$2:$F$505,5,FALSE)</f>
        <v>1999</v>
      </c>
      <c r="K28">
        <f>VLOOKUP(A28,Лист2!$A$2:$F$505,6,FALSE)</f>
        <v>1829</v>
      </c>
      <c r="L28" s="20">
        <f t="shared" si="2"/>
        <v>21.899334485936905</v>
      </c>
      <c r="M28" s="20">
        <f t="shared" si="3"/>
        <v>17.965097658891118</v>
      </c>
    </row>
    <row r="29" spans="1:13" ht="14.25" customHeight="1" x14ac:dyDescent="0.25">
      <c r="A29" t="str">
        <f t="shared" si="0"/>
        <v>Кемерово43982</v>
      </c>
      <c r="B29">
        <f t="shared" si="1"/>
        <v>22</v>
      </c>
      <c r="C29" s="9">
        <v>43982</v>
      </c>
      <c r="D29" s="10" t="s">
        <v>10</v>
      </c>
      <c r="E29" s="10">
        <v>36999</v>
      </c>
      <c r="F29" s="10">
        <v>3473895</v>
      </c>
      <c r="G29" s="10">
        <v>2757933.63</v>
      </c>
      <c r="H29" s="11">
        <v>112971.77692307692</v>
      </c>
      <c r="I29">
        <f>VLOOKUP(A29,Лист2!$A$2:$F$505,4,FALSE)</f>
        <v>21</v>
      </c>
      <c r="J29">
        <f>VLOOKUP(A29,Лист2!$A$2:$F$505,5,FALSE)</f>
        <v>2271</v>
      </c>
      <c r="K29">
        <f>VLOOKUP(A29,Лист2!$A$2:$F$505,6,FALSE)</f>
        <v>2085</v>
      </c>
      <c r="L29" s="20">
        <f t="shared" si="2"/>
        <v>25.960065253637023</v>
      </c>
      <c r="M29" s="20">
        <f t="shared" si="3"/>
        <v>20.609758498745649</v>
      </c>
    </row>
    <row r="30" spans="1:13" ht="14.25" customHeight="1" x14ac:dyDescent="0.25">
      <c r="A30" t="str">
        <f t="shared" si="0"/>
        <v>Кемерово43981</v>
      </c>
      <c r="B30">
        <f t="shared" si="1"/>
        <v>22</v>
      </c>
      <c r="C30" s="6">
        <v>43981</v>
      </c>
      <c r="D30" s="7" t="s">
        <v>10</v>
      </c>
      <c r="E30" s="7">
        <v>44001</v>
      </c>
      <c r="F30" s="7">
        <v>3921784.5</v>
      </c>
      <c r="G30" s="7">
        <v>3132604.841</v>
      </c>
      <c r="H30" s="8">
        <v>242715.26253846151</v>
      </c>
      <c r="I30">
        <f>VLOOKUP(A30,Лист2!$A$2:$F$505,4,FALSE)</f>
        <v>20</v>
      </c>
      <c r="J30">
        <f>VLOOKUP(A30,Лист2!$A$2:$F$505,5,FALSE)</f>
        <v>2597</v>
      </c>
      <c r="K30">
        <f>VLOOKUP(A30,Лист2!$A$2:$F$505,6,FALSE)</f>
        <v>2376</v>
      </c>
      <c r="L30" s="20">
        <f t="shared" si="2"/>
        <v>25.192442042836007</v>
      </c>
      <c r="M30" s="20">
        <f t="shared" si="3"/>
        <v>20.122973585111573</v>
      </c>
    </row>
    <row r="31" spans="1:13" ht="14.25" customHeight="1" x14ac:dyDescent="0.25">
      <c r="A31" t="str">
        <f t="shared" si="0"/>
        <v>Кемерово43979</v>
      </c>
      <c r="B31">
        <f t="shared" si="1"/>
        <v>22</v>
      </c>
      <c r="C31" s="9">
        <v>43979</v>
      </c>
      <c r="D31" s="10" t="s">
        <v>10</v>
      </c>
      <c r="E31" s="10">
        <v>30982.5</v>
      </c>
      <c r="F31" s="10">
        <v>2827773</v>
      </c>
      <c r="G31" s="10">
        <v>2232253.034</v>
      </c>
      <c r="H31" s="11">
        <v>343211.54262307688</v>
      </c>
      <c r="I31">
        <f>VLOOKUP(A31,Лист2!$A$2:$F$505,4,FALSE)</f>
        <v>20</v>
      </c>
      <c r="J31">
        <f>VLOOKUP(A31,Лист2!$A$2:$F$505,5,FALSE)</f>
        <v>1886</v>
      </c>
      <c r="K31">
        <f>VLOOKUP(A31,Лист2!$A$2:$F$505,6,FALSE)</f>
        <v>1736</v>
      </c>
      <c r="L31" s="20">
        <f t="shared" si="2"/>
        <v>26.677977672310782</v>
      </c>
      <c r="M31" s="20">
        <f t="shared" si="3"/>
        <v>21.059680745236623</v>
      </c>
    </row>
    <row r="32" spans="1:13" ht="14.25" customHeight="1" x14ac:dyDescent="0.25">
      <c r="A32" t="str">
        <f t="shared" si="0"/>
        <v>Екатеринбург43967</v>
      </c>
      <c r="B32">
        <f t="shared" si="1"/>
        <v>20</v>
      </c>
      <c r="C32" s="6">
        <v>43967</v>
      </c>
      <c r="D32" s="7" t="s">
        <v>11</v>
      </c>
      <c r="E32" s="7">
        <v>88063.5</v>
      </c>
      <c r="F32" s="7">
        <v>7583758.5</v>
      </c>
      <c r="G32" s="7">
        <v>5779076.7979999995</v>
      </c>
      <c r="H32" s="8">
        <v>152384.93586153846</v>
      </c>
      <c r="I32">
        <f>VLOOKUP(A32,Лист2!$A$2:$F$505,4,FALSE)</f>
        <v>31</v>
      </c>
      <c r="J32">
        <f>VLOOKUP(A32,Лист2!$A$2:$F$505,5,FALSE)</f>
        <v>5593</v>
      </c>
      <c r="K32">
        <f>VLOOKUP(A32,Лист2!$A$2:$F$505,6,FALSE)</f>
        <v>5177</v>
      </c>
      <c r="L32" s="20">
        <f t="shared" si="2"/>
        <v>31.227854639768026</v>
      </c>
      <c r="M32" s="20">
        <f t="shared" si="3"/>
        <v>23.796666283611227</v>
      </c>
    </row>
    <row r="33" spans="1:13" ht="14.25" customHeight="1" x14ac:dyDescent="0.25">
      <c r="A33" t="str">
        <f t="shared" si="0"/>
        <v>Екатеринбург43970</v>
      </c>
      <c r="B33">
        <f t="shared" si="1"/>
        <v>21</v>
      </c>
      <c r="C33" s="9">
        <v>43970</v>
      </c>
      <c r="D33" s="10" t="s">
        <v>11</v>
      </c>
      <c r="E33" s="10">
        <v>84024</v>
      </c>
      <c r="F33" s="10">
        <v>6815511</v>
      </c>
      <c r="G33" s="10">
        <v>5426339.5819999995</v>
      </c>
      <c r="H33" s="11">
        <v>195070.25003076921</v>
      </c>
      <c r="I33">
        <f>VLOOKUP(A33,Лист2!$A$2:$F$505,4,FALSE)</f>
        <v>31</v>
      </c>
      <c r="J33">
        <f>VLOOKUP(A33,Лист2!$A$2:$F$505,5,FALSE)</f>
        <v>5389</v>
      </c>
      <c r="K33">
        <f>VLOOKUP(A33,Лист2!$A$2:$F$505,6,FALSE)</f>
        <v>5024</v>
      </c>
      <c r="L33" s="20">
        <f t="shared" si="2"/>
        <v>25.600524939649837</v>
      </c>
      <c r="M33" s="20">
        <f t="shared" si="3"/>
        <v>20.3824983629254</v>
      </c>
    </row>
    <row r="34" spans="1:13" ht="14.25" customHeight="1" x14ac:dyDescent="0.25">
      <c r="A34" t="str">
        <f t="shared" si="0"/>
        <v>Екатеринбург43968</v>
      </c>
      <c r="B34">
        <f t="shared" si="1"/>
        <v>20</v>
      </c>
      <c r="C34" s="6">
        <v>43968</v>
      </c>
      <c r="D34" s="7" t="s">
        <v>11</v>
      </c>
      <c r="E34" s="7">
        <v>78057</v>
      </c>
      <c r="F34" s="7">
        <v>6774946.5</v>
      </c>
      <c r="G34" s="7">
        <v>5115462.4009999996</v>
      </c>
      <c r="H34" s="8">
        <v>61149.515384615377</v>
      </c>
      <c r="I34">
        <f>VLOOKUP(A34,Лист2!$A$2:$F$505,4,FALSE)</f>
        <v>31</v>
      </c>
      <c r="J34">
        <f>VLOOKUP(A34,Лист2!$A$2:$F$505,5,FALSE)</f>
        <v>5206</v>
      </c>
      <c r="K34">
        <f>VLOOKUP(A34,Лист2!$A$2:$F$505,6,FALSE)</f>
        <v>4843</v>
      </c>
      <c r="L34" s="20">
        <f t="shared" si="2"/>
        <v>32.440549239020797</v>
      </c>
      <c r="M34" s="20">
        <f t="shared" si="3"/>
        <v>24.494423668142627</v>
      </c>
    </row>
    <row r="35" spans="1:13" ht="14.25" customHeight="1" x14ac:dyDescent="0.25">
      <c r="A35" t="str">
        <f t="shared" si="0"/>
        <v>Екатеринбург43960</v>
      </c>
      <c r="B35">
        <f t="shared" si="1"/>
        <v>19</v>
      </c>
      <c r="C35" s="9">
        <v>43960</v>
      </c>
      <c r="D35" s="10" t="s">
        <v>11</v>
      </c>
      <c r="E35" s="10">
        <v>69720</v>
      </c>
      <c r="F35" s="10">
        <v>6264933</v>
      </c>
      <c r="G35" s="10">
        <v>4726931.9569999995</v>
      </c>
      <c r="H35" s="11">
        <v>294634.35530769231</v>
      </c>
      <c r="I35">
        <f>VLOOKUP(A35,Лист2!$A$2:$F$505,4,FALSE)</f>
        <v>31</v>
      </c>
      <c r="J35">
        <f>VLOOKUP(A35,Лист2!$A$2:$F$505,5,FALSE)</f>
        <v>4556</v>
      </c>
      <c r="K35">
        <f>VLOOKUP(A35,Лист2!$A$2:$F$505,6,FALSE)</f>
        <v>4220</v>
      </c>
      <c r="L35" s="20">
        <f t="shared" si="2"/>
        <v>32.536982909652671</v>
      </c>
      <c r="M35" s="20">
        <f t="shared" si="3"/>
        <v>24.549361389818543</v>
      </c>
    </row>
    <row r="36" spans="1:13" ht="14.25" customHeight="1" x14ac:dyDescent="0.25">
      <c r="A36" t="str">
        <f t="shared" si="0"/>
        <v>Екатеринбург43955</v>
      </c>
      <c r="B36">
        <f t="shared" si="1"/>
        <v>19</v>
      </c>
      <c r="C36" s="6">
        <v>43955</v>
      </c>
      <c r="D36" s="7" t="s">
        <v>11</v>
      </c>
      <c r="E36" s="7">
        <v>72928.5</v>
      </c>
      <c r="F36" s="7">
        <v>6642249</v>
      </c>
      <c r="G36" s="7">
        <v>4993791.9560000002</v>
      </c>
      <c r="H36" s="8">
        <v>215294.37692307692</v>
      </c>
      <c r="I36">
        <f>VLOOKUP(A36,Лист2!$A$2:$F$505,4,FALSE)</f>
        <v>31</v>
      </c>
      <c r="J36">
        <f>VLOOKUP(A36,Лист2!$A$2:$F$505,5,FALSE)</f>
        <v>4968</v>
      </c>
      <c r="K36">
        <f>VLOOKUP(A36,Лист2!$A$2:$F$505,6,FALSE)</f>
        <v>4596</v>
      </c>
      <c r="L36" s="20">
        <f t="shared" si="2"/>
        <v>33.010126543605651</v>
      </c>
      <c r="M36" s="20">
        <f t="shared" si="3"/>
        <v>24.817754408183131</v>
      </c>
    </row>
    <row r="37" spans="1:13" ht="14.25" customHeight="1" x14ac:dyDescent="0.25">
      <c r="A37" t="str">
        <f t="shared" si="0"/>
        <v>Екатеринбург43950</v>
      </c>
      <c r="B37">
        <f t="shared" si="1"/>
        <v>18</v>
      </c>
      <c r="C37" s="9">
        <v>43950</v>
      </c>
      <c r="D37" s="10" t="s">
        <v>11</v>
      </c>
      <c r="E37" s="10">
        <v>79527</v>
      </c>
      <c r="F37" s="10">
        <v>7180498.5</v>
      </c>
      <c r="G37" s="10">
        <v>5432087.9790000003</v>
      </c>
      <c r="H37" s="11">
        <v>172769.19230769231</v>
      </c>
      <c r="I37">
        <f>VLOOKUP(A37,Лист2!$A$2:$F$505,4,FALSE)</f>
        <v>31</v>
      </c>
      <c r="J37">
        <f>VLOOKUP(A37,Лист2!$A$2:$F$505,5,FALSE)</f>
        <v>5378</v>
      </c>
      <c r="K37">
        <f>VLOOKUP(A37,Лист2!$A$2:$F$505,6,FALSE)</f>
        <v>4985</v>
      </c>
      <c r="L37" s="20">
        <f t="shared" si="2"/>
        <v>32.186712140142227</v>
      </c>
      <c r="M37" s="20">
        <f t="shared" si="3"/>
        <v>24.349430906503216</v>
      </c>
    </row>
    <row r="38" spans="1:13" ht="14.25" customHeight="1" x14ac:dyDescent="0.25">
      <c r="A38" t="str">
        <f t="shared" si="0"/>
        <v>Екатеринбург43953</v>
      </c>
      <c r="B38">
        <f t="shared" si="1"/>
        <v>18</v>
      </c>
      <c r="C38" s="6">
        <v>43953</v>
      </c>
      <c r="D38" s="7" t="s">
        <v>11</v>
      </c>
      <c r="E38" s="7">
        <v>60463.5</v>
      </c>
      <c r="F38" s="7">
        <v>5554192.5</v>
      </c>
      <c r="G38" s="7">
        <v>4218316.0290000001</v>
      </c>
      <c r="H38" s="8">
        <v>244262.12107692307</v>
      </c>
      <c r="I38">
        <f>VLOOKUP(A38,Лист2!$A$2:$F$505,4,FALSE)</f>
        <v>31</v>
      </c>
      <c r="J38">
        <f>VLOOKUP(A38,Лист2!$A$2:$F$505,5,FALSE)</f>
        <v>4157</v>
      </c>
      <c r="K38">
        <f>VLOOKUP(A38,Лист2!$A$2:$F$505,6,FALSE)</f>
        <v>3823</v>
      </c>
      <c r="L38" s="20">
        <f t="shared" si="2"/>
        <v>31.66847770096269</v>
      </c>
      <c r="M38" s="20">
        <f t="shared" si="3"/>
        <v>24.051677557088631</v>
      </c>
    </row>
    <row r="39" spans="1:13" ht="14.25" customHeight="1" x14ac:dyDescent="0.25">
      <c r="A39" t="str">
        <f t="shared" si="0"/>
        <v>Екатеринбург43977</v>
      </c>
      <c r="B39">
        <f t="shared" si="1"/>
        <v>22</v>
      </c>
      <c r="C39" s="9">
        <v>43977</v>
      </c>
      <c r="D39" s="10" t="s">
        <v>11</v>
      </c>
      <c r="E39" s="10">
        <v>79975.5</v>
      </c>
      <c r="F39" s="10">
        <v>6676459.5</v>
      </c>
      <c r="G39" s="10">
        <v>5083946.1689999998</v>
      </c>
      <c r="H39" s="11">
        <v>141931.13193076922</v>
      </c>
      <c r="I39">
        <f>VLOOKUP(A39,Лист2!$A$2:$F$505,4,FALSE)</f>
        <v>31</v>
      </c>
      <c r="J39">
        <f>VLOOKUP(A39,Лист2!$A$2:$F$505,5,FALSE)</f>
        <v>5493</v>
      </c>
      <c r="K39">
        <f>VLOOKUP(A39,Лист2!$A$2:$F$505,6,FALSE)</f>
        <v>5119</v>
      </c>
      <c r="L39" s="20">
        <f t="shared" si="2"/>
        <v>31.324354705219935</v>
      </c>
      <c r="M39" s="20">
        <f t="shared" si="3"/>
        <v>23.852662193187875</v>
      </c>
    </row>
    <row r="40" spans="1:13" ht="14.25" customHeight="1" x14ac:dyDescent="0.25">
      <c r="A40" t="str">
        <f t="shared" si="0"/>
        <v>Екатеринбург43952</v>
      </c>
      <c r="B40">
        <f t="shared" si="1"/>
        <v>18</v>
      </c>
      <c r="C40" s="6">
        <v>43952</v>
      </c>
      <c r="D40" s="7" t="s">
        <v>11</v>
      </c>
      <c r="E40" s="7">
        <v>97534.5</v>
      </c>
      <c r="F40" s="7">
        <v>8893024.5</v>
      </c>
      <c r="G40" s="7">
        <v>6855177.2400000002</v>
      </c>
      <c r="H40" s="8">
        <v>185180.38007692309</v>
      </c>
      <c r="I40">
        <f>VLOOKUP(A40,Лист2!$A$2:$F$505,4,FALSE)</f>
        <v>31</v>
      </c>
      <c r="J40">
        <f>VLOOKUP(A40,Лист2!$A$2:$F$505,5,FALSE)</f>
        <v>6118</v>
      </c>
      <c r="K40">
        <f>VLOOKUP(A40,Лист2!$A$2:$F$505,6,FALSE)</f>
        <v>5564</v>
      </c>
      <c r="L40" s="20">
        <f t="shared" si="2"/>
        <v>29.72712723033839</v>
      </c>
      <c r="M40" s="20">
        <f t="shared" si="3"/>
        <v>22.915120272073914</v>
      </c>
    </row>
    <row r="41" spans="1:13" ht="14.25" customHeight="1" x14ac:dyDescent="0.25">
      <c r="A41" t="str">
        <f t="shared" si="0"/>
        <v>Екатеринбург43963</v>
      </c>
      <c r="B41">
        <f t="shared" si="1"/>
        <v>20</v>
      </c>
      <c r="C41" s="9">
        <v>43963</v>
      </c>
      <c r="D41" s="10" t="s">
        <v>11</v>
      </c>
      <c r="E41" s="10">
        <v>71520</v>
      </c>
      <c r="F41" s="10">
        <v>6398361</v>
      </c>
      <c r="G41" s="10">
        <v>4793096.1439999994</v>
      </c>
      <c r="H41" s="11">
        <v>181432.06769230767</v>
      </c>
      <c r="I41">
        <f>VLOOKUP(A41,Лист2!$A$2:$F$505,4,FALSE)</f>
        <v>31</v>
      </c>
      <c r="J41">
        <f>VLOOKUP(A41,Лист2!$A$2:$F$505,5,FALSE)</f>
        <v>4800</v>
      </c>
      <c r="K41">
        <f>VLOOKUP(A41,Лист2!$A$2:$F$505,6,FALSE)</f>
        <v>4470</v>
      </c>
      <c r="L41" s="20">
        <f t="shared" si="2"/>
        <v>33.491188321132931</v>
      </c>
      <c r="M41" s="20">
        <f t="shared" si="3"/>
        <v>25.088688431302963</v>
      </c>
    </row>
    <row r="42" spans="1:13" ht="14.25" customHeight="1" x14ac:dyDescent="0.25">
      <c r="A42" t="str">
        <f t="shared" si="0"/>
        <v>Екатеринбург43972</v>
      </c>
      <c r="B42">
        <f t="shared" si="1"/>
        <v>21</v>
      </c>
      <c r="C42" s="6">
        <v>43972</v>
      </c>
      <c r="D42" s="7" t="s">
        <v>11</v>
      </c>
      <c r="E42" s="7">
        <v>79485</v>
      </c>
      <c r="F42" s="7">
        <v>6633847.5</v>
      </c>
      <c r="G42" s="7">
        <v>5212858.58</v>
      </c>
      <c r="H42" s="8">
        <v>120955.33846153846</v>
      </c>
      <c r="I42">
        <f>VLOOKUP(A42,Лист2!$A$2:$F$505,4,FALSE)</f>
        <v>31</v>
      </c>
      <c r="J42">
        <f>VLOOKUP(A42,Лист2!$A$2:$F$505,5,FALSE)</f>
        <v>5207</v>
      </c>
      <c r="K42">
        <f>VLOOKUP(A42,Лист2!$A$2:$F$505,6,FALSE)</f>
        <v>4868</v>
      </c>
      <c r="L42" s="20">
        <f t="shared" si="2"/>
        <v>27.2593030904744</v>
      </c>
      <c r="M42" s="20">
        <f t="shared" si="3"/>
        <v>21.420283176542721</v>
      </c>
    </row>
    <row r="43" spans="1:13" ht="14.25" customHeight="1" x14ac:dyDescent="0.25">
      <c r="A43" t="str">
        <f t="shared" si="0"/>
        <v>Екатеринбург43971</v>
      </c>
      <c r="B43">
        <f t="shared" si="1"/>
        <v>21</v>
      </c>
      <c r="C43" s="9">
        <v>43971</v>
      </c>
      <c r="D43" s="10" t="s">
        <v>11</v>
      </c>
      <c r="E43" s="10">
        <v>93313.5</v>
      </c>
      <c r="F43" s="10">
        <v>7247575.5</v>
      </c>
      <c r="G43" s="10">
        <v>5922822.6779999994</v>
      </c>
      <c r="H43" s="11">
        <v>714758.2</v>
      </c>
      <c r="I43">
        <f>VLOOKUP(A43,Лист2!$A$2:$F$505,4,FALSE)</f>
        <v>31</v>
      </c>
      <c r="J43">
        <f>VLOOKUP(A43,Лист2!$A$2:$F$505,5,FALSE)</f>
        <v>5698</v>
      </c>
      <c r="K43">
        <f>VLOOKUP(A43,Лист2!$A$2:$F$505,6,FALSE)</f>
        <v>5258</v>
      </c>
      <c r="L43" s="20">
        <f t="shared" si="2"/>
        <v>22.366916823640903</v>
      </c>
      <c r="M43" s="20">
        <f t="shared" si="3"/>
        <v>18.278565321603075</v>
      </c>
    </row>
    <row r="44" spans="1:13" ht="14.25" customHeight="1" x14ac:dyDescent="0.25">
      <c r="A44" t="str">
        <f t="shared" si="0"/>
        <v>Екатеринбург43956</v>
      </c>
      <c r="B44">
        <f t="shared" si="1"/>
        <v>19</v>
      </c>
      <c r="C44" s="6">
        <v>43956</v>
      </c>
      <c r="D44" s="7" t="s">
        <v>11</v>
      </c>
      <c r="E44" s="7">
        <v>76585.5</v>
      </c>
      <c r="F44" s="7">
        <v>6921316.5</v>
      </c>
      <c r="G44" s="7">
        <v>5290094.2719999999</v>
      </c>
      <c r="H44" s="8">
        <v>386033.17544615385</v>
      </c>
      <c r="I44">
        <f>VLOOKUP(A44,Лист2!$A$2:$F$505,4,FALSE)</f>
        <v>31</v>
      </c>
      <c r="J44">
        <f>VLOOKUP(A44,Лист2!$A$2:$F$505,5,FALSE)</f>
        <v>5188</v>
      </c>
      <c r="K44">
        <f>VLOOKUP(A44,Лист2!$A$2:$F$505,6,FALSE)</f>
        <v>4800</v>
      </c>
      <c r="L44" s="20">
        <f t="shared" si="2"/>
        <v>30.835409429921029</v>
      </c>
      <c r="M44" s="20">
        <f t="shared" si="3"/>
        <v>23.568091821837651</v>
      </c>
    </row>
    <row r="45" spans="1:13" ht="14.25" customHeight="1" x14ac:dyDescent="0.25">
      <c r="A45" t="str">
        <f t="shared" si="0"/>
        <v>Екатеринбург43949</v>
      </c>
      <c r="B45">
        <f t="shared" si="1"/>
        <v>18</v>
      </c>
      <c r="C45" s="9">
        <v>43949</v>
      </c>
      <c r="D45" s="10" t="s">
        <v>11</v>
      </c>
      <c r="E45" s="10">
        <v>81826.5</v>
      </c>
      <c r="F45" s="10">
        <v>7163644.5</v>
      </c>
      <c r="G45" s="10">
        <v>5366333.7130000005</v>
      </c>
      <c r="H45" s="11">
        <v>145122.77781538462</v>
      </c>
      <c r="I45">
        <f>VLOOKUP(A45,Лист2!$A$2:$F$505,4,FALSE)</f>
        <v>31</v>
      </c>
      <c r="J45">
        <f>VLOOKUP(A45,Лист2!$A$2:$F$505,5,FALSE)</f>
        <v>5465</v>
      </c>
      <c r="K45">
        <f>VLOOKUP(A45,Лист2!$A$2:$F$505,6,FALSE)</f>
        <v>5096</v>
      </c>
      <c r="L45" s="20">
        <f t="shared" si="2"/>
        <v>33.4923410120022</v>
      </c>
      <c r="M45" s="20">
        <f t="shared" si="3"/>
        <v>25.089335281782894</v>
      </c>
    </row>
    <row r="46" spans="1:13" ht="14.25" customHeight="1" x14ac:dyDescent="0.25">
      <c r="A46" t="str">
        <f t="shared" si="0"/>
        <v>Екатеринбург43964</v>
      </c>
      <c r="B46">
        <f t="shared" si="1"/>
        <v>20</v>
      </c>
      <c r="C46" s="6">
        <v>43964</v>
      </c>
      <c r="D46" s="7" t="s">
        <v>11</v>
      </c>
      <c r="E46" s="7">
        <v>78846</v>
      </c>
      <c r="F46" s="7">
        <v>6993952.5</v>
      </c>
      <c r="G46" s="7">
        <v>5288518.7799999993</v>
      </c>
      <c r="H46" s="8">
        <v>227969.01538461537</v>
      </c>
      <c r="I46">
        <f>VLOOKUP(A46,Лист2!$A$2:$F$505,4,FALSE)</f>
        <v>31</v>
      </c>
      <c r="J46">
        <f>VLOOKUP(A46,Лист2!$A$2:$F$505,5,FALSE)</f>
        <v>5251</v>
      </c>
      <c r="K46">
        <f>VLOOKUP(A46,Лист2!$A$2:$F$505,6,FALSE)</f>
        <v>4853</v>
      </c>
      <c r="L46" s="20">
        <f t="shared" si="2"/>
        <v>32.24785220484744</v>
      </c>
      <c r="M46" s="20">
        <f t="shared" si="3"/>
        <v>24.384405241528313</v>
      </c>
    </row>
    <row r="47" spans="1:13" ht="14.25" customHeight="1" x14ac:dyDescent="0.25">
      <c r="A47" t="str">
        <f t="shared" si="0"/>
        <v>Екатеринбург43954</v>
      </c>
      <c r="B47">
        <f t="shared" si="1"/>
        <v>18</v>
      </c>
      <c r="C47" s="9">
        <v>43954</v>
      </c>
      <c r="D47" s="10" t="s">
        <v>11</v>
      </c>
      <c r="E47" s="10">
        <v>77263.5</v>
      </c>
      <c r="F47" s="10">
        <v>7013670</v>
      </c>
      <c r="G47" s="10">
        <v>5282661.8549999995</v>
      </c>
      <c r="H47" s="11">
        <v>161473.07692307691</v>
      </c>
      <c r="I47">
        <f>VLOOKUP(A47,Лист2!$A$2:$F$505,4,FALSE)</f>
        <v>31</v>
      </c>
      <c r="J47">
        <f>VLOOKUP(A47,Лист2!$A$2:$F$505,5,FALSE)</f>
        <v>5155</v>
      </c>
      <c r="K47">
        <f>VLOOKUP(A47,Лист2!$A$2:$F$505,6,FALSE)</f>
        <v>4762</v>
      </c>
      <c r="L47" s="20">
        <f t="shared" si="2"/>
        <v>32.767725675297847</v>
      </c>
      <c r="M47" s="20">
        <f t="shared" si="3"/>
        <v>24.680490313915545</v>
      </c>
    </row>
    <row r="48" spans="1:13" ht="14.25" customHeight="1" x14ac:dyDescent="0.25">
      <c r="A48" t="str">
        <f t="shared" si="0"/>
        <v>Екатеринбург43957</v>
      </c>
      <c r="B48">
        <f t="shared" si="1"/>
        <v>19</v>
      </c>
      <c r="C48" s="6">
        <v>43957</v>
      </c>
      <c r="D48" s="7" t="s">
        <v>11</v>
      </c>
      <c r="E48" s="7">
        <v>68994</v>
      </c>
      <c r="F48" s="7">
        <v>6168657</v>
      </c>
      <c r="G48" s="7">
        <v>4695811.3490000004</v>
      </c>
      <c r="H48" s="8">
        <v>157384.1788307692</v>
      </c>
      <c r="I48">
        <f>VLOOKUP(A48,Лист2!$A$2:$F$505,4,FALSE)</f>
        <v>31</v>
      </c>
      <c r="J48">
        <f>VLOOKUP(A48,Лист2!$A$2:$F$505,5,FALSE)</f>
        <v>4709</v>
      </c>
      <c r="K48">
        <f>VLOOKUP(A48,Лист2!$A$2:$F$505,6,FALSE)</f>
        <v>4348</v>
      </c>
      <c r="L48" s="20">
        <f t="shared" si="2"/>
        <v>31.365094155957745</v>
      </c>
      <c r="M48" s="20">
        <f t="shared" si="3"/>
        <v>23.876277299904981</v>
      </c>
    </row>
    <row r="49" spans="1:13" ht="14.25" customHeight="1" x14ac:dyDescent="0.25">
      <c r="A49" t="str">
        <f t="shared" si="0"/>
        <v>Екатеринбург43974</v>
      </c>
      <c r="B49">
        <f t="shared" si="1"/>
        <v>21</v>
      </c>
      <c r="C49" s="9">
        <v>43974</v>
      </c>
      <c r="D49" s="10" t="s">
        <v>11</v>
      </c>
      <c r="E49" s="10">
        <v>102889.5</v>
      </c>
      <c r="F49" s="10">
        <v>8089143</v>
      </c>
      <c r="G49" s="10">
        <v>6673236.3720000004</v>
      </c>
      <c r="H49" s="11">
        <v>127223.84583076923</v>
      </c>
      <c r="I49">
        <f>VLOOKUP(A49,Лист2!$A$2:$F$505,4,FALSE)</f>
        <v>31</v>
      </c>
      <c r="J49">
        <f>VLOOKUP(A49,Лист2!$A$2:$F$505,5,FALSE)</f>
        <v>6276</v>
      </c>
      <c r="K49">
        <f>VLOOKUP(A49,Лист2!$A$2:$F$505,6,FALSE)</f>
        <v>5801</v>
      </c>
      <c r="L49" s="20">
        <f t="shared" si="2"/>
        <v>21.217690324007595</v>
      </c>
      <c r="M49" s="20">
        <f t="shared" si="3"/>
        <v>17.503790302631558</v>
      </c>
    </row>
    <row r="50" spans="1:13" ht="14.25" customHeight="1" x14ac:dyDescent="0.25">
      <c r="A50" t="str">
        <f t="shared" si="0"/>
        <v>Екатеринбург43976</v>
      </c>
      <c r="B50">
        <f t="shared" si="1"/>
        <v>22</v>
      </c>
      <c r="C50" s="6">
        <v>43976</v>
      </c>
      <c r="D50" s="7" t="s">
        <v>11</v>
      </c>
      <c r="E50" s="7">
        <v>76999.5</v>
      </c>
      <c r="F50" s="7">
        <v>6645603</v>
      </c>
      <c r="G50" s="7">
        <v>5032216.1889999993</v>
      </c>
      <c r="H50" s="8">
        <v>100883.95384615385</v>
      </c>
      <c r="I50">
        <f>VLOOKUP(A50,Лист2!$A$2:$F$505,4,FALSE)</f>
        <v>31</v>
      </c>
      <c r="J50">
        <f>VLOOKUP(A50,Лист2!$A$2:$F$505,5,FALSE)</f>
        <v>5210</v>
      </c>
      <c r="K50">
        <f>VLOOKUP(A50,Лист2!$A$2:$F$505,6,FALSE)</f>
        <v>4841</v>
      </c>
      <c r="L50" s="20">
        <f t="shared" si="2"/>
        <v>32.06115855131042</v>
      </c>
      <c r="M50" s="20">
        <f t="shared" si="3"/>
        <v>24.27750816592566</v>
      </c>
    </row>
    <row r="51" spans="1:13" ht="14.25" customHeight="1" x14ac:dyDescent="0.25">
      <c r="A51" t="str">
        <f t="shared" si="0"/>
        <v>Екатеринбург43951</v>
      </c>
      <c r="B51">
        <f t="shared" si="1"/>
        <v>18</v>
      </c>
      <c r="C51" s="9">
        <v>43951</v>
      </c>
      <c r="D51" s="10" t="s">
        <v>11</v>
      </c>
      <c r="E51" s="10">
        <v>77565</v>
      </c>
      <c r="F51" s="10">
        <v>7023727.5</v>
      </c>
      <c r="G51" s="10">
        <v>5349682.4849999994</v>
      </c>
      <c r="H51" s="11">
        <v>31578.207692307689</v>
      </c>
      <c r="I51">
        <f>VLOOKUP(A51,Лист2!$A$2:$F$505,4,FALSE)</f>
        <v>31</v>
      </c>
      <c r="J51">
        <f>VLOOKUP(A51,Лист2!$A$2:$F$505,5,FALSE)</f>
        <v>5120</v>
      </c>
      <c r="K51">
        <f>VLOOKUP(A51,Лист2!$A$2:$F$505,6,FALSE)</f>
        <v>4737</v>
      </c>
      <c r="L51" s="20">
        <f t="shared" si="2"/>
        <v>31.292418189189053</v>
      </c>
      <c r="M51" s="20">
        <f t="shared" si="3"/>
        <v>23.834139564782383</v>
      </c>
    </row>
    <row r="52" spans="1:13" ht="14.25" customHeight="1" x14ac:dyDescent="0.25">
      <c r="A52" t="str">
        <f t="shared" si="0"/>
        <v>Екатеринбург43961</v>
      </c>
      <c r="B52">
        <f t="shared" si="1"/>
        <v>19</v>
      </c>
      <c r="C52" s="6">
        <v>43961</v>
      </c>
      <c r="D52" s="7" t="s">
        <v>11</v>
      </c>
      <c r="E52" s="7">
        <v>84132</v>
      </c>
      <c r="F52" s="7">
        <v>7483194</v>
      </c>
      <c r="G52" s="7">
        <v>5637882.125</v>
      </c>
      <c r="H52" s="8">
        <v>126673.26923076922</v>
      </c>
      <c r="I52">
        <f>VLOOKUP(A52,Лист2!$A$2:$F$505,4,FALSE)</f>
        <v>31</v>
      </c>
      <c r="J52">
        <f>VLOOKUP(A52,Лист2!$A$2:$F$505,5,FALSE)</f>
        <v>5495</v>
      </c>
      <c r="K52">
        <f>VLOOKUP(A52,Лист2!$A$2:$F$505,6,FALSE)</f>
        <v>5093</v>
      </c>
      <c r="L52" s="20">
        <f t="shared" si="2"/>
        <v>32.730586310369162</v>
      </c>
      <c r="M52" s="20">
        <f t="shared" si="3"/>
        <v>24.659415150803255</v>
      </c>
    </row>
    <row r="53" spans="1:13" ht="14.25" customHeight="1" x14ac:dyDescent="0.25">
      <c r="A53" t="str">
        <f t="shared" si="0"/>
        <v>Екатеринбург43959</v>
      </c>
      <c r="B53">
        <f t="shared" si="1"/>
        <v>19</v>
      </c>
      <c r="C53" s="9">
        <v>43959</v>
      </c>
      <c r="D53" s="10" t="s">
        <v>11</v>
      </c>
      <c r="E53" s="10">
        <v>69544.5</v>
      </c>
      <c r="F53" s="10">
        <v>6293776.5</v>
      </c>
      <c r="G53" s="10">
        <v>4773839.9380000001</v>
      </c>
      <c r="H53" s="11">
        <v>201777.4038153846</v>
      </c>
      <c r="I53">
        <f>VLOOKUP(A53,Лист2!$A$2:$F$505,4,FALSE)</f>
        <v>31</v>
      </c>
      <c r="J53">
        <f>VLOOKUP(A53,Лист2!$A$2:$F$505,5,FALSE)</f>
        <v>4635</v>
      </c>
      <c r="K53">
        <f>VLOOKUP(A53,Лист2!$A$2:$F$505,6,FALSE)</f>
        <v>4266</v>
      </c>
      <c r="L53" s="20">
        <f t="shared" si="2"/>
        <v>31.838867279592481</v>
      </c>
      <c r="M53" s="20">
        <f t="shared" si="3"/>
        <v>24.14983376038218</v>
      </c>
    </row>
    <row r="54" spans="1:13" ht="14.25" customHeight="1" x14ac:dyDescent="0.25">
      <c r="A54" t="str">
        <f t="shared" si="0"/>
        <v>Екатеринбург43958</v>
      </c>
      <c r="B54">
        <f t="shared" si="1"/>
        <v>19</v>
      </c>
      <c r="C54" s="6">
        <v>43958</v>
      </c>
      <c r="D54" s="7" t="s">
        <v>11</v>
      </c>
      <c r="E54" s="7">
        <v>73204.5</v>
      </c>
      <c r="F54" s="7">
        <v>6591883.5</v>
      </c>
      <c r="G54" s="7">
        <v>5001227.6710000001</v>
      </c>
      <c r="H54" s="8">
        <v>184167.76355384616</v>
      </c>
      <c r="I54">
        <f>VLOOKUP(A54,Лист2!$A$2:$F$505,4,FALSE)</f>
        <v>31</v>
      </c>
      <c r="J54">
        <f>VLOOKUP(A54,Лист2!$A$2:$F$505,5,FALSE)</f>
        <v>4903</v>
      </c>
      <c r="K54">
        <f>VLOOKUP(A54,Лист2!$A$2:$F$505,6,FALSE)</f>
        <v>4527</v>
      </c>
      <c r="L54" s="20">
        <f t="shared" si="2"/>
        <v>31.805307289318961</v>
      </c>
      <c r="M54" s="20">
        <f t="shared" si="3"/>
        <v>24.1305209504992</v>
      </c>
    </row>
    <row r="55" spans="1:13" ht="14.25" customHeight="1" x14ac:dyDescent="0.25">
      <c r="A55" t="str">
        <f t="shared" si="0"/>
        <v>Екатеринбург43975</v>
      </c>
      <c r="B55">
        <f t="shared" si="1"/>
        <v>21</v>
      </c>
      <c r="C55" s="9">
        <v>43975</v>
      </c>
      <c r="D55" s="10" t="s">
        <v>11</v>
      </c>
      <c r="E55" s="10">
        <v>76663.5</v>
      </c>
      <c r="F55" s="10">
        <v>6451032</v>
      </c>
      <c r="G55" s="10">
        <v>5048965.7960000001</v>
      </c>
      <c r="H55" s="11">
        <v>94608.146153846144</v>
      </c>
      <c r="I55">
        <f>VLOOKUP(A55,Лист2!$A$2:$F$505,4,FALSE)</f>
        <v>31</v>
      </c>
      <c r="J55">
        <f>VLOOKUP(A55,Лист2!$A$2:$F$505,5,FALSE)</f>
        <v>5035</v>
      </c>
      <c r="K55">
        <f>VLOOKUP(A55,Лист2!$A$2:$F$505,6,FALSE)</f>
        <v>4683</v>
      </c>
      <c r="L55" s="20">
        <f t="shared" si="2"/>
        <v>27.769374177792507</v>
      </c>
      <c r="M55" s="20">
        <f t="shared" si="3"/>
        <v>21.733983089837409</v>
      </c>
    </row>
    <row r="56" spans="1:13" ht="14.25" customHeight="1" x14ac:dyDescent="0.25">
      <c r="A56" t="str">
        <f t="shared" si="0"/>
        <v>Тольятти43967</v>
      </c>
      <c r="B56">
        <f t="shared" si="1"/>
        <v>20</v>
      </c>
      <c r="C56" s="6">
        <v>43967</v>
      </c>
      <c r="D56" s="7" t="s">
        <v>12</v>
      </c>
      <c r="E56" s="7">
        <v>14265</v>
      </c>
      <c r="F56" s="7">
        <v>1130506.5</v>
      </c>
      <c r="G56" s="7">
        <v>1024403.9859999999</v>
      </c>
      <c r="H56" s="8">
        <v>72626.813907692311</v>
      </c>
      <c r="I56">
        <f>VLOOKUP(A56,Лист2!$A$2:$F$505,4,FALSE)</f>
        <v>10</v>
      </c>
      <c r="J56">
        <f>VLOOKUP(A56,Лист2!$A$2:$F$505,5,FALSE)</f>
        <v>760</v>
      </c>
      <c r="K56">
        <f>VLOOKUP(A56,Лист2!$A$2:$F$505,6,FALSE)</f>
        <v>672</v>
      </c>
      <c r="L56" s="20">
        <f t="shared" si="2"/>
        <v>10.357487421959338</v>
      </c>
      <c r="M56" s="20">
        <f t="shared" si="3"/>
        <v>9.3853961918839097</v>
      </c>
    </row>
    <row r="57" spans="1:13" ht="14.25" customHeight="1" x14ac:dyDescent="0.25">
      <c r="A57" t="str">
        <f t="shared" si="0"/>
        <v>Тольятти43970</v>
      </c>
      <c r="B57">
        <f t="shared" si="1"/>
        <v>21</v>
      </c>
      <c r="C57" s="9">
        <v>43970</v>
      </c>
      <c r="D57" s="10" t="s">
        <v>12</v>
      </c>
      <c r="E57" s="10">
        <v>11526</v>
      </c>
      <c r="F57" s="10">
        <v>938764.5</v>
      </c>
      <c r="G57" s="10">
        <v>820018.375</v>
      </c>
      <c r="H57" s="11">
        <v>77816.215384615381</v>
      </c>
      <c r="I57">
        <f>VLOOKUP(A57,Лист2!$A$2:$F$505,4,FALSE)</f>
        <v>10</v>
      </c>
      <c r="J57">
        <f>VLOOKUP(A57,Лист2!$A$2:$F$505,5,FALSE)</f>
        <v>649</v>
      </c>
      <c r="K57">
        <f>VLOOKUP(A57,Лист2!$A$2:$F$505,6,FALSE)</f>
        <v>568</v>
      </c>
      <c r="L57" s="20">
        <f t="shared" si="2"/>
        <v>14.480910260090207</v>
      </c>
      <c r="M57" s="20">
        <f t="shared" si="3"/>
        <v>12.649192103024772</v>
      </c>
    </row>
    <row r="58" spans="1:13" ht="14.25" customHeight="1" x14ac:dyDescent="0.25">
      <c r="A58" t="str">
        <f t="shared" si="0"/>
        <v>Тольятти43968</v>
      </c>
      <c r="B58">
        <f t="shared" si="1"/>
        <v>20</v>
      </c>
      <c r="C58" s="6">
        <v>43968</v>
      </c>
      <c r="D58" s="7" t="s">
        <v>12</v>
      </c>
      <c r="E58" s="7">
        <v>10402.5</v>
      </c>
      <c r="F58" s="7">
        <v>843727.5</v>
      </c>
      <c r="G58" s="7">
        <v>729677.51899999997</v>
      </c>
      <c r="H58" s="8">
        <v>140731.96461538461</v>
      </c>
      <c r="I58">
        <f>VLOOKUP(A58,Лист2!$A$2:$F$505,4,FALSE)</f>
        <v>10</v>
      </c>
      <c r="J58">
        <f>VLOOKUP(A58,Лист2!$A$2:$F$505,5,FALSE)</f>
        <v>591</v>
      </c>
      <c r="K58">
        <f>VLOOKUP(A58,Лист2!$A$2:$F$505,6,FALSE)</f>
        <v>513</v>
      </c>
      <c r="L58" s="20">
        <f t="shared" si="2"/>
        <v>15.630189779767633</v>
      </c>
      <c r="M58" s="20">
        <f t="shared" si="3"/>
        <v>13.517395249058497</v>
      </c>
    </row>
    <row r="59" spans="1:13" ht="14.25" customHeight="1" x14ac:dyDescent="0.25">
      <c r="A59" t="str">
        <f t="shared" si="0"/>
        <v>Тольятти43960</v>
      </c>
      <c r="B59">
        <f t="shared" si="1"/>
        <v>19</v>
      </c>
      <c r="C59" s="9">
        <v>43960</v>
      </c>
      <c r="D59" s="10" t="s">
        <v>12</v>
      </c>
      <c r="E59" s="10">
        <v>13216.5</v>
      </c>
      <c r="F59" s="10">
        <v>1046400</v>
      </c>
      <c r="G59" s="10">
        <v>937716.15799999994</v>
      </c>
      <c r="H59" s="11">
        <v>61387.776923076919</v>
      </c>
      <c r="I59">
        <f>VLOOKUP(A59,Лист2!$A$2:$F$505,4,FALSE)</f>
        <v>10</v>
      </c>
      <c r="J59">
        <f>VLOOKUP(A59,Лист2!$A$2:$F$505,5,FALSE)</f>
        <v>644</v>
      </c>
      <c r="K59">
        <f>VLOOKUP(A59,Лист2!$A$2:$F$505,6,FALSE)</f>
        <v>559</v>
      </c>
      <c r="L59" s="20">
        <f t="shared" si="2"/>
        <v>11.590270794928552</v>
      </c>
      <c r="M59" s="20">
        <f t="shared" si="3"/>
        <v>10.386452790519883</v>
      </c>
    </row>
    <row r="60" spans="1:13" ht="14.25" customHeight="1" x14ac:dyDescent="0.25">
      <c r="A60" t="str">
        <f t="shared" si="0"/>
        <v>Тольятти43955</v>
      </c>
      <c r="B60">
        <f t="shared" si="1"/>
        <v>19</v>
      </c>
      <c r="C60" s="6">
        <v>43955</v>
      </c>
      <c r="D60" s="7" t="s">
        <v>12</v>
      </c>
      <c r="E60" s="7">
        <v>9130.5</v>
      </c>
      <c r="F60" s="7">
        <v>728890.5</v>
      </c>
      <c r="G60" s="7">
        <v>644150.51899999997</v>
      </c>
      <c r="H60" s="8">
        <v>98026.490369230756</v>
      </c>
      <c r="I60">
        <f>VLOOKUP(A60,Лист2!$A$2:$F$505,4,FALSE)</f>
        <v>10</v>
      </c>
      <c r="J60">
        <f>VLOOKUP(A60,Лист2!$A$2:$F$505,5,FALSE)</f>
        <v>462</v>
      </c>
      <c r="K60">
        <f>VLOOKUP(A60,Лист2!$A$2:$F$505,6,FALSE)</f>
        <v>396</v>
      </c>
      <c r="L60" s="20">
        <f t="shared" si="2"/>
        <v>13.155307416588455</v>
      </c>
      <c r="M60" s="20">
        <f t="shared" si="3"/>
        <v>11.625886329976867</v>
      </c>
    </row>
    <row r="61" spans="1:13" ht="14.25" customHeight="1" x14ac:dyDescent="0.25">
      <c r="A61" t="str">
        <f t="shared" si="0"/>
        <v>Тольятти43950</v>
      </c>
      <c r="B61">
        <f t="shared" si="1"/>
        <v>18</v>
      </c>
      <c r="C61" s="9">
        <v>43950</v>
      </c>
      <c r="D61" s="10" t="s">
        <v>12</v>
      </c>
      <c r="E61" s="10">
        <v>10840.5</v>
      </c>
      <c r="F61" s="10">
        <v>797919</v>
      </c>
      <c r="G61" s="10">
        <v>783753.29499999993</v>
      </c>
      <c r="H61" s="11">
        <v>58214.93076923077</v>
      </c>
      <c r="I61">
        <f>VLOOKUP(A61,Лист2!$A$2:$F$505,4,FALSE)</f>
        <v>10</v>
      </c>
      <c r="J61">
        <f>VLOOKUP(A61,Лист2!$A$2:$F$505,5,FALSE)</f>
        <v>502</v>
      </c>
      <c r="K61">
        <f>VLOOKUP(A61,Лист2!$A$2:$F$505,6,FALSE)</f>
        <v>433</v>
      </c>
      <c r="L61" s="20">
        <f t="shared" si="2"/>
        <v>1.8074188766249559</v>
      </c>
      <c r="M61" s="20">
        <f t="shared" si="3"/>
        <v>1.7753312052977903</v>
      </c>
    </row>
    <row r="62" spans="1:13" ht="14.25" customHeight="1" x14ac:dyDescent="0.25">
      <c r="A62" t="str">
        <f t="shared" si="0"/>
        <v>Тольятти43953</v>
      </c>
      <c r="B62">
        <f t="shared" si="1"/>
        <v>18</v>
      </c>
      <c r="C62" s="6">
        <v>43953</v>
      </c>
      <c r="D62" s="7" t="s">
        <v>12</v>
      </c>
      <c r="E62" s="7">
        <v>7866</v>
      </c>
      <c r="F62" s="7">
        <v>617881.5</v>
      </c>
      <c r="G62" s="7">
        <v>575518.06799999997</v>
      </c>
      <c r="H62" s="8">
        <v>119723.42363076922</v>
      </c>
      <c r="I62">
        <f>VLOOKUP(A62,Лист2!$A$2:$F$505,4,FALSE)</f>
        <v>10</v>
      </c>
      <c r="J62">
        <f>VLOOKUP(A62,Лист2!$A$2:$F$505,5,FALSE)</f>
        <v>416</v>
      </c>
      <c r="K62">
        <f>VLOOKUP(A62,Лист2!$A$2:$F$505,6,FALSE)</f>
        <v>341</v>
      </c>
      <c r="L62" s="20">
        <f t="shared" si="2"/>
        <v>7.3609212908325281</v>
      </c>
      <c r="M62" s="20">
        <f t="shared" si="3"/>
        <v>6.8562389390198657</v>
      </c>
    </row>
    <row r="63" spans="1:13" ht="14.25" customHeight="1" x14ac:dyDescent="0.25">
      <c r="A63" t="str">
        <f t="shared" si="0"/>
        <v>Тольятти43977</v>
      </c>
      <c r="B63">
        <f t="shared" si="1"/>
        <v>22</v>
      </c>
      <c r="C63" s="9">
        <v>43977</v>
      </c>
      <c r="D63" s="10" t="s">
        <v>12</v>
      </c>
      <c r="E63" s="10">
        <v>11835</v>
      </c>
      <c r="F63" s="10">
        <v>983109</v>
      </c>
      <c r="G63" s="10">
        <v>825345.05300000007</v>
      </c>
      <c r="H63" s="11">
        <v>109486.33076923077</v>
      </c>
      <c r="I63">
        <f>VLOOKUP(A63,Лист2!$A$2:$F$505,4,FALSE)</f>
        <v>10</v>
      </c>
      <c r="J63">
        <f>VLOOKUP(A63,Лист2!$A$2:$F$505,5,FALSE)</f>
        <v>692</v>
      </c>
      <c r="K63">
        <f>VLOOKUP(A63,Лист2!$A$2:$F$505,6,FALSE)</f>
        <v>601</v>
      </c>
      <c r="L63" s="20">
        <f t="shared" si="2"/>
        <v>19.114907931725362</v>
      </c>
      <c r="M63" s="20">
        <f t="shared" si="3"/>
        <v>16.047452215369802</v>
      </c>
    </row>
    <row r="64" spans="1:13" ht="14.25" customHeight="1" x14ac:dyDescent="0.25">
      <c r="A64" t="str">
        <f t="shared" si="0"/>
        <v>Тольятти43952</v>
      </c>
      <c r="B64">
        <f t="shared" si="1"/>
        <v>18</v>
      </c>
      <c r="C64" s="6">
        <v>43952</v>
      </c>
      <c r="D64" s="7" t="s">
        <v>12</v>
      </c>
      <c r="E64" s="7">
        <v>11619</v>
      </c>
      <c r="F64" s="7">
        <v>891139.5</v>
      </c>
      <c r="G64" s="7">
        <v>829782.37600000005</v>
      </c>
      <c r="H64" s="8">
        <v>121759.66210769229</v>
      </c>
      <c r="I64">
        <f>VLOOKUP(A64,Лист2!$A$2:$F$505,4,FALSE)</f>
        <v>10</v>
      </c>
      <c r="J64">
        <f>VLOOKUP(A64,Лист2!$A$2:$F$505,5,FALSE)</f>
        <v>554</v>
      </c>
      <c r="K64">
        <f>VLOOKUP(A64,Лист2!$A$2:$F$505,6,FALSE)</f>
        <v>472</v>
      </c>
      <c r="L64" s="20">
        <f t="shared" si="2"/>
        <v>7.3943633625691705</v>
      </c>
      <c r="M64" s="20">
        <f t="shared" si="3"/>
        <v>6.8852434439276857</v>
      </c>
    </row>
    <row r="65" spans="1:13" ht="14.25" customHeight="1" x14ac:dyDescent="0.25">
      <c r="A65" t="str">
        <f t="shared" si="0"/>
        <v>Тольятти43963</v>
      </c>
      <c r="B65">
        <f t="shared" si="1"/>
        <v>20</v>
      </c>
      <c r="C65" s="9">
        <v>43963</v>
      </c>
      <c r="D65" s="10" t="s">
        <v>12</v>
      </c>
      <c r="E65" s="10">
        <v>9328.5</v>
      </c>
      <c r="F65" s="10">
        <v>732964.5</v>
      </c>
      <c r="G65" s="10">
        <v>634517.67299999995</v>
      </c>
      <c r="H65" s="11">
        <v>136157.98361538461</v>
      </c>
      <c r="I65">
        <f>VLOOKUP(A65,Лист2!$A$2:$F$505,4,FALSE)</f>
        <v>10</v>
      </c>
      <c r="J65">
        <f>VLOOKUP(A65,Лист2!$A$2:$F$505,5,FALSE)</f>
        <v>526</v>
      </c>
      <c r="K65">
        <f>VLOOKUP(A65,Лист2!$A$2:$F$505,6,FALSE)</f>
        <v>448</v>
      </c>
      <c r="L65" s="20">
        <f t="shared" si="2"/>
        <v>15.515222221399034</v>
      </c>
      <c r="M65" s="20">
        <f t="shared" si="3"/>
        <v>13.431322662966631</v>
      </c>
    </row>
    <row r="66" spans="1:13" ht="14.25" customHeight="1" x14ac:dyDescent="0.25">
      <c r="A66" t="str">
        <f t="shared" si="0"/>
        <v>Тольятти43972</v>
      </c>
      <c r="B66">
        <f t="shared" si="1"/>
        <v>21</v>
      </c>
      <c r="C66" s="6">
        <v>43972</v>
      </c>
      <c r="D66" s="7" t="s">
        <v>12</v>
      </c>
      <c r="E66" s="7">
        <v>11250</v>
      </c>
      <c r="F66" s="7">
        <v>935523</v>
      </c>
      <c r="G66" s="7">
        <v>808524.505</v>
      </c>
      <c r="H66" s="8">
        <v>94344.953846153847</v>
      </c>
      <c r="I66">
        <f>VLOOKUP(A66,Лист2!$A$2:$F$505,4,FALSE)</f>
        <v>10</v>
      </c>
      <c r="J66">
        <f>VLOOKUP(A66,Лист2!$A$2:$F$505,5,FALSE)</f>
        <v>677</v>
      </c>
      <c r="K66">
        <f>VLOOKUP(A66,Лист2!$A$2:$F$505,6,FALSE)</f>
        <v>591</v>
      </c>
      <c r="L66" s="20">
        <f t="shared" si="2"/>
        <v>15.70743919505569</v>
      </c>
      <c r="M66" s="20">
        <f t="shared" si="3"/>
        <v>13.575133374593676</v>
      </c>
    </row>
    <row r="67" spans="1:13" ht="14.25" customHeight="1" x14ac:dyDescent="0.25">
      <c r="A67" t="str">
        <f t="shared" ref="A67:A130" si="4">D67&amp;C67</f>
        <v>Тольятти43971</v>
      </c>
      <c r="B67">
        <f t="shared" ref="B67:B130" si="5">WEEKNUM(C67,2)</f>
        <v>21</v>
      </c>
      <c r="C67" s="9">
        <v>43971</v>
      </c>
      <c r="D67" s="10" t="s">
        <v>12</v>
      </c>
      <c r="E67" s="10">
        <v>13063.5</v>
      </c>
      <c r="F67" s="10">
        <v>1037247</v>
      </c>
      <c r="G67" s="10">
        <v>910480.6449999999</v>
      </c>
      <c r="H67" s="11">
        <v>64430.964123076919</v>
      </c>
      <c r="I67">
        <f>VLOOKUP(A67,Лист2!$A$2:$F$505,4,FALSE)</f>
        <v>10</v>
      </c>
      <c r="J67">
        <f>VLOOKUP(A67,Лист2!$A$2:$F$505,5,FALSE)</f>
        <v>745</v>
      </c>
      <c r="K67">
        <f>VLOOKUP(A67,Лист2!$A$2:$F$505,6,FALSE)</f>
        <v>654</v>
      </c>
      <c r="L67" s="20">
        <f t="shared" ref="L67:L130" si="6" xml:space="preserve"> ((F67- G67) / G67) * 100</f>
        <v>13.923014804998971</v>
      </c>
      <c r="M67" s="20">
        <f t="shared" ref="M67:M130" si="7" xml:space="preserve"> ((F67-G67) / F67) * 100</f>
        <v>12.221424115953104</v>
      </c>
    </row>
    <row r="68" spans="1:13" ht="14.25" customHeight="1" x14ac:dyDescent="0.25">
      <c r="A68" t="str">
        <f t="shared" si="4"/>
        <v>Тольятти43956</v>
      </c>
      <c r="B68">
        <f t="shared" si="5"/>
        <v>19</v>
      </c>
      <c r="C68" s="6">
        <v>43956</v>
      </c>
      <c r="D68" s="7" t="s">
        <v>12</v>
      </c>
      <c r="E68" s="7">
        <v>10147.5</v>
      </c>
      <c r="F68" s="7">
        <v>793320</v>
      </c>
      <c r="G68" s="7">
        <v>718019.27600000007</v>
      </c>
      <c r="H68" s="8">
        <v>92027.36809230769</v>
      </c>
      <c r="I68">
        <f>VLOOKUP(A68,Лист2!$A$2:$F$505,4,FALSE)</f>
        <v>10</v>
      </c>
      <c r="J68">
        <f>VLOOKUP(A68,Лист2!$A$2:$F$505,5,FALSE)</f>
        <v>511</v>
      </c>
      <c r="K68">
        <f>VLOOKUP(A68,Лист2!$A$2:$F$505,6,FALSE)</f>
        <v>437</v>
      </c>
      <c r="L68" s="20">
        <f t="shared" si="6"/>
        <v>10.487284466719515</v>
      </c>
      <c r="M68" s="20">
        <f t="shared" si="7"/>
        <v>9.4918474260071513</v>
      </c>
    </row>
    <row r="69" spans="1:13" ht="14.25" customHeight="1" x14ac:dyDescent="0.25">
      <c r="A69" t="str">
        <f t="shared" si="4"/>
        <v>Тольятти43949</v>
      </c>
      <c r="B69">
        <f t="shared" si="5"/>
        <v>18</v>
      </c>
      <c r="C69" s="9">
        <v>43949</v>
      </c>
      <c r="D69" s="10" t="s">
        <v>12</v>
      </c>
      <c r="E69" s="10">
        <v>12331.5</v>
      </c>
      <c r="F69" s="10">
        <v>869983.5</v>
      </c>
      <c r="G69" s="10">
        <v>896773.32399999991</v>
      </c>
      <c r="H69" s="11">
        <v>51681.038461538461</v>
      </c>
      <c r="I69">
        <f>VLOOKUP(A69,Лист2!$A$2:$F$505,4,FALSE)</f>
        <v>10</v>
      </c>
      <c r="J69">
        <f>VLOOKUP(A69,Лист2!$A$2:$F$505,5,FALSE)</f>
        <v>580</v>
      </c>
      <c r="K69">
        <f>VLOOKUP(A69,Лист2!$A$2:$F$505,6,FALSE)</f>
        <v>506</v>
      </c>
      <c r="L69" s="20">
        <f t="shared" si="6"/>
        <v>-2.987357371482195</v>
      </c>
      <c r="M69" s="20">
        <f t="shared" si="7"/>
        <v>-3.0793485163798975</v>
      </c>
    </row>
    <row r="70" spans="1:13" ht="14.25" customHeight="1" x14ac:dyDescent="0.25">
      <c r="A70" t="str">
        <f t="shared" si="4"/>
        <v>Тольятти43964</v>
      </c>
      <c r="B70">
        <f t="shared" si="5"/>
        <v>20</v>
      </c>
      <c r="C70" s="6">
        <v>43964</v>
      </c>
      <c r="D70" s="7" t="s">
        <v>12</v>
      </c>
      <c r="E70" s="7">
        <v>11202</v>
      </c>
      <c r="F70" s="7">
        <v>865714.5</v>
      </c>
      <c r="G70" s="7">
        <v>799644.75899999996</v>
      </c>
      <c r="H70" s="8">
        <v>111860.49372307691</v>
      </c>
      <c r="I70">
        <f>VLOOKUP(A70,Лист2!$A$2:$F$505,4,FALSE)</f>
        <v>10</v>
      </c>
      <c r="J70">
        <f>VLOOKUP(A70,Лист2!$A$2:$F$505,5,FALSE)</f>
        <v>612</v>
      </c>
      <c r="K70">
        <f>VLOOKUP(A70,Лист2!$A$2:$F$505,6,FALSE)</f>
        <v>530</v>
      </c>
      <c r="L70" s="20">
        <f t="shared" si="6"/>
        <v>8.2623865480746606</v>
      </c>
      <c r="M70" s="20">
        <f t="shared" si="7"/>
        <v>7.6318163782632773</v>
      </c>
    </row>
    <row r="71" spans="1:13" ht="14.25" customHeight="1" x14ac:dyDescent="0.25">
      <c r="A71" t="str">
        <f t="shared" si="4"/>
        <v>Екатеринбург43982</v>
      </c>
      <c r="B71">
        <f t="shared" si="5"/>
        <v>22</v>
      </c>
      <c r="C71" s="9">
        <v>43982</v>
      </c>
      <c r="D71" s="10" t="s">
        <v>11</v>
      </c>
      <c r="E71" s="10">
        <v>89149.5</v>
      </c>
      <c r="F71" s="10">
        <v>7512646.5</v>
      </c>
      <c r="G71" s="10">
        <v>5979210.0970000001</v>
      </c>
      <c r="H71" s="11">
        <v>47580.146153846152</v>
      </c>
      <c r="I71">
        <f>VLOOKUP(A71,Лист2!$A$2:$F$505,4,FALSE)</f>
        <v>31</v>
      </c>
      <c r="J71">
        <f>VLOOKUP(A71,Лист2!$A$2:$F$505,5,FALSE)</f>
        <v>5760</v>
      </c>
      <c r="K71">
        <f>VLOOKUP(A71,Лист2!$A$2:$F$505,6,FALSE)</f>
        <v>5367</v>
      </c>
      <c r="L71" s="20">
        <f t="shared" si="6"/>
        <v>25.646136832846601</v>
      </c>
      <c r="M71" s="20">
        <f t="shared" si="7"/>
        <v>20.411401002296593</v>
      </c>
    </row>
    <row r="72" spans="1:13" ht="14.25" customHeight="1" x14ac:dyDescent="0.25">
      <c r="A72" t="str">
        <f t="shared" si="4"/>
        <v>Тольятти43954</v>
      </c>
      <c r="B72">
        <f t="shared" si="5"/>
        <v>18</v>
      </c>
      <c r="C72" s="6">
        <v>43954</v>
      </c>
      <c r="D72" s="7" t="s">
        <v>12</v>
      </c>
      <c r="E72" s="7">
        <v>8185.5</v>
      </c>
      <c r="F72" s="7">
        <v>637881</v>
      </c>
      <c r="G72" s="7">
        <v>575840.67700000003</v>
      </c>
      <c r="H72" s="8">
        <v>73920.584615384607</v>
      </c>
      <c r="I72">
        <f>VLOOKUP(A72,Лист2!$A$2:$F$505,4,FALSE)</f>
        <v>10</v>
      </c>
      <c r="J72">
        <f>VLOOKUP(A72,Лист2!$A$2:$F$505,5,FALSE)</f>
        <v>402</v>
      </c>
      <c r="K72">
        <f>VLOOKUP(A72,Лист2!$A$2:$F$505,6,FALSE)</f>
        <v>333</v>
      </c>
      <c r="L72" s="20">
        <f t="shared" si="6"/>
        <v>10.773869488209144</v>
      </c>
      <c r="M72" s="20">
        <f t="shared" si="7"/>
        <v>9.7260026556677452</v>
      </c>
    </row>
    <row r="73" spans="1:13" ht="14.25" customHeight="1" x14ac:dyDescent="0.25">
      <c r="A73" t="str">
        <f t="shared" si="4"/>
        <v>Екатеринбург43981</v>
      </c>
      <c r="B73">
        <f t="shared" si="5"/>
        <v>22</v>
      </c>
      <c r="C73" s="9">
        <v>43981</v>
      </c>
      <c r="D73" s="10" t="s">
        <v>11</v>
      </c>
      <c r="E73" s="10">
        <v>108123</v>
      </c>
      <c r="F73" s="10">
        <v>9164707.5</v>
      </c>
      <c r="G73" s="10">
        <v>7329868.665</v>
      </c>
      <c r="H73" s="11">
        <v>137418.15930769229</v>
      </c>
      <c r="I73">
        <f>VLOOKUP(A73,Лист2!$A$2:$F$505,4,FALSE)</f>
        <v>31</v>
      </c>
      <c r="J73">
        <f>VLOOKUP(A73,Лист2!$A$2:$F$505,5,FALSE)</f>
        <v>6735</v>
      </c>
      <c r="K73">
        <f>VLOOKUP(A73,Лист2!$A$2:$F$505,6,FALSE)</f>
        <v>6264</v>
      </c>
      <c r="L73" s="20">
        <f t="shared" si="6"/>
        <v>25.032356224352618</v>
      </c>
      <c r="M73" s="20">
        <f t="shared" si="7"/>
        <v>20.020702624715518</v>
      </c>
    </row>
    <row r="74" spans="1:13" ht="14.25" customHeight="1" x14ac:dyDescent="0.25">
      <c r="A74" t="str">
        <f t="shared" si="4"/>
        <v>Тольятти43957</v>
      </c>
      <c r="B74">
        <f t="shared" si="5"/>
        <v>19</v>
      </c>
      <c r="C74" s="6">
        <v>43957</v>
      </c>
      <c r="D74" s="7" t="s">
        <v>12</v>
      </c>
      <c r="E74" s="7">
        <v>9210</v>
      </c>
      <c r="F74" s="7">
        <v>696832.5</v>
      </c>
      <c r="G74" s="7">
        <v>616683.38099999994</v>
      </c>
      <c r="H74" s="8">
        <v>99623.130769230775</v>
      </c>
      <c r="I74">
        <f>VLOOKUP(A74,Лист2!$A$2:$F$505,4,FALSE)</f>
        <v>10</v>
      </c>
      <c r="J74">
        <f>VLOOKUP(A74,Лист2!$A$2:$F$505,5,FALSE)</f>
        <v>465</v>
      </c>
      <c r="K74">
        <f>VLOOKUP(A74,Лист2!$A$2:$F$505,6,FALSE)</f>
        <v>390</v>
      </c>
      <c r="L74" s="20">
        <f t="shared" si="6"/>
        <v>12.996802162891441</v>
      </c>
      <c r="M74" s="20">
        <f t="shared" si="7"/>
        <v>11.501920332361086</v>
      </c>
    </row>
    <row r="75" spans="1:13" ht="14.25" customHeight="1" x14ac:dyDescent="0.25">
      <c r="A75" t="str">
        <f t="shared" si="4"/>
        <v>Тольятти43974</v>
      </c>
      <c r="B75">
        <f t="shared" si="5"/>
        <v>21</v>
      </c>
      <c r="C75" s="9">
        <v>43974</v>
      </c>
      <c r="D75" s="10" t="s">
        <v>12</v>
      </c>
      <c r="E75" s="10">
        <v>14773.5</v>
      </c>
      <c r="F75" s="10">
        <v>1241383.5</v>
      </c>
      <c r="G75" s="10">
        <v>1069622.507</v>
      </c>
      <c r="H75" s="11">
        <v>74049.523076923084</v>
      </c>
      <c r="I75">
        <f>VLOOKUP(A75,Лист2!$A$2:$F$505,4,FALSE)</f>
        <v>10</v>
      </c>
      <c r="J75">
        <f>VLOOKUP(A75,Лист2!$A$2:$F$505,5,FALSE)</f>
        <v>828</v>
      </c>
      <c r="K75">
        <f>VLOOKUP(A75,Лист2!$A$2:$F$505,6,FALSE)</f>
        <v>734</v>
      </c>
      <c r="L75" s="20">
        <f t="shared" si="6"/>
        <v>16.058094503054431</v>
      </c>
      <c r="M75" s="20">
        <f t="shared" si="7"/>
        <v>13.836255516526522</v>
      </c>
    </row>
    <row r="76" spans="1:13" ht="14.25" customHeight="1" x14ac:dyDescent="0.25">
      <c r="A76" t="str">
        <f t="shared" si="4"/>
        <v>Екатеринбург43979</v>
      </c>
      <c r="B76">
        <f t="shared" si="5"/>
        <v>22</v>
      </c>
      <c r="C76" s="6">
        <v>43979</v>
      </c>
      <c r="D76" s="7" t="s">
        <v>11</v>
      </c>
      <c r="E76" s="7">
        <v>78141</v>
      </c>
      <c r="F76" s="7">
        <v>6641569.5</v>
      </c>
      <c r="G76" s="7">
        <v>5084073.5159999998</v>
      </c>
      <c r="H76" s="8">
        <v>142499.01538461537</v>
      </c>
      <c r="I76">
        <f>VLOOKUP(A76,Лист2!$A$2:$F$505,4,FALSE)</f>
        <v>31</v>
      </c>
      <c r="J76">
        <f>VLOOKUP(A76,Лист2!$A$2:$F$505,5,FALSE)</f>
        <v>5355</v>
      </c>
      <c r="K76">
        <f>VLOOKUP(A76,Лист2!$A$2:$F$505,6,FALSE)</f>
        <v>4969</v>
      </c>
      <c r="L76" s="20">
        <f t="shared" si="6"/>
        <v>30.634804534167959</v>
      </c>
      <c r="M76" s="20">
        <f t="shared" si="7"/>
        <v>23.450721760872941</v>
      </c>
    </row>
    <row r="77" spans="1:13" ht="14.25" customHeight="1" x14ac:dyDescent="0.25">
      <c r="A77" t="str">
        <f t="shared" si="4"/>
        <v>Тольятти43976</v>
      </c>
      <c r="B77">
        <f t="shared" si="5"/>
        <v>22</v>
      </c>
      <c r="C77" s="9">
        <v>43976</v>
      </c>
      <c r="D77" s="10" t="s">
        <v>12</v>
      </c>
      <c r="E77" s="10">
        <v>12280.5</v>
      </c>
      <c r="F77" s="10">
        <v>1030440</v>
      </c>
      <c r="G77" s="10">
        <v>871047.598</v>
      </c>
      <c r="H77" s="11">
        <v>85172.084615384621</v>
      </c>
      <c r="I77">
        <f>VLOOKUP(A77,Лист2!$A$2:$F$505,4,FALSE)</f>
        <v>10</v>
      </c>
      <c r="J77">
        <f>VLOOKUP(A77,Лист2!$A$2:$F$505,5,FALSE)</f>
        <v>739</v>
      </c>
      <c r="K77">
        <f>VLOOKUP(A77,Лист2!$A$2:$F$505,6,FALSE)</f>
        <v>642</v>
      </c>
      <c r="L77" s="20">
        <f t="shared" si="6"/>
        <v>18.29893135185478</v>
      </c>
      <c r="M77" s="20">
        <f t="shared" si="7"/>
        <v>15.468382632661775</v>
      </c>
    </row>
    <row r="78" spans="1:13" ht="14.25" customHeight="1" x14ac:dyDescent="0.25">
      <c r="A78" t="str">
        <f t="shared" si="4"/>
        <v>Тольятти43951</v>
      </c>
      <c r="B78">
        <f t="shared" si="5"/>
        <v>18</v>
      </c>
      <c r="C78" s="6">
        <v>43951</v>
      </c>
      <c r="D78" s="7" t="s">
        <v>12</v>
      </c>
      <c r="E78" s="7">
        <v>8934</v>
      </c>
      <c r="F78" s="7">
        <v>716196</v>
      </c>
      <c r="G78" s="7">
        <v>663415.49699999997</v>
      </c>
      <c r="H78" s="8">
        <v>24274.438461538462</v>
      </c>
      <c r="I78">
        <f>VLOOKUP(A78,Лист2!$A$2:$F$505,4,FALSE)</f>
        <v>10</v>
      </c>
      <c r="J78">
        <f>VLOOKUP(A78,Лист2!$A$2:$F$505,5,FALSE)</f>
        <v>448</v>
      </c>
      <c r="K78">
        <f>VLOOKUP(A78,Лист2!$A$2:$F$505,6,FALSE)</f>
        <v>376</v>
      </c>
      <c r="L78" s="20">
        <f t="shared" si="6"/>
        <v>7.9558742957733521</v>
      </c>
      <c r="M78" s="20">
        <f t="shared" si="7"/>
        <v>7.3695612653519467</v>
      </c>
    </row>
    <row r="79" spans="1:13" ht="14.25" customHeight="1" x14ac:dyDescent="0.25">
      <c r="A79" t="str">
        <f t="shared" si="4"/>
        <v>Тольятти43961</v>
      </c>
      <c r="B79">
        <f t="shared" si="5"/>
        <v>19</v>
      </c>
      <c r="C79" s="9">
        <v>43961</v>
      </c>
      <c r="D79" s="10" t="s">
        <v>12</v>
      </c>
      <c r="E79" s="10">
        <v>12918</v>
      </c>
      <c r="F79" s="10">
        <v>1004788.5</v>
      </c>
      <c r="G79" s="10">
        <v>896111.80299999996</v>
      </c>
      <c r="H79" s="11">
        <v>99729.923076923063</v>
      </c>
      <c r="I79">
        <f>VLOOKUP(A79,Лист2!$A$2:$F$505,4,FALSE)</f>
        <v>10</v>
      </c>
      <c r="J79">
        <f>VLOOKUP(A79,Лист2!$A$2:$F$505,5,FALSE)</f>
        <v>642</v>
      </c>
      <c r="K79">
        <f>VLOOKUP(A79,Лист2!$A$2:$F$505,6,FALSE)</f>
        <v>556</v>
      </c>
      <c r="L79" s="20">
        <f t="shared" si="6"/>
        <v>12.127582365969579</v>
      </c>
      <c r="M79" s="20">
        <f t="shared" si="7"/>
        <v>10.815877868825135</v>
      </c>
    </row>
    <row r="80" spans="1:13" ht="14.25" customHeight="1" x14ac:dyDescent="0.25">
      <c r="A80" t="str">
        <f t="shared" si="4"/>
        <v>Тольятти43959</v>
      </c>
      <c r="B80">
        <f t="shared" si="5"/>
        <v>19</v>
      </c>
      <c r="C80" s="6">
        <v>43959</v>
      </c>
      <c r="D80" s="7" t="s">
        <v>12</v>
      </c>
      <c r="E80" s="7">
        <v>12528</v>
      </c>
      <c r="F80" s="7">
        <v>959703</v>
      </c>
      <c r="G80" s="7">
        <v>861486.47499999998</v>
      </c>
      <c r="H80" s="8">
        <v>87212.130769230775</v>
      </c>
      <c r="I80">
        <f>VLOOKUP(A80,Лист2!$A$2:$F$505,4,FALSE)</f>
        <v>10</v>
      </c>
      <c r="J80">
        <f>VLOOKUP(A80,Лист2!$A$2:$F$505,5,FALSE)</f>
        <v>638</v>
      </c>
      <c r="K80">
        <f>VLOOKUP(A80,Лист2!$A$2:$F$505,6,FALSE)</f>
        <v>547</v>
      </c>
      <c r="L80" s="20">
        <f t="shared" si="6"/>
        <v>11.400820308873685</v>
      </c>
      <c r="M80" s="20">
        <f t="shared" si="7"/>
        <v>10.234054181345689</v>
      </c>
    </row>
    <row r="81" spans="1:13" ht="14.25" customHeight="1" x14ac:dyDescent="0.25">
      <c r="A81" t="str">
        <f t="shared" si="4"/>
        <v>Тольятти43958</v>
      </c>
      <c r="B81">
        <f t="shared" si="5"/>
        <v>19</v>
      </c>
      <c r="C81" s="9">
        <v>43958</v>
      </c>
      <c r="D81" s="10" t="s">
        <v>12</v>
      </c>
      <c r="E81" s="10">
        <v>11029.5</v>
      </c>
      <c r="F81" s="10">
        <v>863754</v>
      </c>
      <c r="G81" s="10">
        <v>758428.73499999999</v>
      </c>
      <c r="H81" s="11">
        <v>86710.804507692301</v>
      </c>
      <c r="I81">
        <f>VLOOKUP(A81,Лист2!$A$2:$F$505,4,FALSE)</f>
        <v>10</v>
      </c>
      <c r="J81">
        <f>VLOOKUP(A81,Лист2!$A$2:$F$505,5,FALSE)</f>
        <v>563</v>
      </c>
      <c r="K81">
        <f>VLOOKUP(A81,Лист2!$A$2:$F$505,6,FALSE)</f>
        <v>486</v>
      </c>
      <c r="L81" s="20">
        <f t="shared" si="6"/>
        <v>13.887298850827431</v>
      </c>
      <c r="M81" s="20">
        <f t="shared" si="7"/>
        <v>12.193896062999421</v>
      </c>
    </row>
    <row r="82" spans="1:13" ht="14.25" customHeight="1" x14ac:dyDescent="0.25">
      <c r="A82" t="str">
        <f t="shared" si="4"/>
        <v>Тольятти43975</v>
      </c>
      <c r="B82">
        <f t="shared" si="5"/>
        <v>21</v>
      </c>
      <c r="C82" s="6">
        <v>43975</v>
      </c>
      <c r="D82" s="7" t="s">
        <v>12</v>
      </c>
      <c r="E82" s="7">
        <v>9994.5</v>
      </c>
      <c r="F82" s="7">
        <v>828984</v>
      </c>
      <c r="G82" s="7">
        <v>702631.81099999999</v>
      </c>
      <c r="H82" s="8">
        <v>82264.567169230766</v>
      </c>
      <c r="I82">
        <f>VLOOKUP(A82,Лист2!$A$2:$F$505,4,FALSE)</f>
        <v>10</v>
      </c>
      <c r="J82">
        <f>VLOOKUP(A82,Лист2!$A$2:$F$505,5,FALSE)</f>
        <v>639</v>
      </c>
      <c r="K82">
        <f>VLOOKUP(A82,Лист2!$A$2:$F$505,6,FALSE)</f>
        <v>557</v>
      </c>
      <c r="L82" s="20">
        <f t="shared" si="6"/>
        <v>17.982702607810054</v>
      </c>
      <c r="M82" s="20">
        <f t="shared" si="7"/>
        <v>15.241812749100106</v>
      </c>
    </row>
    <row r="83" spans="1:13" ht="14.25" customHeight="1" x14ac:dyDescent="0.25">
      <c r="A83" t="str">
        <f t="shared" si="4"/>
        <v>Тольятти43982</v>
      </c>
      <c r="B83">
        <f t="shared" si="5"/>
        <v>22</v>
      </c>
      <c r="C83" s="9">
        <v>43982</v>
      </c>
      <c r="D83" s="10" t="s">
        <v>12</v>
      </c>
      <c r="E83" s="10">
        <v>12724.5</v>
      </c>
      <c r="F83" s="10">
        <v>1045515</v>
      </c>
      <c r="G83" s="10">
        <v>896490.07</v>
      </c>
      <c r="H83" s="11">
        <v>49463.982984615388</v>
      </c>
      <c r="I83">
        <f>VLOOKUP(A83,Лист2!$A$2:$F$505,4,FALSE)</f>
        <v>10</v>
      </c>
      <c r="J83">
        <f>VLOOKUP(A83,Лист2!$A$2:$F$505,5,FALSE)</f>
        <v>749</v>
      </c>
      <c r="K83">
        <f>VLOOKUP(A83,Лист2!$A$2:$F$505,6,FALSE)</f>
        <v>655</v>
      </c>
      <c r="L83" s="20">
        <f t="shared" si="6"/>
        <v>16.623154565448793</v>
      </c>
      <c r="M83" s="20">
        <f t="shared" si="7"/>
        <v>14.25373428406097</v>
      </c>
    </row>
    <row r="84" spans="1:13" ht="14.25" customHeight="1" x14ac:dyDescent="0.25">
      <c r="A84" t="str">
        <f t="shared" si="4"/>
        <v>Тольятти43981</v>
      </c>
      <c r="B84">
        <f t="shared" si="5"/>
        <v>22</v>
      </c>
      <c r="C84" s="6">
        <v>43981</v>
      </c>
      <c r="D84" s="7" t="s">
        <v>12</v>
      </c>
      <c r="E84" s="7">
        <v>14728.5</v>
      </c>
      <c r="F84" s="7">
        <v>1260483</v>
      </c>
      <c r="G84" s="7">
        <v>1048221.1390000001</v>
      </c>
      <c r="H84" s="8">
        <v>86278.176699999996</v>
      </c>
      <c r="I84">
        <f>VLOOKUP(A84,Лист2!$A$2:$F$505,4,FALSE)</f>
        <v>10</v>
      </c>
      <c r="J84">
        <f>VLOOKUP(A84,Лист2!$A$2:$F$505,5,FALSE)</f>
        <v>865</v>
      </c>
      <c r="K84">
        <f>VLOOKUP(A84,Лист2!$A$2:$F$505,6,FALSE)</f>
        <v>763</v>
      </c>
      <c r="L84" s="20">
        <f t="shared" si="6"/>
        <v>20.24972146645479</v>
      </c>
      <c r="M84" s="20">
        <f t="shared" si="7"/>
        <v>16.839724216827985</v>
      </c>
    </row>
    <row r="85" spans="1:13" ht="14.25" customHeight="1" x14ac:dyDescent="0.25">
      <c r="A85" t="str">
        <f t="shared" si="4"/>
        <v>Тольятти43979</v>
      </c>
      <c r="B85">
        <f t="shared" si="5"/>
        <v>22</v>
      </c>
      <c r="C85" s="9">
        <v>43979</v>
      </c>
      <c r="D85" s="10" t="s">
        <v>12</v>
      </c>
      <c r="E85" s="10">
        <v>13038</v>
      </c>
      <c r="F85" s="10">
        <v>1114552.5</v>
      </c>
      <c r="G85" s="10">
        <v>939269.56700000004</v>
      </c>
      <c r="H85" s="11">
        <v>74269.06047692307</v>
      </c>
      <c r="I85">
        <f>VLOOKUP(A85,Лист2!$A$2:$F$505,4,FALSE)</f>
        <v>10</v>
      </c>
      <c r="J85">
        <f>VLOOKUP(A85,Лист2!$A$2:$F$505,5,FALSE)</f>
        <v>791</v>
      </c>
      <c r="K85">
        <f>VLOOKUP(A85,Лист2!$A$2:$F$505,6,FALSE)</f>
        <v>697</v>
      </c>
      <c r="L85" s="20">
        <f t="shared" si="6"/>
        <v>18.661621664145748</v>
      </c>
      <c r="M85" s="20">
        <f t="shared" si="7"/>
        <v>15.726754280305322</v>
      </c>
    </row>
    <row r="86" spans="1:13" ht="14.25" customHeight="1" x14ac:dyDescent="0.25">
      <c r="A86" t="str">
        <f t="shared" si="4"/>
        <v>Нижний Новгород43967</v>
      </c>
      <c r="B86">
        <f t="shared" si="5"/>
        <v>20</v>
      </c>
      <c r="C86" s="6">
        <v>43967</v>
      </c>
      <c r="D86" s="7" t="s">
        <v>13</v>
      </c>
      <c r="E86" s="7">
        <v>35482.5</v>
      </c>
      <c r="F86" s="7">
        <v>3222517.5</v>
      </c>
      <c r="G86" s="7">
        <v>2633868.1740000001</v>
      </c>
      <c r="H86" s="8">
        <v>150484.18215384614</v>
      </c>
      <c r="I86">
        <f>VLOOKUP(A86,Лист2!$A$2:$F$505,4,FALSE)</f>
        <v>19</v>
      </c>
      <c r="J86">
        <f>VLOOKUP(A86,Лист2!$A$2:$F$505,5,FALSE)</f>
        <v>2080</v>
      </c>
      <c r="K86">
        <f>VLOOKUP(A86,Лист2!$A$2:$F$505,6,FALSE)</f>
        <v>1844</v>
      </c>
      <c r="L86" s="20">
        <f t="shared" si="6"/>
        <v>22.349232653737204</v>
      </c>
      <c r="M86" s="20">
        <f t="shared" si="7"/>
        <v>18.266753431129541</v>
      </c>
    </row>
    <row r="87" spans="1:13" ht="14.25" customHeight="1" x14ac:dyDescent="0.25">
      <c r="A87" t="str">
        <f t="shared" si="4"/>
        <v>Нижний Новгород43970</v>
      </c>
      <c r="B87">
        <f t="shared" si="5"/>
        <v>21</v>
      </c>
      <c r="C87" s="9">
        <v>43970</v>
      </c>
      <c r="D87" s="10" t="s">
        <v>13</v>
      </c>
      <c r="E87" s="10">
        <v>32434.5</v>
      </c>
      <c r="F87" s="10">
        <v>2865337.5</v>
      </c>
      <c r="G87" s="10">
        <v>2368028.6850000001</v>
      </c>
      <c r="H87" s="11">
        <v>225452.89078461539</v>
      </c>
      <c r="I87">
        <f>VLOOKUP(A87,Лист2!$A$2:$F$505,4,FALSE)</f>
        <v>19</v>
      </c>
      <c r="J87">
        <f>VLOOKUP(A87,Лист2!$A$2:$F$505,5,FALSE)</f>
        <v>1999</v>
      </c>
      <c r="K87">
        <f>VLOOKUP(A87,Лист2!$A$2:$F$505,6,FALSE)</f>
        <v>1799</v>
      </c>
      <c r="L87" s="20">
        <f t="shared" si="6"/>
        <v>21.000962452445965</v>
      </c>
      <c r="M87" s="20">
        <f t="shared" si="7"/>
        <v>17.356029263568427</v>
      </c>
    </row>
    <row r="88" spans="1:13" ht="14.25" customHeight="1" x14ac:dyDescent="0.25">
      <c r="A88" t="str">
        <f t="shared" si="4"/>
        <v>Нижний Новгород43968</v>
      </c>
      <c r="B88">
        <f t="shared" si="5"/>
        <v>20</v>
      </c>
      <c r="C88" s="6">
        <v>43968</v>
      </c>
      <c r="D88" s="7" t="s">
        <v>13</v>
      </c>
      <c r="E88" s="7">
        <v>30486</v>
      </c>
      <c r="F88" s="7">
        <v>2694289.5</v>
      </c>
      <c r="G88" s="7">
        <v>2183502.7290000003</v>
      </c>
      <c r="H88" s="8">
        <v>153558.02257692307</v>
      </c>
      <c r="I88">
        <f>VLOOKUP(A88,Лист2!$A$2:$F$505,4,FALSE)</f>
        <v>19</v>
      </c>
      <c r="J88">
        <f>VLOOKUP(A88,Лист2!$A$2:$F$505,5,FALSE)</f>
        <v>1871</v>
      </c>
      <c r="K88">
        <f>VLOOKUP(A88,Лист2!$A$2:$F$505,6,FALSE)</f>
        <v>1660</v>
      </c>
      <c r="L88" s="20">
        <f t="shared" si="6"/>
        <v>23.392998974355741</v>
      </c>
      <c r="M88" s="20">
        <f t="shared" si="7"/>
        <v>18.958124989909201</v>
      </c>
    </row>
    <row r="89" spans="1:13" ht="14.25" customHeight="1" x14ac:dyDescent="0.25">
      <c r="A89" t="str">
        <f t="shared" si="4"/>
        <v>Нижний Новгород43960</v>
      </c>
      <c r="B89">
        <f t="shared" si="5"/>
        <v>19</v>
      </c>
      <c r="C89" s="9">
        <v>43960</v>
      </c>
      <c r="D89" s="10" t="s">
        <v>13</v>
      </c>
      <c r="E89" s="10">
        <v>32079</v>
      </c>
      <c r="F89" s="10">
        <v>2902167</v>
      </c>
      <c r="G89" s="10">
        <v>2319890.3459999999</v>
      </c>
      <c r="H89" s="11">
        <v>194963.39216923076</v>
      </c>
      <c r="I89">
        <f>VLOOKUP(A89,Лист2!$A$2:$F$505,4,FALSE)</f>
        <v>19</v>
      </c>
      <c r="J89">
        <f>VLOOKUP(A89,Лист2!$A$2:$F$505,5,FALSE)</f>
        <v>1851</v>
      </c>
      <c r="K89">
        <f>VLOOKUP(A89,Лист2!$A$2:$F$505,6,FALSE)</f>
        <v>1635</v>
      </c>
      <c r="L89" s="20">
        <f t="shared" si="6"/>
        <v>25.099317948538939</v>
      </c>
      <c r="M89" s="20">
        <f t="shared" si="7"/>
        <v>20.063513023199565</v>
      </c>
    </row>
    <row r="90" spans="1:13" ht="14.25" customHeight="1" x14ac:dyDescent="0.25">
      <c r="A90" t="str">
        <f t="shared" si="4"/>
        <v>Нижний Новгород43955</v>
      </c>
      <c r="B90">
        <f t="shared" si="5"/>
        <v>19</v>
      </c>
      <c r="C90" s="6">
        <v>43955</v>
      </c>
      <c r="D90" s="7" t="s">
        <v>13</v>
      </c>
      <c r="E90" s="7">
        <v>27072</v>
      </c>
      <c r="F90" s="7">
        <v>2450968.5</v>
      </c>
      <c r="G90" s="7">
        <v>1980824.9889999998</v>
      </c>
      <c r="H90" s="8">
        <v>188174.3243923077</v>
      </c>
      <c r="I90">
        <f>VLOOKUP(A90,Лист2!$A$2:$F$505,4,FALSE)</f>
        <v>19</v>
      </c>
      <c r="J90">
        <f>VLOOKUP(A90,Лист2!$A$2:$F$505,5,FALSE)</f>
        <v>1582</v>
      </c>
      <c r="K90">
        <f>VLOOKUP(A90,Лист2!$A$2:$F$505,6,FALSE)</f>
        <v>1403</v>
      </c>
      <c r="L90" s="20">
        <f t="shared" si="6"/>
        <v>23.734732427691533</v>
      </c>
      <c r="M90" s="20">
        <f t="shared" si="7"/>
        <v>19.181948319613255</v>
      </c>
    </row>
    <row r="91" spans="1:13" ht="14.25" customHeight="1" x14ac:dyDescent="0.25">
      <c r="A91" t="str">
        <f t="shared" si="4"/>
        <v>Нижний Новгород43950</v>
      </c>
      <c r="B91">
        <f t="shared" si="5"/>
        <v>18</v>
      </c>
      <c r="C91" s="9">
        <v>43950</v>
      </c>
      <c r="D91" s="10" t="s">
        <v>13</v>
      </c>
      <c r="E91" s="10">
        <v>25917</v>
      </c>
      <c r="F91" s="10">
        <v>2397588</v>
      </c>
      <c r="G91" s="10">
        <v>1937222.0459999999</v>
      </c>
      <c r="H91" s="11">
        <v>159472.57584615384</v>
      </c>
      <c r="I91">
        <f>VLOOKUP(A91,Лист2!$A$2:$F$505,4,FALSE)</f>
        <v>18</v>
      </c>
      <c r="J91">
        <f>VLOOKUP(A91,Лист2!$A$2:$F$505,5,FALSE)</f>
        <v>1534</v>
      </c>
      <c r="K91">
        <f>VLOOKUP(A91,Лист2!$A$2:$F$505,6,FALSE)</f>
        <v>1369</v>
      </c>
      <c r="L91" s="20">
        <f t="shared" si="6"/>
        <v>23.764232652140702</v>
      </c>
      <c r="M91" s="20">
        <f t="shared" si="7"/>
        <v>19.201211968027874</v>
      </c>
    </row>
    <row r="92" spans="1:13" ht="14.25" customHeight="1" x14ac:dyDescent="0.25">
      <c r="A92" t="str">
        <f t="shared" si="4"/>
        <v>Нижний Новгород43953</v>
      </c>
      <c r="B92">
        <f t="shared" si="5"/>
        <v>18</v>
      </c>
      <c r="C92" s="6">
        <v>43953</v>
      </c>
      <c r="D92" s="7" t="s">
        <v>13</v>
      </c>
      <c r="E92" s="7">
        <v>19461</v>
      </c>
      <c r="F92" s="7">
        <v>1799230.5</v>
      </c>
      <c r="G92" s="7">
        <v>1457108.1479999998</v>
      </c>
      <c r="H92" s="8">
        <v>183829.81409230767</v>
      </c>
      <c r="I92">
        <f>VLOOKUP(A92,Лист2!$A$2:$F$505,4,FALSE)</f>
        <v>19</v>
      </c>
      <c r="J92">
        <f>VLOOKUP(A92,Лист2!$A$2:$F$505,5,FALSE)</f>
        <v>1217</v>
      </c>
      <c r="K92">
        <f>VLOOKUP(A92,Лист2!$A$2:$F$505,6,FALSE)</f>
        <v>1048</v>
      </c>
      <c r="L92" s="20">
        <f t="shared" si="6"/>
        <v>23.479544223919902</v>
      </c>
      <c r="M92" s="20">
        <f t="shared" si="7"/>
        <v>19.014926214289954</v>
      </c>
    </row>
    <row r="93" spans="1:13" ht="14.25" customHeight="1" x14ac:dyDescent="0.25">
      <c r="A93" t="str">
        <f t="shared" si="4"/>
        <v>Нижний Новгород43977</v>
      </c>
      <c r="B93">
        <f t="shared" si="5"/>
        <v>22</v>
      </c>
      <c r="C93" s="9">
        <v>43977</v>
      </c>
      <c r="D93" s="10" t="s">
        <v>13</v>
      </c>
      <c r="E93" s="10">
        <v>31407</v>
      </c>
      <c r="F93" s="10">
        <v>2907411</v>
      </c>
      <c r="G93" s="10">
        <v>2288433.4950000001</v>
      </c>
      <c r="H93" s="11">
        <v>193538.8704076923</v>
      </c>
      <c r="I93">
        <f>VLOOKUP(A93,Лист2!$A$2:$F$505,4,FALSE)</f>
        <v>20</v>
      </c>
      <c r="J93">
        <f>VLOOKUP(A93,Лист2!$A$2:$F$505,5,FALSE)</f>
        <v>2036</v>
      </c>
      <c r="K93">
        <f>VLOOKUP(A93,Лист2!$A$2:$F$505,6,FALSE)</f>
        <v>1790</v>
      </c>
      <c r="L93" s="20">
        <f t="shared" si="6"/>
        <v>27.048087976006478</v>
      </c>
      <c r="M93" s="20">
        <f t="shared" si="7"/>
        <v>21.289645839545901</v>
      </c>
    </row>
    <row r="94" spans="1:13" ht="14.25" customHeight="1" x14ac:dyDescent="0.25">
      <c r="A94" t="str">
        <f t="shared" si="4"/>
        <v>Нижний Новгород43952</v>
      </c>
      <c r="B94">
        <f t="shared" si="5"/>
        <v>18</v>
      </c>
      <c r="C94" s="6">
        <v>43952</v>
      </c>
      <c r="D94" s="7" t="s">
        <v>13</v>
      </c>
      <c r="E94" s="7">
        <v>25792.5</v>
      </c>
      <c r="F94" s="7">
        <v>2374356</v>
      </c>
      <c r="G94" s="7">
        <v>1915101.034</v>
      </c>
      <c r="H94" s="8">
        <v>277477.31932307692</v>
      </c>
      <c r="I94">
        <f>VLOOKUP(A94,Лист2!$A$2:$F$505,4,FALSE)</f>
        <v>19</v>
      </c>
      <c r="J94">
        <f>VLOOKUP(A94,Лист2!$A$2:$F$505,5,FALSE)</f>
        <v>1497</v>
      </c>
      <c r="K94">
        <f>VLOOKUP(A94,Лист2!$A$2:$F$505,6,FALSE)</f>
        <v>1291</v>
      </c>
      <c r="L94" s="20">
        <f t="shared" si="6"/>
        <v>23.980717353630755</v>
      </c>
      <c r="M94" s="20">
        <f t="shared" si="7"/>
        <v>19.342296016267149</v>
      </c>
    </row>
    <row r="95" spans="1:13" ht="14.25" customHeight="1" x14ac:dyDescent="0.25">
      <c r="A95" t="str">
        <f t="shared" si="4"/>
        <v>Нижний Новгород43963</v>
      </c>
      <c r="B95">
        <f t="shared" si="5"/>
        <v>20</v>
      </c>
      <c r="C95" s="9">
        <v>43963</v>
      </c>
      <c r="D95" s="10" t="s">
        <v>13</v>
      </c>
      <c r="E95" s="10">
        <v>26032.5</v>
      </c>
      <c r="F95" s="10">
        <v>2370432</v>
      </c>
      <c r="G95" s="10">
        <v>1847737.8370000001</v>
      </c>
      <c r="H95" s="11">
        <v>141864.00329999998</v>
      </c>
      <c r="I95">
        <f>VLOOKUP(A95,Лист2!$A$2:$F$505,4,FALSE)</f>
        <v>19</v>
      </c>
      <c r="J95">
        <f>VLOOKUP(A95,Лист2!$A$2:$F$505,5,FALSE)</f>
        <v>1649</v>
      </c>
      <c r="K95">
        <f>VLOOKUP(A95,Лист2!$A$2:$F$505,6,FALSE)</f>
        <v>1460</v>
      </c>
      <c r="L95" s="20">
        <f t="shared" si="6"/>
        <v>28.288329249600135</v>
      </c>
      <c r="M95" s="20">
        <f t="shared" si="7"/>
        <v>22.050586686308655</v>
      </c>
    </row>
    <row r="96" spans="1:13" ht="14.25" customHeight="1" x14ac:dyDescent="0.25">
      <c r="A96" t="str">
        <f t="shared" si="4"/>
        <v>Нижний Новгород43972</v>
      </c>
      <c r="B96">
        <f t="shared" si="5"/>
        <v>21</v>
      </c>
      <c r="C96" s="6">
        <v>43972</v>
      </c>
      <c r="D96" s="7" t="s">
        <v>13</v>
      </c>
      <c r="E96" s="7">
        <v>31707</v>
      </c>
      <c r="F96" s="7">
        <v>2853181.5</v>
      </c>
      <c r="G96" s="7">
        <v>2349459.5</v>
      </c>
      <c r="H96" s="8">
        <v>187617.05315384615</v>
      </c>
      <c r="I96">
        <f>VLOOKUP(A96,Лист2!$A$2:$F$505,4,FALSE)</f>
        <v>19</v>
      </c>
      <c r="J96">
        <f>VLOOKUP(A96,Лист2!$A$2:$F$505,5,FALSE)</f>
        <v>1949</v>
      </c>
      <c r="K96">
        <f>VLOOKUP(A96,Лист2!$A$2:$F$505,6,FALSE)</f>
        <v>1724</v>
      </c>
      <c r="L96" s="20">
        <f t="shared" si="6"/>
        <v>21.439909902681872</v>
      </c>
      <c r="M96" s="20">
        <f t="shared" si="7"/>
        <v>17.654747866548274</v>
      </c>
    </row>
    <row r="97" spans="1:13" ht="14.25" customHeight="1" x14ac:dyDescent="0.25">
      <c r="A97" t="str">
        <f t="shared" si="4"/>
        <v>Нижний Новгород43971</v>
      </c>
      <c r="B97">
        <f t="shared" si="5"/>
        <v>21</v>
      </c>
      <c r="C97" s="9">
        <v>43971</v>
      </c>
      <c r="D97" s="10" t="s">
        <v>13</v>
      </c>
      <c r="E97" s="10">
        <v>29955</v>
      </c>
      <c r="F97" s="10">
        <v>2692230</v>
      </c>
      <c r="G97" s="10">
        <v>2195766.1209999998</v>
      </c>
      <c r="H97" s="11">
        <v>202002.14775384613</v>
      </c>
      <c r="I97">
        <f>VLOOKUP(A97,Лист2!$A$2:$F$505,4,FALSE)</f>
        <v>19</v>
      </c>
      <c r="J97">
        <f>VLOOKUP(A97,Лист2!$A$2:$F$505,5,FALSE)</f>
        <v>1889</v>
      </c>
      <c r="K97">
        <f>VLOOKUP(A97,Лист2!$A$2:$F$505,6,FALSE)</f>
        <v>1690</v>
      </c>
      <c r="L97" s="20">
        <f t="shared" si="6"/>
        <v>22.610052785307559</v>
      </c>
      <c r="M97" s="20">
        <f t="shared" si="7"/>
        <v>18.440619077864824</v>
      </c>
    </row>
    <row r="98" spans="1:13" ht="14.25" customHeight="1" x14ac:dyDescent="0.25">
      <c r="A98" t="str">
        <f t="shared" si="4"/>
        <v>Нижний Новгород43956</v>
      </c>
      <c r="B98">
        <f t="shared" si="5"/>
        <v>19</v>
      </c>
      <c r="C98" s="6">
        <v>43956</v>
      </c>
      <c r="D98" s="7" t="s">
        <v>13</v>
      </c>
      <c r="E98" s="7">
        <v>22848</v>
      </c>
      <c r="F98" s="7">
        <v>2079900</v>
      </c>
      <c r="G98" s="7">
        <v>1657688.8529999999</v>
      </c>
      <c r="H98" s="8">
        <v>178454.88537692308</v>
      </c>
      <c r="I98">
        <f>VLOOKUP(A98,Лист2!$A$2:$F$505,4,FALSE)</f>
        <v>19</v>
      </c>
      <c r="J98">
        <f>VLOOKUP(A98,Лист2!$A$2:$F$505,5,FALSE)</f>
        <v>1417</v>
      </c>
      <c r="K98">
        <f>VLOOKUP(A98,Лист2!$A$2:$F$505,6,FALSE)</f>
        <v>1245</v>
      </c>
      <c r="L98" s="20">
        <f t="shared" si="6"/>
        <v>25.469867052306235</v>
      </c>
      <c r="M98" s="20">
        <f t="shared" si="7"/>
        <v>20.299588778306653</v>
      </c>
    </row>
    <row r="99" spans="1:13" ht="14.25" customHeight="1" x14ac:dyDescent="0.25">
      <c r="A99" t="str">
        <f t="shared" si="4"/>
        <v>Нижний Новгород43949</v>
      </c>
      <c r="B99">
        <f t="shared" si="5"/>
        <v>18</v>
      </c>
      <c r="C99" s="9">
        <v>43949</v>
      </c>
      <c r="D99" s="10" t="s">
        <v>13</v>
      </c>
      <c r="E99" s="10">
        <v>23314.5</v>
      </c>
      <c r="F99" s="10">
        <v>2136817.5</v>
      </c>
      <c r="G99" s="10">
        <v>1701780.4779999999</v>
      </c>
      <c r="H99" s="11">
        <v>141999.40078461537</v>
      </c>
      <c r="I99">
        <f>VLOOKUP(A99,Лист2!$A$2:$F$505,4,FALSE)</f>
        <v>17</v>
      </c>
      <c r="J99">
        <f>VLOOKUP(A99,Лист2!$A$2:$F$505,5,FALSE)</f>
        <v>1439</v>
      </c>
      <c r="K99">
        <f>VLOOKUP(A99,Лист2!$A$2:$F$505,6,FALSE)</f>
        <v>1265</v>
      </c>
      <c r="L99" s="20">
        <f t="shared" si="6"/>
        <v>25.563639236905157</v>
      </c>
      <c r="M99" s="20">
        <f t="shared" si="7"/>
        <v>20.359109844429867</v>
      </c>
    </row>
    <row r="100" spans="1:13" ht="14.25" customHeight="1" x14ac:dyDescent="0.25">
      <c r="A100" t="str">
        <f t="shared" si="4"/>
        <v>Нижний Новгород43964</v>
      </c>
      <c r="B100">
        <f t="shared" si="5"/>
        <v>20</v>
      </c>
      <c r="C100" s="6">
        <v>43964</v>
      </c>
      <c r="D100" s="7" t="s">
        <v>13</v>
      </c>
      <c r="E100" s="7">
        <v>26464.5</v>
      </c>
      <c r="F100" s="7">
        <v>2373337.5</v>
      </c>
      <c r="G100" s="7">
        <v>1886244.7409999999</v>
      </c>
      <c r="H100" s="8">
        <v>207105.15935384613</v>
      </c>
      <c r="I100">
        <f>VLOOKUP(A100,Лист2!$A$2:$F$505,4,FALSE)</f>
        <v>19</v>
      </c>
      <c r="J100">
        <f>VLOOKUP(A100,Лист2!$A$2:$F$505,5,FALSE)</f>
        <v>1625</v>
      </c>
      <c r="K100">
        <f>VLOOKUP(A100,Лист2!$A$2:$F$505,6,FALSE)</f>
        <v>1444</v>
      </c>
      <c r="L100" s="20">
        <f t="shared" si="6"/>
        <v>25.823412434897815</v>
      </c>
      <c r="M100" s="20">
        <f t="shared" si="7"/>
        <v>20.523535274692286</v>
      </c>
    </row>
    <row r="101" spans="1:13" ht="14.25" customHeight="1" x14ac:dyDescent="0.25">
      <c r="A101" t="str">
        <f t="shared" si="4"/>
        <v>Нижний Новгород43954</v>
      </c>
      <c r="B101">
        <f t="shared" si="5"/>
        <v>18</v>
      </c>
      <c r="C101" s="9">
        <v>43954</v>
      </c>
      <c r="D101" s="10" t="s">
        <v>13</v>
      </c>
      <c r="E101" s="10">
        <v>23539.5</v>
      </c>
      <c r="F101" s="10">
        <v>2170309.5</v>
      </c>
      <c r="G101" s="10">
        <v>1735984.6140000001</v>
      </c>
      <c r="H101" s="11">
        <v>170377.85753846151</v>
      </c>
      <c r="I101">
        <f>VLOOKUP(A101,Лист2!$A$2:$F$505,4,FALSE)</f>
        <v>19</v>
      </c>
      <c r="J101">
        <f>VLOOKUP(A101,Лист2!$A$2:$F$505,5,FALSE)</f>
        <v>1402</v>
      </c>
      <c r="K101">
        <f>VLOOKUP(A101,Лист2!$A$2:$F$505,6,FALSE)</f>
        <v>1234</v>
      </c>
      <c r="L101" s="20">
        <f t="shared" si="6"/>
        <v>25.018936371748278</v>
      </c>
      <c r="M101" s="20">
        <f t="shared" si="7"/>
        <v>20.012117442235773</v>
      </c>
    </row>
    <row r="102" spans="1:13" ht="14.25" customHeight="1" x14ac:dyDescent="0.25">
      <c r="A102" t="str">
        <f t="shared" si="4"/>
        <v>Нижний Новгород43957</v>
      </c>
      <c r="B102">
        <f t="shared" si="5"/>
        <v>19</v>
      </c>
      <c r="C102" s="6">
        <v>43957</v>
      </c>
      <c r="D102" s="7" t="s">
        <v>13</v>
      </c>
      <c r="E102" s="7">
        <v>24678</v>
      </c>
      <c r="F102" s="7">
        <v>2232519</v>
      </c>
      <c r="G102" s="7">
        <v>1781999.058</v>
      </c>
      <c r="H102" s="8">
        <v>359577.90600769228</v>
      </c>
      <c r="I102">
        <f>VLOOKUP(A102,Лист2!$A$2:$F$505,4,FALSE)</f>
        <v>19</v>
      </c>
      <c r="J102">
        <f>VLOOKUP(A102,Лист2!$A$2:$F$505,5,FALSE)</f>
        <v>1499</v>
      </c>
      <c r="K102">
        <f>VLOOKUP(A102,Лист2!$A$2:$F$505,6,FALSE)</f>
        <v>1323</v>
      </c>
      <c r="L102" s="20">
        <f t="shared" si="6"/>
        <v>25.281716058011522</v>
      </c>
      <c r="M102" s="20">
        <f t="shared" si="7"/>
        <v>20.179892847496482</v>
      </c>
    </row>
    <row r="103" spans="1:13" ht="14.25" customHeight="1" x14ac:dyDescent="0.25">
      <c r="A103" t="str">
        <f t="shared" si="4"/>
        <v>Нижний Новгород43974</v>
      </c>
      <c r="B103">
        <f t="shared" si="5"/>
        <v>21</v>
      </c>
      <c r="C103" s="9">
        <v>43974</v>
      </c>
      <c r="D103" s="10" t="s">
        <v>13</v>
      </c>
      <c r="E103" s="10">
        <v>38176.5</v>
      </c>
      <c r="F103" s="10">
        <v>3385372.5</v>
      </c>
      <c r="G103" s="10">
        <v>2831498.2739999997</v>
      </c>
      <c r="H103" s="11">
        <v>146460.30097692306</v>
      </c>
      <c r="I103">
        <f>VLOOKUP(A103,Лист2!$A$2:$F$505,4,FALSE)</f>
        <v>20</v>
      </c>
      <c r="J103">
        <f>VLOOKUP(A103,Лист2!$A$2:$F$505,5,FALSE)</f>
        <v>2266</v>
      </c>
      <c r="K103">
        <f>VLOOKUP(A103,Лист2!$A$2:$F$505,6,FALSE)</f>
        <v>1993</v>
      </c>
      <c r="L103" s="20">
        <f t="shared" si="6"/>
        <v>19.561171238771529</v>
      </c>
      <c r="M103" s="20">
        <f t="shared" si="7"/>
        <v>16.360805967437862</v>
      </c>
    </row>
    <row r="104" spans="1:13" ht="14.25" customHeight="1" x14ac:dyDescent="0.25">
      <c r="A104" t="str">
        <f t="shared" si="4"/>
        <v>Нижний Новгород43976</v>
      </c>
      <c r="B104">
        <f t="shared" si="5"/>
        <v>22</v>
      </c>
      <c r="C104" s="6">
        <v>43976</v>
      </c>
      <c r="D104" s="7" t="s">
        <v>13</v>
      </c>
      <c r="E104" s="7">
        <v>30603</v>
      </c>
      <c r="F104" s="7">
        <v>2865727.5</v>
      </c>
      <c r="G104" s="7">
        <v>2288224.429</v>
      </c>
      <c r="H104" s="8">
        <v>167381.28187692308</v>
      </c>
      <c r="I104">
        <f>VLOOKUP(A104,Лист2!$A$2:$F$505,4,FALSE)</f>
        <v>20</v>
      </c>
      <c r="J104">
        <f>VLOOKUP(A104,Лист2!$A$2:$F$505,5,FALSE)</f>
        <v>2011</v>
      </c>
      <c r="K104">
        <f>VLOOKUP(A104,Лист2!$A$2:$F$505,6,FALSE)</f>
        <v>1791</v>
      </c>
      <c r="L104" s="20">
        <f t="shared" si="6"/>
        <v>25.238043247898567</v>
      </c>
      <c r="M104" s="20">
        <f t="shared" si="7"/>
        <v>20.152058107409026</v>
      </c>
    </row>
    <row r="105" spans="1:13" ht="14.25" customHeight="1" x14ac:dyDescent="0.25">
      <c r="A105" t="str">
        <f t="shared" si="4"/>
        <v>Нижний Новгород43951</v>
      </c>
      <c r="B105">
        <f t="shared" si="5"/>
        <v>18</v>
      </c>
      <c r="C105" s="9">
        <v>43951</v>
      </c>
      <c r="D105" s="10" t="s">
        <v>13</v>
      </c>
      <c r="E105" s="10">
        <v>24211.5</v>
      </c>
      <c r="F105" s="10">
        <v>2267664</v>
      </c>
      <c r="G105" s="10">
        <v>1801564.392</v>
      </c>
      <c r="H105" s="11">
        <v>97090.63692307692</v>
      </c>
      <c r="I105">
        <f>VLOOKUP(A105,Лист2!$A$2:$F$505,4,FALSE)</f>
        <v>19</v>
      </c>
      <c r="J105">
        <f>VLOOKUP(A105,Лист2!$A$2:$F$505,5,FALSE)</f>
        <v>1499</v>
      </c>
      <c r="K105">
        <f>VLOOKUP(A105,Лист2!$A$2:$F$505,6,FALSE)</f>
        <v>1322</v>
      </c>
      <c r="L105" s="20">
        <f t="shared" si="6"/>
        <v>25.871937193572155</v>
      </c>
      <c r="M105" s="20">
        <f t="shared" si="7"/>
        <v>20.554174163368121</v>
      </c>
    </row>
    <row r="106" spans="1:13" ht="14.25" customHeight="1" x14ac:dyDescent="0.25">
      <c r="A106" t="str">
        <f t="shared" si="4"/>
        <v>Нижний Новгород43961</v>
      </c>
      <c r="B106">
        <f t="shared" si="5"/>
        <v>19</v>
      </c>
      <c r="C106" s="6">
        <v>43961</v>
      </c>
      <c r="D106" s="7" t="s">
        <v>13</v>
      </c>
      <c r="E106" s="7">
        <v>31399.5</v>
      </c>
      <c r="F106" s="7">
        <v>2862298.5</v>
      </c>
      <c r="G106" s="7">
        <v>2267667.5189999999</v>
      </c>
      <c r="H106" s="8">
        <v>169650.86923076923</v>
      </c>
      <c r="I106">
        <f>VLOOKUP(A106,Лист2!$A$2:$F$505,4,FALSE)</f>
        <v>19</v>
      </c>
      <c r="J106">
        <f>VLOOKUP(A106,Лист2!$A$2:$F$505,5,FALSE)</f>
        <v>1848</v>
      </c>
      <c r="K106">
        <f>VLOOKUP(A106,Лист2!$A$2:$F$505,6,FALSE)</f>
        <v>1649</v>
      </c>
      <c r="L106" s="20">
        <f t="shared" si="6"/>
        <v>26.222141297954543</v>
      </c>
      <c r="M106" s="20">
        <f t="shared" si="7"/>
        <v>20.774597093908973</v>
      </c>
    </row>
    <row r="107" spans="1:13" ht="14.25" customHeight="1" x14ac:dyDescent="0.25">
      <c r="A107" t="str">
        <f t="shared" si="4"/>
        <v>Нижний Новгород43959</v>
      </c>
      <c r="B107">
        <f t="shared" si="5"/>
        <v>19</v>
      </c>
      <c r="C107" s="9">
        <v>43959</v>
      </c>
      <c r="D107" s="10" t="s">
        <v>13</v>
      </c>
      <c r="E107" s="10">
        <v>25294.5</v>
      </c>
      <c r="F107" s="10">
        <v>2271454.5</v>
      </c>
      <c r="G107" s="10">
        <v>1811009.8979999998</v>
      </c>
      <c r="H107" s="11">
        <v>151659.17713846153</v>
      </c>
      <c r="I107">
        <f>VLOOKUP(A107,Лист2!$A$2:$F$505,4,FALSE)</f>
        <v>19</v>
      </c>
      <c r="J107">
        <f>VLOOKUP(A107,Лист2!$A$2:$F$505,5,FALSE)</f>
        <v>1522</v>
      </c>
      <c r="K107">
        <f>VLOOKUP(A107,Лист2!$A$2:$F$505,6,FALSE)</f>
        <v>1340</v>
      </c>
      <c r="L107" s="20">
        <f t="shared" si="6"/>
        <v>25.424742432854458</v>
      </c>
      <c r="M107" s="20">
        <f t="shared" si="7"/>
        <v>20.270914605597433</v>
      </c>
    </row>
    <row r="108" spans="1:13" ht="14.25" customHeight="1" x14ac:dyDescent="0.25">
      <c r="A108" t="str">
        <f t="shared" si="4"/>
        <v>Нижний Новгород43958</v>
      </c>
      <c r="B108">
        <f t="shared" si="5"/>
        <v>19</v>
      </c>
      <c r="C108" s="6">
        <v>43958</v>
      </c>
      <c r="D108" s="7" t="s">
        <v>13</v>
      </c>
      <c r="E108" s="7">
        <v>25468.5</v>
      </c>
      <c r="F108" s="7">
        <v>2350672.5</v>
      </c>
      <c r="G108" s="7">
        <v>1875294.65</v>
      </c>
      <c r="H108" s="8">
        <v>221739.45623076922</v>
      </c>
      <c r="I108">
        <f>VLOOKUP(A108,Лист2!$A$2:$F$505,4,FALSE)</f>
        <v>19</v>
      </c>
      <c r="J108">
        <f>VLOOKUP(A108,Лист2!$A$2:$F$505,5,FALSE)</f>
        <v>1530</v>
      </c>
      <c r="K108">
        <f>VLOOKUP(A108,Лист2!$A$2:$F$505,6,FALSE)</f>
        <v>1338</v>
      </c>
      <c r="L108" s="20">
        <f t="shared" si="6"/>
        <v>25.349501743632668</v>
      </c>
      <c r="M108" s="20">
        <f t="shared" si="7"/>
        <v>20.223057444199483</v>
      </c>
    </row>
    <row r="109" spans="1:13" ht="14.25" customHeight="1" x14ac:dyDescent="0.25">
      <c r="A109" t="str">
        <f t="shared" si="4"/>
        <v>Нижний Новгород43975</v>
      </c>
      <c r="B109">
        <f t="shared" si="5"/>
        <v>21</v>
      </c>
      <c r="C109" s="9">
        <v>43975</v>
      </c>
      <c r="D109" s="10" t="s">
        <v>13</v>
      </c>
      <c r="E109" s="10">
        <v>31854</v>
      </c>
      <c r="F109" s="10">
        <v>2915533.5</v>
      </c>
      <c r="G109" s="10">
        <v>2431800.3939999999</v>
      </c>
      <c r="H109" s="11">
        <v>155421.87692307692</v>
      </c>
      <c r="I109">
        <f>VLOOKUP(A109,Лист2!$A$2:$F$505,4,FALSE)</f>
        <v>20</v>
      </c>
      <c r="J109">
        <f>VLOOKUP(A109,Лист2!$A$2:$F$505,5,FALSE)</f>
        <v>2015</v>
      </c>
      <c r="K109">
        <f>VLOOKUP(A109,Лист2!$A$2:$F$505,6,FALSE)</f>
        <v>1803</v>
      </c>
      <c r="L109" s="20">
        <f t="shared" si="6"/>
        <v>19.891974160112756</v>
      </c>
      <c r="M109" s="20">
        <f t="shared" si="7"/>
        <v>16.591581129148409</v>
      </c>
    </row>
    <row r="110" spans="1:13" ht="14.25" customHeight="1" x14ac:dyDescent="0.25">
      <c r="A110" t="str">
        <f t="shared" si="4"/>
        <v>Нижний Новгород43982</v>
      </c>
      <c r="B110">
        <f t="shared" si="5"/>
        <v>22</v>
      </c>
      <c r="C110" s="6">
        <v>43982</v>
      </c>
      <c r="D110" s="7" t="s">
        <v>13</v>
      </c>
      <c r="E110" s="7">
        <v>32359.5</v>
      </c>
      <c r="F110" s="7">
        <v>2991999</v>
      </c>
      <c r="G110" s="7">
        <v>2374135.6799999997</v>
      </c>
      <c r="H110" s="8">
        <v>106116.64615384616</v>
      </c>
      <c r="I110">
        <f>VLOOKUP(A110,Лист2!$A$2:$F$505,4,FALSE)</f>
        <v>20</v>
      </c>
      <c r="J110">
        <f>VLOOKUP(A110,Лист2!$A$2:$F$505,5,FALSE)</f>
        <v>2060</v>
      </c>
      <c r="K110">
        <f>VLOOKUP(A110,Лист2!$A$2:$F$505,6,FALSE)</f>
        <v>1826</v>
      </c>
      <c r="L110" s="20">
        <f t="shared" si="6"/>
        <v>26.024768727623872</v>
      </c>
      <c r="M110" s="20">
        <f t="shared" si="7"/>
        <v>20.650518933996981</v>
      </c>
    </row>
    <row r="111" spans="1:13" ht="14.25" customHeight="1" x14ac:dyDescent="0.25">
      <c r="A111" t="str">
        <f t="shared" si="4"/>
        <v>Нижний Новгород43981</v>
      </c>
      <c r="B111">
        <f t="shared" si="5"/>
        <v>22</v>
      </c>
      <c r="C111" s="9">
        <v>43981</v>
      </c>
      <c r="D111" s="10" t="s">
        <v>13</v>
      </c>
      <c r="E111" s="10">
        <v>39867</v>
      </c>
      <c r="F111" s="10">
        <v>3654166.5</v>
      </c>
      <c r="G111" s="10">
        <v>2919786.2949999999</v>
      </c>
      <c r="H111" s="11">
        <v>182639.11723076922</v>
      </c>
      <c r="I111">
        <f>VLOOKUP(A111,Лист2!$A$2:$F$505,4,FALSE)</f>
        <v>20</v>
      </c>
      <c r="J111">
        <f>VLOOKUP(A111,Лист2!$A$2:$F$505,5,FALSE)</f>
        <v>2451</v>
      </c>
      <c r="K111">
        <f>VLOOKUP(A111,Лист2!$A$2:$F$505,6,FALSE)</f>
        <v>2178</v>
      </c>
      <c r="L111" s="20">
        <f t="shared" si="6"/>
        <v>25.151847799874687</v>
      </c>
      <c r="M111" s="20">
        <f t="shared" si="7"/>
        <v>20.097064679455631</v>
      </c>
    </row>
    <row r="112" spans="1:13" ht="14.25" customHeight="1" x14ac:dyDescent="0.25">
      <c r="A112" t="str">
        <f t="shared" si="4"/>
        <v>Нижний Новгород43979</v>
      </c>
      <c r="B112">
        <f t="shared" si="5"/>
        <v>22</v>
      </c>
      <c r="C112" s="6">
        <v>43979</v>
      </c>
      <c r="D112" s="7" t="s">
        <v>13</v>
      </c>
      <c r="E112" s="7">
        <v>31974</v>
      </c>
      <c r="F112" s="7">
        <v>3004213.5</v>
      </c>
      <c r="G112" s="7">
        <v>2389834.3129999996</v>
      </c>
      <c r="H112" s="8">
        <v>174780.66518461538</v>
      </c>
      <c r="I112">
        <f>VLOOKUP(A112,Лист2!$A$2:$F$505,4,FALSE)</f>
        <v>20</v>
      </c>
      <c r="J112">
        <f>VLOOKUP(A112,Лист2!$A$2:$F$505,5,FALSE)</f>
        <v>2088</v>
      </c>
      <c r="K112">
        <f>VLOOKUP(A112,Лист2!$A$2:$F$505,6,FALSE)</f>
        <v>1848</v>
      </c>
      <c r="L112" s="20">
        <f t="shared" si="6"/>
        <v>25.708024345368102</v>
      </c>
      <c r="M112" s="20">
        <f t="shared" si="7"/>
        <v>20.450583388963548</v>
      </c>
    </row>
    <row r="113" spans="1:13" ht="14.25" customHeight="1" x14ac:dyDescent="0.25">
      <c r="A113" t="str">
        <f t="shared" si="4"/>
        <v>Санкт-Петербург Юг43967</v>
      </c>
      <c r="B113">
        <f t="shared" si="5"/>
        <v>20</v>
      </c>
      <c r="C113" s="9">
        <v>43967</v>
      </c>
      <c r="D113" s="10" t="s">
        <v>14</v>
      </c>
      <c r="E113" s="10">
        <v>321412.5</v>
      </c>
      <c r="F113" s="10">
        <v>32235864</v>
      </c>
      <c r="G113" s="10">
        <v>23691368.555</v>
      </c>
      <c r="H113" s="11">
        <v>595097.15929230768</v>
      </c>
      <c r="I113">
        <f>VLOOKUP(A113,Лист2!$A$2:$F$505,4,FALSE)</f>
        <v>129</v>
      </c>
      <c r="J113">
        <f>VLOOKUP(A113,Лист2!$A$2:$F$505,5,FALSE)</f>
        <v>17914</v>
      </c>
      <c r="K113">
        <f>VLOOKUP(A113,Лист2!$A$2:$F$505,6,FALSE)</f>
        <v>16631</v>
      </c>
      <c r="L113" s="20">
        <f t="shared" si="6"/>
        <v>36.065858437699703</v>
      </c>
      <c r="M113" s="20">
        <f t="shared" si="7"/>
        <v>26.506177855198793</v>
      </c>
    </row>
    <row r="114" spans="1:13" ht="14.25" customHeight="1" x14ac:dyDescent="0.25">
      <c r="A114" t="str">
        <f t="shared" si="4"/>
        <v>Санкт-Петербург Юг43970</v>
      </c>
      <c r="B114">
        <f t="shared" si="5"/>
        <v>21</v>
      </c>
      <c r="C114" s="6">
        <v>43970</v>
      </c>
      <c r="D114" s="7" t="s">
        <v>14</v>
      </c>
      <c r="E114" s="7">
        <v>276568.5</v>
      </c>
      <c r="F114" s="7">
        <v>27093624</v>
      </c>
      <c r="G114" s="7">
        <v>19768696.5</v>
      </c>
      <c r="H114" s="8">
        <v>759335.80469230772</v>
      </c>
      <c r="I114">
        <f>VLOOKUP(A114,Лист2!$A$2:$F$505,4,FALSE)</f>
        <v>129</v>
      </c>
      <c r="J114">
        <f>VLOOKUP(A114,Лист2!$A$2:$F$505,5,FALSE)</f>
        <v>16191</v>
      </c>
      <c r="K114">
        <f>VLOOKUP(A114,Лист2!$A$2:$F$505,6,FALSE)</f>
        <v>15102</v>
      </c>
      <c r="L114" s="20">
        <f t="shared" si="6"/>
        <v>37.053163823927385</v>
      </c>
      <c r="M114" s="20">
        <f t="shared" si="7"/>
        <v>27.035613618909011</v>
      </c>
    </row>
    <row r="115" spans="1:13" ht="14.25" customHeight="1" x14ac:dyDescent="0.25">
      <c r="A115" t="str">
        <f t="shared" si="4"/>
        <v>Санкт-Петербург Юг43968</v>
      </c>
      <c r="B115">
        <f t="shared" si="5"/>
        <v>20</v>
      </c>
      <c r="C115" s="9">
        <v>43968</v>
      </c>
      <c r="D115" s="10" t="s">
        <v>14</v>
      </c>
      <c r="E115" s="10">
        <v>269029.5</v>
      </c>
      <c r="F115" s="10">
        <v>26659930.5</v>
      </c>
      <c r="G115" s="10">
        <v>19515982.116</v>
      </c>
      <c r="H115" s="11">
        <v>551393.4769230769</v>
      </c>
      <c r="I115">
        <f>VLOOKUP(A115,Лист2!$A$2:$F$505,4,FALSE)</f>
        <v>129</v>
      </c>
      <c r="J115">
        <f>VLOOKUP(A115,Лист2!$A$2:$F$505,5,FALSE)</f>
        <v>15744</v>
      </c>
      <c r="K115">
        <f>VLOOKUP(A115,Лист2!$A$2:$F$505,6,FALSE)</f>
        <v>14685</v>
      </c>
      <c r="L115" s="20">
        <f t="shared" si="6"/>
        <v>36.605630921044444</v>
      </c>
      <c r="M115" s="20">
        <f t="shared" si="7"/>
        <v>26.796575422430301</v>
      </c>
    </row>
    <row r="116" spans="1:13" ht="14.25" customHeight="1" x14ac:dyDescent="0.25">
      <c r="A116" t="str">
        <f t="shared" si="4"/>
        <v>Санкт-Петербург Юг43960</v>
      </c>
      <c r="B116">
        <f t="shared" si="5"/>
        <v>19</v>
      </c>
      <c r="C116" s="6">
        <v>43960</v>
      </c>
      <c r="D116" s="7" t="s">
        <v>14</v>
      </c>
      <c r="E116" s="7">
        <v>285972</v>
      </c>
      <c r="F116" s="7">
        <v>29768199</v>
      </c>
      <c r="G116" s="7">
        <v>21483666.921</v>
      </c>
      <c r="H116" s="8">
        <v>549316.95015384618</v>
      </c>
      <c r="I116">
        <f>VLOOKUP(A116,Лист2!$A$2:$F$505,4,FALSE)</f>
        <v>129</v>
      </c>
      <c r="J116">
        <f>VLOOKUP(A116,Лист2!$A$2:$F$505,5,FALSE)</f>
        <v>16420</v>
      </c>
      <c r="K116">
        <f>VLOOKUP(A116,Лист2!$A$2:$F$505,6,FALSE)</f>
        <v>15169</v>
      </c>
      <c r="L116" s="20">
        <f t="shared" si="6"/>
        <v>38.562002052368349</v>
      </c>
      <c r="M116" s="20">
        <f t="shared" si="7"/>
        <v>27.830142088878134</v>
      </c>
    </row>
    <row r="117" spans="1:13" ht="14.25" customHeight="1" x14ac:dyDescent="0.25">
      <c r="A117" t="str">
        <f t="shared" si="4"/>
        <v>Санкт-Петербург Юг43955</v>
      </c>
      <c r="B117">
        <f t="shared" si="5"/>
        <v>19</v>
      </c>
      <c r="C117" s="9">
        <v>43955</v>
      </c>
      <c r="D117" s="10" t="s">
        <v>14</v>
      </c>
      <c r="E117" s="10">
        <v>283942.5</v>
      </c>
      <c r="F117" s="10">
        <v>29357940</v>
      </c>
      <c r="G117" s="10">
        <v>21174604.830000002</v>
      </c>
      <c r="H117" s="11">
        <v>988153.40803076921</v>
      </c>
      <c r="I117">
        <f>VLOOKUP(A117,Лист2!$A$2:$F$505,4,FALSE)</f>
        <v>129</v>
      </c>
      <c r="J117">
        <f>VLOOKUP(A117,Лист2!$A$2:$F$505,5,FALSE)</f>
        <v>16525</v>
      </c>
      <c r="K117">
        <f>VLOOKUP(A117,Лист2!$A$2:$F$505,6,FALSE)</f>
        <v>15310</v>
      </c>
      <c r="L117" s="20">
        <f t="shared" si="6"/>
        <v>38.646932189288925</v>
      </c>
      <c r="M117" s="20">
        <f t="shared" si="7"/>
        <v>27.87435075485541</v>
      </c>
    </row>
    <row r="118" spans="1:13" ht="14.25" customHeight="1" x14ac:dyDescent="0.25">
      <c r="A118" t="str">
        <f t="shared" si="4"/>
        <v>Санкт-Петербург Юг43950</v>
      </c>
      <c r="B118">
        <f t="shared" si="5"/>
        <v>18</v>
      </c>
      <c r="C118" s="6">
        <v>43950</v>
      </c>
      <c r="D118" s="7" t="s">
        <v>14</v>
      </c>
      <c r="E118" s="7">
        <v>298059</v>
      </c>
      <c r="F118" s="7">
        <v>30869287.5</v>
      </c>
      <c r="G118" s="7">
        <v>22717731.617999997</v>
      </c>
      <c r="H118" s="8">
        <v>661329.17833846144</v>
      </c>
      <c r="I118">
        <f>VLOOKUP(A118,Лист2!$A$2:$F$505,4,FALSE)</f>
        <v>128</v>
      </c>
      <c r="J118">
        <f>VLOOKUP(A118,Лист2!$A$2:$F$505,5,FALSE)</f>
        <v>17368</v>
      </c>
      <c r="K118">
        <f>VLOOKUP(A118,Лист2!$A$2:$F$505,6,FALSE)</f>
        <v>16077</v>
      </c>
      <c r="L118" s="20">
        <f t="shared" si="6"/>
        <v>35.881909422423405</v>
      </c>
      <c r="M118" s="20">
        <f t="shared" si="7"/>
        <v>26.406686199025497</v>
      </c>
    </row>
    <row r="119" spans="1:13" ht="14.25" customHeight="1" x14ac:dyDescent="0.25">
      <c r="A119" t="str">
        <f t="shared" si="4"/>
        <v>Санкт-Петербург Юг43953</v>
      </c>
      <c r="B119">
        <f t="shared" si="5"/>
        <v>18</v>
      </c>
      <c r="C119" s="9">
        <v>43953</v>
      </c>
      <c r="D119" s="10" t="s">
        <v>14</v>
      </c>
      <c r="E119" s="10">
        <v>232903.5</v>
      </c>
      <c r="F119" s="10">
        <v>24342016.5</v>
      </c>
      <c r="G119" s="10">
        <v>17790852.443999998</v>
      </c>
      <c r="H119" s="11">
        <v>634118.86923076923</v>
      </c>
      <c r="I119">
        <f>VLOOKUP(A119,Лист2!$A$2:$F$505,4,FALSE)</f>
        <v>129</v>
      </c>
      <c r="J119">
        <f>VLOOKUP(A119,Лист2!$A$2:$F$505,5,FALSE)</f>
        <v>14009</v>
      </c>
      <c r="K119">
        <f>VLOOKUP(A119,Лист2!$A$2:$F$505,6,FALSE)</f>
        <v>12920</v>
      </c>
      <c r="L119" s="20">
        <f t="shared" si="6"/>
        <v>36.823216181579852</v>
      </c>
      <c r="M119" s="20">
        <f t="shared" si="7"/>
        <v>26.912988313848203</v>
      </c>
    </row>
    <row r="120" spans="1:13" ht="14.25" customHeight="1" x14ac:dyDescent="0.25">
      <c r="A120" t="str">
        <f t="shared" si="4"/>
        <v>Санкт-Петербург Юг43977</v>
      </c>
      <c r="B120">
        <f t="shared" si="5"/>
        <v>22</v>
      </c>
      <c r="C120" s="6">
        <v>43977</v>
      </c>
      <c r="D120" s="7" t="s">
        <v>14</v>
      </c>
      <c r="E120" s="7">
        <v>276966</v>
      </c>
      <c r="F120" s="7">
        <v>27872617.898850001</v>
      </c>
      <c r="G120" s="7">
        <v>20223763.805</v>
      </c>
      <c r="H120" s="8">
        <v>645572.57826153841</v>
      </c>
      <c r="I120">
        <f>VLOOKUP(A120,Лист2!$A$2:$F$505,4,FALSE)</f>
        <v>129</v>
      </c>
      <c r="J120">
        <f>VLOOKUP(A120,Лист2!$A$2:$F$505,5,FALSE)</f>
        <v>16459</v>
      </c>
      <c r="K120">
        <f>VLOOKUP(A120,Лист2!$A$2:$F$505,6,FALSE)</f>
        <v>15355</v>
      </c>
      <c r="L120" s="20">
        <f t="shared" si="6"/>
        <v>37.821120576768926</v>
      </c>
      <c r="M120" s="20">
        <f t="shared" si="7"/>
        <v>27.442180428145523</v>
      </c>
    </row>
    <row r="121" spans="1:13" ht="14.25" customHeight="1" x14ac:dyDescent="0.25">
      <c r="A121" t="str">
        <f t="shared" si="4"/>
        <v>Санкт-Петербург Юг43952</v>
      </c>
      <c r="B121">
        <f t="shared" si="5"/>
        <v>18</v>
      </c>
      <c r="C121" s="9">
        <v>43952</v>
      </c>
      <c r="D121" s="10" t="s">
        <v>14</v>
      </c>
      <c r="E121" s="10">
        <v>296149.5</v>
      </c>
      <c r="F121" s="10">
        <v>31053316.5</v>
      </c>
      <c r="G121" s="10">
        <v>22737807.546999998</v>
      </c>
      <c r="H121" s="11">
        <v>896375.16923076916</v>
      </c>
      <c r="I121">
        <f>VLOOKUP(A121,Лист2!$A$2:$F$505,4,FALSE)</f>
        <v>129</v>
      </c>
      <c r="J121">
        <f>VLOOKUP(A121,Лист2!$A$2:$F$505,5,FALSE)</f>
        <v>17002</v>
      </c>
      <c r="K121">
        <f>VLOOKUP(A121,Лист2!$A$2:$F$505,6,FALSE)</f>
        <v>15570</v>
      </c>
      <c r="L121" s="20">
        <f t="shared" si="6"/>
        <v>36.571287428708757</v>
      </c>
      <c r="M121" s="20">
        <f t="shared" si="7"/>
        <v>26.778167005124885</v>
      </c>
    </row>
    <row r="122" spans="1:13" ht="14.25" customHeight="1" x14ac:dyDescent="0.25">
      <c r="A122" t="str">
        <f t="shared" si="4"/>
        <v>Санкт-Петербург Юг43963</v>
      </c>
      <c r="B122">
        <f t="shared" si="5"/>
        <v>20</v>
      </c>
      <c r="C122" s="6">
        <v>43963</v>
      </c>
      <c r="D122" s="7" t="s">
        <v>14</v>
      </c>
      <c r="E122" s="7">
        <v>281796</v>
      </c>
      <c r="F122" s="7">
        <v>29042520</v>
      </c>
      <c r="G122" s="7">
        <v>20980503.504999999</v>
      </c>
      <c r="H122" s="8">
        <v>776209.03169999993</v>
      </c>
      <c r="I122">
        <f>VLOOKUP(A122,Лист2!$A$2:$F$505,4,FALSE)</f>
        <v>129</v>
      </c>
      <c r="J122">
        <f>VLOOKUP(A122,Лист2!$A$2:$F$505,5,FALSE)</f>
        <v>16387</v>
      </c>
      <c r="K122">
        <f>VLOOKUP(A122,Лист2!$A$2:$F$505,6,FALSE)</f>
        <v>15322</v>
      </c>
      <c r="L122" s="20">
        <f t="shared" si="6"/>
        <v>38.426229823696509</v>
      </c>
      <c r="M122" s="20">
        <f t="shared" si="7"/>
        <v>27.759355920216294</v>
      </c>
    </row>
    <row r="123" spans="1:13" ht="14.25" customHeight="1" x14ac:dyDescent="0.25">
      <c r="A123" t="str">
        <f t="shared" si="4"/>
        <v>Санкт-Петербург Юг43972</v>
      </c>
      <c r="B123">
        <f t="shared" si="5"/>
        <v>21</v>
      </c>
      <c r="C123" s="9">
        <v>43972</v>
      </c>
      <c r="D123" s="10" t="s">
        <v>14</v>
      </c>
      <c r="E123" s="10">
        <v>288936</v>
      </c>
      <c r="F123" s="10">
        <v>27852900</v>
      </c>
      <c r="G123" s="10">
        <v>20824687.999000002</v>
      </c>
      <c r="H123" s="11">
        <v>822353.43936153851</v>
      </c>
      <c r="I123">
        <f>VLOOKUP(A123,Лист2!$A$2:$F$505,4,FALSE)</f>
        <v>129</v>
      </c>
      <c r="J123">
        <f>VLOOKUP(A123,Лист2!$A$2:$F$505,5,FALSE)</f>
        <v>16373</v>
      </c>
      <c r="K123">
        <f>VLOOKUP(A123,Лист2!$A$2:$F$505,6,FALSE)</f>
        <v>15223</v>
      </c>
      <c r="L123" s="20">
        <f t="shared" si="6"/>
        <v>33.749422806898679</v>
      </c>
      <c r="M123" s="20">
        <f t="shared" si="7"/>
        <v>25.233322207023317</v>
      </c>
    </row>
    <row r="124" spans="1:13" ht="14.25" customHeight="1" x14ac:dyDescent="0.25">
      <c r="A124" t="str">
        <f t="shared" si="4"/>
        <v>Санкт-Петербург Юг43971</v>
      </c>
      <c r="B124">
        <f t="shared" si="5"/>
        <v>21</v>
      </c>
      <c r="C124" s="6">
        <v>43971</v>
      </c>
      <c r="D124" s="7" t="s">
        <v>14</v>
      </c>
      <c r="E124" s="7">
        <v>300151.5</v>
      </c>
      <c r="F124" s="7">
        <v>29368771.617449999</v>
      </c>
      <c r="G124" s="7">
        <v>21545834.136</v>
      </c>
      <c r="H124" s="8">
        <v>1052145.9026769232</v>
      </c>
      <c r="I124">
        <f>VLOOKUP(A124,Лист2!$A$2:$F$505,4,FALSE)</f>
        <v>129</v>
      </c>
      <c r="J124">
        <f>VLOOKUP(A124,Лист2!$A$2:$F$505,5,FALSE)</f>
        <v>17095</v>
      </c>
      <c r="K124">
        <f>VLOOKUP(A124,Лист2!$A$2:$F$505,6,FALSE)</f>
        <v>15919</v>
      </c>
      <c r="L124" s="20">
        <f t="shared" si="6"/>
        <v>36.308352844780288</v>
      </c>
      <c r="M124" s="20">
        <f t="shared" si="7"/>
        <v>26.636924360846798</v>
      </c>
    </row>
    <row r="125" spans="1:13" ht="14.25" customHeight="1" x14ac:dyDescent="0.25">
      <c r="A125" t="str">
        <f t="shared" si="4"/>
        <v>Санкт-Петербург Юг43956</v>
      </c>
      <c r="B125">
        <f t="shared" si="5"/>
        <v>19</v>
      </c>
      <c r="C125" s="9">
        <v>43956</v>
      </c>
      <c r="D125" s="10" t="s">
        <v>14</v>
      </c>
      <c r="E125" s="10">
        <v>262734</v>
      </c>
      <c r="F125" s="10">
        <v>27278441.145</v>
      </c>
      <c r="G125" s="10">
        <v>19610637.316999998</v>
      </c>
      <c r="H125" s="11">
        <v>919330.0461538462</v>
      </c>
      <c r="I125">
        <f>VLOOKUP(A125,Лист2!$A$2:$F$505,4,FALSE)</f>
        <v>129</v>
      </c>
      <c r="J125">
        <f>VLOOKUP(A125,Лист2!$A$2:$F$505,5,FALSE)</f>
        <v>15665</v>
      </c>
      <c r="K125">
        <f>VLOOKUP(A125,Лист2!$A$2:$F$505,6,FALSE)</f>
        <v>14501</v>
      </c>
      <c r="L125" s="20">
        <f t="shared" si="6"/>
        <v>39.100227616534234</v>
      </c>
      <c r="M125" s="20">
        <f t="shared" si="7"/>
        <v>28.109391541992391</v>
      </c>
    </row>
    <row r="126" spans="1:13" ht="14.25" customHeight="1" x14ac:dyDescent="0.25">
      <c r="A126" t="str">
        <f t="shared" si="4"/>
        <v>Санкт-Петербург Юг43949</v>
      </c>
      <c r="B126">
        <f t="shared" si="5"/>
        <v>18</v>
      </c>
      <c r="C126" s="6">
        <v>43949</v>
      </c>
      <c r="D126" s="7" t="s">
        <v>14</v>
      </c>
      <c r="E126" s="7">
        <v>286002</v>
      </c>
      <c r="F126" s="7">
        <v>29159032.5</v>
      </c>
      <c r="G126" s="7">
        <v>21437602.310000002</v>
      </c>
      <c r="H126" s="8">
        <v>637711.59372307686</v>
      </c>
      <c r="I126">
        <f>VLOOKUP(A126,Лист2!$A$2:$F$505,4,FALSE)</f>
        <v>128</v>
      </c>
      <c r="J126">
        <f>VLOOKUP(A126,Лист2!$A$2:$F$505,5,FALSE)</f>
        <v>16450</v>
      </c>
      <c r="K126">
        <f>VLOOKUP(A126,Лист2!$A$2:$F$505,6,FALSE)</f>
        <v>15320</v>
      </c>
      <c r="L126" s="20">
        <f t="shared" si="6"/>
        <v>36.018161351925912</v>
      </c>
      <c r="M126" s="20">
        <f t="shared" si="7"/>
        <v>26.480405994266093</v>
      </c>
    </row>
    <row r="127" spans="1:13" ht="14.25" customHeight="1" x14ac:dyDescent="0.25">
      <c r="A127" t="str">
        <f t="shared" si="4"/>
        <v>Санкт-Петербург Юг43964</v>
      </c>
      <c r="B127">
        <f t="shared" si="5"/>
        <v>20</v>
      </c>
      <c r="C127" s="9">
        <v>43964</v>
      </c>
      <c r="D127" s="10" t="s">
        <v>14</v>
      </c>
      <c r="E127" s="10">
        <v>258459</v>
      </c>
      <c r="F127" s="10">
        <v>26467453.5</v>
      </c>
      <c r="G127" s="10">
        <v>19153152.526999999</v>
      </c>
      <c r="H127" s="11">
        <v>636197.23340769229</v>
      </c>
      <c r="I127">
        <f>VLOOKUP(A127,Лист2!$A$2:$F$505,4,FALSE)</f>
        <v>129</v>
      </c>
      <c r="J127">
        <f>VLOOKUP(A127,Лист2!$A$2:$F$505,5,FALSE)</f>
        <v>15304</v>
      </c>
      <c r="K127">
        <f>VLOOKUP(A127,Лист2!$A$2:$F$505,6,FALSE)</f>
        <v>14315</v>
      </c>
      <c r="L127" s="20">
        <f t="shared" si="6"/>
        <v>38.188496450853755</v>
      </c>
      <c r="M127" s="20">
        <f t="shared" si="7"/>
        <v>27.635076313631764</v>
      </c>
    </row>
    <row r="128" spans="1:13" ht="14.25" customHeight="1" x14ac:dyDescent="0.25">
      <c r="A128" t="str">
        <f t="shared" si="4"/>
        <v>Санкт-Петербург Юг43954</v>
      </c>
      <c r="B128">
        <f t="shared" si="5"/>
        <v>18</v>
      </c>
      <c r="C128" s="6">
        <v>43954</v>
      </c>
      <c r="D128" s="7" t="s">
        <v>14</v>
      </c>
      <c r="E128" s="7">
        <v>274083</v>
      </c>
      <c r="F128" s="7">
        <v>28427001</v>
      </c>
      <c r="G128" s="7">
        <v>20563887.598999999</v>
      </c>
      <c r="H128" s="8">
        <v>779849.36538461538</v>
      </c>
      <c r="I128">
        <f>VLOOKUP(A128,Лист2!$A$2:$F$505,4,FALSE)</f>
        <v>129</v>
      </c>
      <c r="J128">
        <f>VLOOKUP(A128,Лист2!$A$2:$F$505,5,FALSE)</f>
        <v>15778</v>
      </c>
      <c r="K128">
        <f>VLOOKUP(A128,Лист2!$A$2:$F$505,6,FALSE)</f>
        <v>14624</v>
      </c>
      <c r="L128" s="20">
        <f t="shared" si="6"/>
        <v>38.237484829387881</v>
      </c>
      <c r="M128" s="20">
        <f t="shared" si="7"/>
        <v>27.660720879420243</v>
      </c>
    </row>
    <row r="129" spans="1:13" ht="14.25" customHeight="1" x14ac:dyDescent="0.25">
      <c r="A129" t="str">
        <f t="shared" si="4"/>
        <v>Санкт-Петербург Юг43957</v>
      </c>
      <c r="B129">
        <f t="shared" si="5"/>
        <v>19</v>
      </c>
      <c r="C129" s="9">
        <v>43957</v>
      </c>
      <c r="D129" s="10" t="s">
        <v>14</v>
      </c>
      <c r="E129" s="10">
        <v>277512</v>
      </c>
      <c r="F129" s="10">
        <v>28770810.105599999</v>
      </c>
      <c r="G129" s="10">
        <v>20810852.736000001</v>
      </c>
      <c r="H129" s="11">
        <v>790162.57692307688</v>
      </c>
      <c r="I129">
        <f>VLOOKUP(A129,Лист2!$A$2:$F$505,4,FALSE)</f>
        <v>129</v>
      </c>
      <c r="J129">
        <f>VLOOKUP(A129,Лист2!$A$2:$F$505,5,FALSE)</f>
        <v>16376</v>
      </c>
      <c r="K129">
        <f>VLOOKUP(A129,Лист2!$A$2:$F$505,6,FALSE)</f>
        <v>15197</v>
      </c>
      <c r="L129" s="20">
        <f t="shared" si="6"/>
        <v>38.249068745896857</v>
      </c>
      <c r="M129" s="20">
        <f t="shared" si="7"/>
        <v>27.666782201765873</v>
      </c>
    </row>
    <row r="130" spans="1:13" ht="14.25" customHeight="1" x14ac:dyDescent="0.25">
      <c r="A130" t="str">
        <f t="shared" si="4"/>
        <v>Санкт-Петербург Юг43974</v>
      </c>
      <c r="B130">
        <f t="shared" si="5"/>
        <v>21</v>
      </c>
      <c r="C130" s="6">
        <v>43974</v>
      </c>
      <c r="D130" s="7" t="s">
        <v>14</v>
      </c>
      <c r="E130" s="7">
        <v>356982</v>
      </c>
      <c r="F130" s="7">
        <v>35103926.711549997</v>
      </c>
      <c r="G130" s="7">
        <v>26357141.036999997</v>
      </c>
      <c r="H130" s="8">
        <v>601482.07692307688</v>
      </c>
      <c r="I130">
        <f>VLOOKUP(A130,Лист2!$A$2:$F$505,4,FALSE)</f>
        <v>129</v>
      </c>
      <c r="J130">
        <f>VLOOKUP(A130,Лист2!$A$2:$F$505,5,FALSE)</f>
        <v>19856</v>
      </c>
      <c r="K130">
        <f>VLOOKUP(A130,Лист2!$A$2:$F$505,6,FALSE)</f>
        <v>18325</v>
      </c>
      <c r="L130" s="20">
        <f t="shared" si="6"/>
        <v>33.185638997307464</v>
      </c>
      <c r="M130" s="20">
        <f t="shared" si="7"/>
        <v>24.916829807738026</v>
      </c>
    </row>
    <row r="131" spans="1:13" ht="14.25" customHeight="1" x14ac:dyDescent="0.25">
      <c r="A131" t="str">
        <f t="shared" ref="A131:A194" si="8">D131&amp;C131</f>
        <v>Санкт-Петербург Юг43976</v>
      </c>
      <c r="B131">
        <f t="shared" ref="B131:B194" si="9">WEEKNUM(C131,2)</f>
        <v>22</v>
      </c>
      <c r="C131" s="9">
        <v>43976</v>
      </c>
      <c r="D131" s="10" t="s">
        <v>14</v>
      </c>
      <c r="E131" s="10">
        <v>266983.5</v>
      </c>
      <c r="F131" s="10">
        <v>27165913.5</v>
      </c>
      <c r="G131" s="10">
        <v>19659432.722999997</v>
      </c>
      <c r="H131" s="11">
        <v>698314.9846153846</v>
      </c>
      <c r="I131">
        <f>VLOOKUP(A131,Лист2!$A$2:$F$505,4,FALSE)</f>
        <v>129</v>
      </c>
      <c r="J131">
        <f>VLOOKUP(A131,Лист2!$A$2:$F$505,5,FALSE)</f>
        <v>15822</v>
      </c>
      <c r="K131">
        <f>VLOOKUP(A131,Лист2!$A$2:$F$505,6,FALSE)</f>
        <v>14753</v>
      </c>
      <c r="L131" s="20">
        <f t="shared" ref="L131:L194" si="10" xml:space="preserve"> ((F131- G131) / G131) * 100</f>
        <v>38.1825909361973</v>
      </c>
      <c r="M131" s="20">
        <f t="shared" ref="M131:M194" si="11" xml:space="preserve"> ((F131-G131) / F131) * 100</f>
        <v>27.631983651129577</v>
      </c>
    </row>
    <row r="132" spans="1:13" ht="14.25" customHeight="1" x14ac:dyDescent="0.25">
      <c r="A132" t="str">
        <f t="shared" si="8"/>
        <v>Санкт-Петербург Юг43951</v>
      </c>
      <c r="B132">
        <f t="shared" si="9"/>
        <v>18</v>
      </c>
      <c r="C132" s="6">
        <v>43951</v>
      </c>
      <c r="D132" s="7" t="s">
        <v>14</v>
      </c>
      <c r="E132" s="7">
        <v>311131.5</v>
      </c>
      <c r="F132" s="7">
        <v>32418879</v>
      </c>
      <c r="G132" s="7">
        <v>23595019.660999998</v>
      </c>
      <c r="H132" s="8">
        <v>265444.33165384614</v>
      </c>
      <c r="I132">
        <f>VLOOKUP(A132,Лист2!$A$2:$F$505,4,FALSE)</f>
        <v>129</v>
      </c>
      <c r="J132">
        <f>VLOOKUP(A132,Лист2!$A$2:$F$505,5,FALSE)</f>
        <v>18042</v>
      </c>
      <c r="K132">
        <f>VLOOKUP(A132,Лист2!$A$2:$F$505,6,FALSE)</f>
        <v>16631</v>
      </c>
      <c r="L132" s="20">
        <f t="shared" si="10"/>
        <v>37.39712645200666</v>
      </c>
      <c r="M132" s="20">
        <f t="shared" si="11"/>
        <v>27.218274077274547</v>
      </c>
    </row>
    <row r="133" spans="1:13" ht="14.25" customHeight="1" x14ac:dyDescent="0.25">
      <c r="A133" t="str">
        <f t="shared" si="8"/>
        <v>Санкт-Петербург Юг43961</v>
      </c>
      <c r="B133">
        <f t="shared" si="9"/>
        <v>19</v>
      </c>
      <c r="C133" s="9">
        <v>43961</v>
      </c>
      <c r="D133" s="10" t="s">
        <v>14</v>
      </c>
      <c r="E133" s="10">
        <v>287206.5</v>
      </c>
      <c r="F133" s="10">
        <v>29536176.10605</v>
      </c>
      <c r="G133" s="10">
        <v>21276357.105999999</v>
      </c>
      <c r="H133" s="11">
        <v>541588.89356153843</v>
      </c>
      <c r="I133">
        <f>VLOOKUP(A133,Лист2!$A$2:$F$505,4,FALSE)</f>
        <v>129</v>
      </c>
      <c r="J133">
        <f>VLOOKUP(A133,Лист2!$A$2:$F$505,5,FALSE)</f>
        <v>16437</v>
      </c>
      <c r="K133">
        <f>VLOOKUP(A133,Лист2!$A$2:$F$505,6,FALSE)</f>
        <v>15285</v>
      </c>
      <c r="L133" s="20">
        <f t="shared" si="10"/>
        <v>38.821584723828053</v>
      </c>
      <c r="M133" s="20">
        <f t="shared" si="11"/>
        <v>27.965092605058356</v>
      </c>
    </row>
    <row r="134" spans="1:13" ht="14.25" customHeight="1" x14ac:dyDescent="0.25">
      <c r="A134" t="str">
        <f t="shared" si="8"/>
        <v>Санкт-Петербург Юг43959</v>
      </c>
      <c r="B134">
        <f t="shared" si="9"/>
        <v>19</v>
      </c>
      <c r="C134" s="6">
        <v>43959</v>
      </c>
      <c r="D134" s="7" t="s">
        <v>14</v>
      </c>
      <c r="E134" s="7">
        <v>370092</v>
      </c>
      <c r="F134" s="7">
        <v>38091556.5</v>
      </c>
      <c r="G134" s="7">
        <v>28012065.349999998</v>
      </c>
      <c r="H134" s="8">
        <v>725212.99592307687</v>
      </c>
      <c r="I134">
        <f>VLOOKUP(A134,Лист2!$A$2:$F$505,4,FALSE)</f>
        <v>129</v>
      </c>
      <c r="J134">
        <f>VLOOKUP(A134,Лист2!$A$2:$F$505,5,FALSE)</f>
        <v>20452</v>
      </c>
      <c r="K134">
        <f>VLOOKUP(A134,Лист2!$A$2:$F$505,6,FALSE)</f>
        <v>18857</v>
      </c>
      <c r="L134" s="20">
        <f t="shared" si="10"/>
        <v>35.982677550050781</v>
      </c>
      <c r="M134" s="20">
        <f t="shared" si="11"/>
        <v>26.461221530813532</v>
      </c>
    </row>
    <row r="135" spans="1:13" ht="14.25" customHeight="1" x14ac:dyDescent="0.25">
      <c r="A135" t="str">
        <f t="shared" si="8"/>
        <v>Санкт-Петербург Юг43958</v>
      </c>
      <c r="B135">
        <f t="shared" si="9"/>
        <v>19</v>
      </c>
      <c r="C135" s="9">
        <v>43958</v>
      </c>
      <c r="D135" s="10" t="s">
        <v>14</v>
      </c>
      <c r="E135" s="10">
        <v>247813.5</v>
      </c>
      <c r="F135" s="10">
        <v>25325271</v>
      </c>
      <c r="G135" s="10">
        <v>18582990.427999999</v>
      </c>
      <c r="H135" s="11">
        <v>865201.87857692305</v>
      </c>
      <c r="I135">
        <f>VLOOKUP(A135,Лист2!$A$2:$F$505,4,FALSE)</f>
        <v>129</v>
      </c>
      <c r="J135">
        <f>VLOOKUP(A135,Лист2!$A$2:$F$505,5,FALSE)</f>
        <v>14582</v>
      </c>
      <c r="K135">
        <f>VLOOKUP(A135,Лист2!$A$2:$F$505,6,FALSE)</f>
        <v>13512</v>
      </c>
      <c r="L135" s="20">
        <f t="shared" si="10"/>
        <v>36.281999918813071</v>
      </c>
      <c r="M135" s="20">
        <f t="shared" si="11"/>
        <v>26.622738102190496</v>
      </c>
    </row>
    <row r="136" spans="1:13" ht="14.25" customHeight="1" x14ac:dyDescent="0.25">
      <c r="A136" t="str">
        <f t="shared" si="8"/>
        <v>Санкт-Петербург Юг43975</v>
      </c>
      <c r="B136">
        <f t="shared" si="9"/>
        <v>21</v>
      </c>
      <c r="C136" s="6">
        <v>43975</v>
      </c>
      <c r="D136" s="7" t="s">
        <v>14</v>
      </c>
      <c r="E136" s="7">
        <v>287740.5</v>
      </c>
      <c r="F136" s="7">
        <v>28188534</v>
      </c>
      <c r="G136" s="7">
        <v>21369401.386999998</v>
      </c>
      <c r="H136" s="8">
        <v>607679.34615384613</v>
      </c>
      <c r="I136">
        <f>VLOOKUP(A136,Лист2!$A$2:$F$505,4,FALSE)</f>
        <v>129</v>
      </c>
      <c r="J136">
        <f>VLOOKUP(A136,Лист2!$A$2:$F$505,5,FALSE)</f>
        <v>16432</v>
      </c>
      <c r="K136">
        <f>VLOOKUP(A136,Лист2!$A$2:$F$505,6,FALSE)</f>
        <v>15345</v>
      </c>
      <c r="L136" s="20">
        <f t="shared" si="10"/>
        <v>31.91073296582092</v>
      </c>
      <c r="M136" s="20">
        <f t="shared" si="11"/>
        <v>24.191157344330154</v>
      </c>
    </row>
    <row r="137" spans="1:13" ht="14.25" customHeight="1" x14ac:dyDescent="0.25">
      <c r="A137" t="str">
        <f t="shared" si="8"/>
        <v>Санкт-Петербург Север43967</v>
      </c>
      <c r="B137">
        <f t="shared" si="9"/>
        <v>20</v>
      </c>
      <c r="C137" s="9">
        <v>43967</v>
      </c>
      <c r="D137" s="10" t="s">
        <v>15</v>
      </c>
      <c r="E137" s="10">
        <v>408810</v>
      </c>
      <c r="F137" s="10">
        <v>42323631</v>
      </c>
      <c r="G137" s="10">
        <v>31033323.692999996</v>
      </c>
      <c r="H137" s="11">
        <v>571764.09076923074</v>
      </c>
      <c r="I137">
        <f>VLOOKUP(A137,Лист2!$A$2:$F$505,4,FALSE)</f>
        <v>125</v>
      </c>
      <c r="J137">
        <f>VLOOKUP(A137,Лист2!$A$2:$F$505,5,FALSE)</f>
        <v>22291</v>
      </c>
      <c r="K137">
        <f>VLOOKUP(A137,Лист2!$A$2:$F$505,6,FALSE)</f>
        <v>20635</v>
      </c>
      <c r="L137" s="20">
        <f t="shared" si="10"/>
        <v>36.38123785479894</v>
      </c>
      <c r="M137" s="20">
        <f t="shared" si="11"/>
        <v>26.676131135818672</v>
      </c>
    </row>
    <row r="138" spans="1:13" ht="14.25" customHeight="1" x14ac:dyDescent="0.25">
      <c r="A138" t="str">
        <f t="shared" si="8"/>
        <v>Санкт-Петербург Север43970</v>
      </c>
      <c r="B138">
        <f t="shared" si="9"/>
        <v>21</v>
      </c>
      <c r="C138" s="6">
        <v>43970</v>
      </c>
      <c r="D138" s="7" t="s">
        <v>15</v>
      </c>
      <c r="E138" s="7">
        <v>362536.5</v>
      </c>
      <c r="F138" s="7">
        <v>37023243</v>
      </c>
      <c r="G138" s="7">
        <v>26762183.377</v>
      </c>
      <c r="H138" s="8">
        <v>650375.76849230775</v>
      </c>
      <c r="I138">
        <f>VLOOKUP(A138,Лист2!$A$2:$F$505,4,FALSE)</f>
        <v>125</v>
      </c>
      <c r="J138">
        <f>VLOOKUP(A138,Лист2!$A$2:$F$505,5,FALSE)</f>
        <v>20771</v>
      </c>
      <c r="K138">
        <f>VLOOKUP(A138,Лист2!$A$2:$F$505,6,FALSE)</f>
        <v>19338</v>
      </c>
      <c r="L138" s="20">
        <f t="shared" si="10"/>
        <v>38.341638566824024</v>
      </c>
      <c r="M138" s="20">
        <f t="shared" si="11"/>
        <v>27.715183197214788</v>
      </c>
    </row>
    <row r="139" spans="1:13" ht="14.25" customHeight="1" x14ac:dyDescent="0.25">
      <c r="A139" t="str">
        <f t="shared" si="8"/>
        <v>Санкт-Петербург Север43968</v>
      </c>
      <c r="B139">
        <f t="shared" si="9"/>
        <v>20</v>
      </c>
      <c r="C139" s="9">
        <v>43968</v>
      </c>
      <c r="D139" s="10" t="s">
        <v>15</v>
      </c>
      <c r="E139" s="10">
        <v>357072</v>
      </c>
      <c r="F139" s="10">
        <v>36834567</v>
      </c>
      <c r="G139" s="10">
        <v>26914635.671</v>
      </c>
      <c r="H139" s="11">
        <v>566638.92575384618</v>
      </c>
      <c r="I139">
        <f>VLOOKUP(A139,Лист2!$A$2:$F$505,4,FALSE)</f>
        <v>125</v>
      </c>
      <c r="J139">
        <f>VLOOKUP(A139,Лист2!$A$2:$F$505,5,FALSE)</f>
        <v>20079</v>
      </c>
      <c r="K139">
        <f>VLOOKUP(A139,Лист2!$A$2:$F$505,6,FALSE)</f>
        <v>18721</v>
      </c>
      <c r="L139" s="20">
        <f t="shared" si="10"/>
        <v>36.857015083761787</v>
      </c>
      <c r="M139" s="20">
        <f t="shared" si="11"/>
        <v>26.931038252736894</v>
      </c>
    </row>
    <row r="140" spans="1:13" ht="14.25" customHeight="1" x14ac:dyDescent="0.25">
      <c r="A140" t="str">
        <f t="shared" si="8"/>
        <v>Санкт-Петербург Север43960</v>
      </c>
      <c r="B140">
        <f t="shared" si="9"/>
        <v>19</v>
      </c>
      <c r="C140" s="6">
        <v>43960</v>
      </c>
      <c r="D140" s="7" t="s">
        <v>15</v>
      </c>
      <c r="E140" s="7">
        <v>359214</v>
      </c>
      <c r="F140" s="7">
        <v>38693427</v>
      </c>
      <c r="G140" s="7">
        <v>27863789.055</v>
      </c>
      <c r="H140" s="8">
        <v>582268.72615384613</v>
      </c>
      <c r="I140">
        <f>VLOOKUP(A140,Лист2!$A$2:$F$505,4,FALSE)</f>
        <v>125</v>
      </c>
      <c r="J140">
        <f>VLOOKUP(A140,Лист2!$A$2:$F$505,5,FALSE)</f>
        <v>20132</v>
      </c>
      <c r="K140">
        <f>VLOOKUP(A140,Лист2!$A$2:$F$505,6,FALSE)</f>
        <v>18617</v>
      </c>
      <c r="L140" s="20">
        <f t="shared" si="10"/>
        <v>38.866350601576507</v>
      </c>
      <c r="M140" s="20">
        <f t="shared" si="11"/>
        <v>27.988314255545266</v>
      </c>
    </row>
    <row r="141" spans="1:13" ht="14.25" customHeight="1" x14ac:dyDescent="0.25">
      <c r="A141" t="str">
        <f t="shared" si="8"/>
        <v>Санкт-Петербург Север43955</v>
      </c>
      <c r="B141">
        <f t="shared" si="9"/>
        <v>19</v>
      </c>
      <c r="C141" s="9">
        <v>43955</v>
      </c>
      <c r="D141" s="10" t="s">
        <v>15</v>
      </c>
      <c r="E141" s="10">
        <v>360255</v>
      </c>
      <c r="F141" s="10">
        <v>38406954</v>
      </c>
      <c r="G141" s="10">
        <v>27588003.988000002</v>
      </c>
      <c r="H141" s="11">
        <v>1078421.345076923</v>
      </c>
      <c r="I141">
        <f>VLOOKUP(A141,Лист2!$A$2:$F$505,4,FALSE)</f>
        <v>125</v>
      </c>
      <c r="J141">
        <f>VLOOKUP(A141,Лист2!$A$2:$F$505,5,FALSE)</f>
        <v>20495</v>
      </c>
      <c r="K141">
        <f>VLOOKUP(A141,Лист2!$A$2:$F$505,6,FALSE)</f>
        <v>18964</v>
      </c>
      <c r="L141" s="20">
        <f t="shared" si="10"/>
        <v>39.216139075178958</v>
      </c>
      <c r="M141" s="20">
        <f t="shared" si="11"/>
        <v>28.169247714879965</v>
      </c>
    </row>
    <row r="142" spans="1:13" ht="14.25" customHeight="1" x14ac:dyDescent="0.25">
      <c r="A142" t="str">
        <f t="shared" si="8"/>
        <v>Санкт-Петербург Север43950</v>
      </c>
      <c r="B142">
        <f t="shared" si="9"/>
        <v>18</v>
      </c>
      <c r="C142" s="6">
        <v>43950</v>
      </c>
      <c r="D142" s="7" t="s">
        <v>15</v>
      </c>
      <c r="E142" s="7">
        <v>387220.5</v>
      </c>
      <c r="F142" s="7">
        <v>41559384</v>
      </c>
      <c r="G142" s="7">
        <v>30476170.214999996</v>
      </c>
      <c r="H142" s="8">
        <v>642893.56656923075</v>
      </c>
      <c r="I142">
        <f>VLOOKUP(A142,Лист2!$A$2:$F$505,4,FALSE)</f>
        <v>125</v>
      </c>
      <c r="J142">
        <f>VLOOKUP(A142,Лист2!$A$2:$F$505,5,FALSE)</f>
        <v>21863</v>
      </c>
      <c r="K142">
        <f>VLOOKUP(A142,Лист2!$A$2:$F$505,6,FALSE)</f>
        <v>20160</v>
      </c>
      <c r="L142" s="20">
        <f t="shared" si="10"/>
        <v>36.366819409431514</v>
      </c>
      <c r="M142" s="20">
        <f t="shared" si="11"/>
        <v>26.668378398005139</v>
      </c>
    </row>
    <row r="143" spans="1:13" ht="14.25" customHeight="1" x14ac:dyDescent="0.25">
      <c r="A143" t="str">
        <f t="shared" si="8"/>
        <v>Санкт-Петербург Север43953</v>
      </c>
      <c r="B143">
        <f t="shared" si="9"/>
        <v>18</v>
      </c>
      <c r="C143" s="9">
        <v>43953</v>
      </c>
      <c r="D143" s="10" t="s">
        <v>15</v>
      </c>
      <c r="E143" s="10">
        <v>296580</v>
      </c>
      <c r="F143" s="10">
        <v>31843737</v>
      </c>
      <c r="G143" s="10">
        <v>23119777.98</v>
      </c>
      <c r="H143" s="11">
        <v>657754.31880000001</v>
      </c>
      <c r="I143">
        <f>VLOOKUP(A143,Лист2!$A$2:$F$505,4,FALSE)</f>
        <v>125</v>
      </c>
      <c r="J143">
        <f>VLOOKUP(A143,Лист2!$A$2:$F$505,5,FALSE)</f>
        <v>16932</v>
      </c>
      <c r="K143">
        <f>VLOOKUP(A143,Лист2!$A$2:$F$505,6,FALSE)</f>
        <v>15601</v>
      </c>
      <c r="L143" s="20">
        <f t="shared" si="10"/>
        <v>37.733749119679047</v>
      </c>
      <c r="M143" s="20">
        <f t="shared" si="11"/>
        <v>27.396153347202933</v>
      </c>
    </row>
    <row r="144" spans="1:13" ht="14.25" customHeight="1" x14ac:dyDescent="0.25">
      <c r="A144" t="str">
        <f t="shared" si="8"/>
        <v>Санкт-Петербург Север43977</v>
      </c>
      <c r="B144">
        <f t="shared" si="9"/>
        <v>22</v>
      </c>
      <c r="C144" s="6">
        <v>43977</v>
      </c>
      <c r="D144" s="7" t="s">
        <v>15</v>
      </c>
      <c r="E144" s="7">
        <v>369861</v>
      </c>
      <c r="F144" s="7">
        <v>38365960.5</v>
      </c>
      <c r="G144" s="7">
        <v>27592063.502999999</v>
      </c>
      <c r="H144" s="8">
        <v>589339.03384615376</v>
      </c>
      <c r="I144">
        <f>VLOOKUP(A144,Лист2!$A$2:$F$505,4,FALSE)</f>
        <v>124</v>
      </c>
      <c r="J144">
        <f>VLOOKUP(A144,Лист2!$A$2:$F$505,5,FALSE)</f>
        <v>21153</v>
      </c>
      <c r="K144">
        <f>VLOOKUP(A144,Лист2!$A$2:$F$505,6,FALSE)</f>
        <v>19673</v>
      </c>
      <c r="L144" s="20">
        <f t="shared" si="10"/>
        <v>39.04708684012919</v>
      </c>
      <c r="M144" s="20">
        <f t="shared" si="11"/>
        <v>28.081916512946421</v>
      </c>
    </row>
    <row r="145" spans="1:13" ht="14.25" customHeight="1" x14ac:dyDescent="0.25">
      <c r="A145" t="str">
        <f t="shared" si="8"/>
        <v>Санкт-Петербург Север43952</v>
      </c>
      <c r="B145">
        <f t="shared" si="9"/>
        <v>18</v>
      </c>
      <c r="C145" s="9">
        <v>43952</v>
      </c>
      <c r="D145" s="10" t="s">
        <v>15</v>
      </c>
      <c r="E145" s="10">
        <v>372504</v>
      </c>
      <c r="F145" s="10">
        <v>40077193.5</v>
      </c>
      <c r="G145" s="10">
        <v>29141359.438000001</v>
      </c>
      <c r="H145" s="11">
        <v>848425.41843846149</v>
      </c>
      <c r="I145">
        <f>VLOOKUP(A145,Лист2!$A$2:$F$505,4,FALSE)</f>
        <v>125</v>
      </c>
      <c r="J145">
        <f>VLOOKUP(A145,Лист2!$A$2:$F$505,5,FALSE)</f>
        <v>20602</v>
      </c>
      <c r="K145">
        <f>VLOOKUP(A145,Лист2!$A$2:$F$505,6,FALSE)</f>
        <v>18845</v>
      </c>
      <c r="L145" s="20">
        <f t="shared" si="10"/>
        <v>37.526849374568968</v>
      </c>
      <c r="M145" s="20">
        <f t="shared" si="11"/>
        <v>27.286925822288428</v>
      </c>
    </row>
    <row r="146" spans="1:13" ht="14.25" customHeight="1" x14ac:dyDescent="0.25">
      <c r="A146" t="str">
        <f t="shared" si="8"/>
        <v>Санкт-Петербург Север43963</v>
      </c>
      <c r="B146">
        <f t="shared" si="9"/>
        <v>20</v>
      </c>
      <c r="C146" s="6">
        <v>43963</v>
      </c>
      <c r="D146" s="7" t="s">
        <v>15</v>
      </c>
      <c r="E146" s="7">
        <v>373392</v>
      </c>
      <c r="F146" s="7">
        <v>39578577</v>
      </c>
      <c r="G146" s="7">
        <v>28453665.594999999</v>
      </c>
      <c r="H146" s="8">
        <v>535419.89796923078</v>
      </c>
      <c r="I146">
        <f>VLOOKUP(A146,Лист2!$A$2:$F$505,4,FALSE)</f>
        <v>125</v>
      </c>
      <c r="J146">
        <f>VLOOKUP(A146,Лист2!$A$2:$F$505,5,FALSE)</f>
        <v>21106</v>
      </c>
      <c r="K146">
        <f>VLOOKUP(A146,Лист2!$A$2:$F$505,6,FALSE)</f>
        <v>19651</v>
      </c>
      <c r="L146" s="20">
        <f t="shared" si="10"/>
        <v>39.098341715785537</v>
      </c>
      <c r="M146" s="20">
        <f t="shared" si="11"/>
        <v>28.108416846315627</v>
      </c>
    </row>
    <row r="147" spans="1:13" ht="14.25" customHeight="1" x14ac:dyDescent="0.25">
      <c r="A147" t="str">
        <f t="shared" si="8"/>
        <v>Санкт-Петербург Север43972</v>
      </c>
      <c r="B147">
        <f t="shared" si="9"/>
        <v>21</v>
      </c>
      <c r="C147" s="9">
        <v>43972</v>
      </c>
      <c r="D147" s="10" t="s">
        <v>15</v>
      </c>
      <c r="E147" s="10">
        <v>378043.5</v>
      </c>
      <c r="F147" s="10">
        <v>37902156.57</v>
      </c>
      <c r="G147" s="10">
        <v>28083686.689999998</v>
      </c>
      <c r="H147" s="11">
        <v>713697.60769230768</v>
      </c>
      <c r="I147">
        <f>VLOOKUP(A147,Лист2!$A$2:$F$505,4,FALSE)</f>
        <v>125</v>
      </c>
      <c r="J147">
        <f>VLOOKUP(A147,Лист2!$A$2:$F$505,5,FALSE)</f>
        <v>20911</v>
      </c>
      <c r="K147">
        <f>VLOOKUP(A147,Лист2!$A$2:$F$505,6,FALSE)</f>
        <v>19358</v>
      </c>
      <c r="L147" s="20">
        <f t="shared" si="10"/>
        <v>34.961470651558542</v>
      </c>
      <c r="M147" s="20">
        <f t="shared" si="11"/>
        <v>25.904778958597401</v>
      </c>
    </row>
    <row r="148" spans="1:13" ht="14.25" customHeight="1" x14ac:dyDescent="0.25">
      <c r="A148" t="str">
        <f t="shared" si="8"/>
        <v>Санкт-Петербург Север43971</v>
      </c>
      <c r="B148">
        <f t="shared" si="9"/>
        <v>21</v>
      </c>
      <c r="C148" s="6">
        <v>43971</v>
      </c>
      <c r="D148" s="7" t="s">
        <v>15</v>
      </c>
      <c r="E148" s="7">
        <v>388668</v>
      </c>
      <c r="F148" s="7">
        <v>39639309</v>
      </c>
      <c r="G148" s="7">
        <v>28736966.634</v>
      </c>
      <c r="H148" s="8">
        <v>997757.75384615385</v>
      </c>
      <c r="I148">
        <f>VLOOKUP(A148,Лист2!$A$2:$F$505,4,FALSE)</f>
        <v>125</v>
      </c>
      <c r="J148">
        <f>VLOOKUP(A148,Лист2!$A$2:$F$505,5,FALSE)</f>
        <v>21674</v>
      </c>
      <c r="K148">
        <f>VLOOKUP(A148,Лист2!$A$2:$F$505,6,FALSE)</f>
        <v>20155</v>
      </c>
      <c r="L148" s="20">
        <f t="shared" si="10"/>
        <v>37.938389617994503</v>
      </c>
      <c r="M148" s="20">
        <f t="shared" si="11"/>
        <v>27.503865836813656</v>
      </c>
    </row>
    <row r="149" spans="1:13" ht="14.25" customHeight="1" x14ac:dyDescent="0.25">
      <c r="A149" t="str">
        <f t="shared" si="8"/>
        <v>Санкт-Петербург Север43956</v>
      </c>
      <c r="B149">
        <f t="shared" si="9"/>
        <v>19</v>
      </c>
      <c r="C149" s="9">
        <v>43956</v>
      </c>
      <c r="D149" s="10" t="s">
        <v>15</v>
      </c>
      <c r="E149" s="10">
        <v>333792</v>
      </c>
      <c r="F149" s="10">
        <v>35671734</v>
      </c>
      <c r="G149" s="10">
        <v>25644478.342</v>
      </c>
      <c r="H149" s="11">
        <v>919576.96055384621</v>
      </c>
      <c r="I149">
        <f>VLOOKUP(A149,Лист2!$A$2:$F$505,4,FALSE)</f>
        <v>125</v>
      </c>
      <c r="J149">
        <f>VLOOKUP(A149,Лист2!$A$2:$F$505,5,FALSE)</f>
        <v>18944</v>
      </c>
      <c r="K149">
        <f>VLOOKUP(A149,Лист2!$A$2:$F$505,6,FALSE)</f>
        <v>17541</v>
      </c>
      <c r="L149" s="20">
        <f t="shared" si="10"/>
        <v>39.101031903532878</v>
      </c>
      <c r="M149" s="20">
        <f t="shared" si="11"/>
        <v>28.109807215987875</v>
      </c>
    </row>
    <row r="150" spans="1:13" ht="14.25" customHeight="1" x14ac:dyDescent="0.25">
      <c r="A150" t="str">
        <f t="shared" si="8"/>
        <v>Санкт-Петербург Север43949</v>
      </c>
      <c r="B150">
        <f t="shared" si="9"/>
        <v>18</v>
      </c>
      <c r="C150" s="6">
        <v>43949</v>
      </c>
      <c r="D150" s="7" t="s">
        <v>15</v>
      </c>
      <c r="E150" s="7">
        <v>376060.5</v>
      </c>
      <c r="F150" s="7">
        <v>39918028.5</v>
      </c>
      <c r="G150" s="7">
        <v>29154014.884</v>
      </c>
      <c r="H150" s="8">
        <v>611904.23352307687</v>
      </c>
      <c r="I150">
        <f>VLOOKUP(A150,Лист2!$A$2:$F$505,4,FALSE)</f>
        <v>125</v>
      </c>
      <c r="J150">
        <f>VLOOKUP(A150,Лист2!$A$2:$F$505,5,FALSE)</f>
        <v>20914</v>
      </c>
      <c r="K150">
        <f>VLOOKUP(A150,Лист2!$A$2:$F$505,6,FALSE)</f>
        <v>19479</v>
      </c>
      <c r="L150" s="20">
        <f t="shared" si="10"/>
        <v>36.921205051272004</v>
      </c>
      <c r="M150" s="20">
        <f t="shared" si="11"/>
        <v>26.965293679270758</v>
      </c>
    </row>
    <row r="151" spans="1:13" ht="14.25" customHeight="1" x14ac:dyDescent="0.25">
      <c r="A151" t="str">
        <f t="shared" si="8"/>
        <v>Санкт-Петербург Север43964</v>
      </c>
      <c r="B151">
        <f t="shared" si="9"/>
        <v>20</v>
      </c>
      <c r="C151" s="9">
        <v>43964</v>
      </c>
      <c r="D151" s="10" t="s">
        <v>15</v>
      </c>
      <c r="E151" s="10">
        <v>350068.5</v>
      </c>
      <c r="F151" s="10">
        <v>37197115.5</v>
      </c>
      <c r="G151" s="10">
        <v>26793668.158999998</v>
      </c>
      <c r="H151" s="11">
        <v>582815.36153846153</v>
      </c>
      <c r="I151">
        <f>VLOOKUP(A151,Лист2!$A$2:$F$505,4,FALSE)</f>
        <v>125</v>
      </c>
      <c r="J151">
        <f>VLOOKUP(A151,Лист2!$A$2:$F$505,5,FALSE)</f>
        <v>19965</v>
      </c>
      <c r="K151">
        <f>VLOOKUP(A151,Лист2!$A$2:$F$505,6,FALSE)</f>
        <v>18573</v>
      </c>
      <c r="L151" s="20">
        <f t="shared" si="10"/>
        <v>38.828006972630519</v>
      </c>
      <c r="M151" s="20">
        <f t="shared" si="11"/>
        <v>27.968424973705293</v>
      </c>
    </row>
    <row r="152" spans="1:13" ht="14.25" customHeight="1" x14ac:dyDescent="0.25">
      <c r="A152" t="str">
        <f t="shared" si="8"/>
        <v>Санкт-Петербург Юг43982</v>
      </c>
      <c r="B152">
        <f t="shared" si="9"/>
        <v>22</v>
      </c>
      <c r="C152" s="6">
        <v>43982</v>
      </c>
      <c r="D152" s="7" t="s">
        <v>14</v>
      </c>
      <c r="E152" s="7">
        <v>294337.5</v>
      </c>
      <c r="F152" s="7">
        <v>29327766</v>
      </c>
      <c r="G152" s="7">
        <v>22491044.692999996</v>
      </c>
      <c r="H152" s="8">
        <v>283716.73846153845</v>
      </c>
      <c r="I152">
        <f>VLOOKUP(A152,Лист2!$A$2:$F$505,4,FALSE)</f>
        <v>129</v>
      </c>
      <c r="J152">
        <f>VLOOKUP(A152,Лист2!$A$2:$F$505,5,FALSE)</f>
        <v>17235</v>
      </c>
      <c r="K152">
        <f>VLOOKUP(A152,Лист2!$A$2:$F$505,6,FALSE)</f>
        <v>16052</v>
      </c>
      <c r="L152" s="20">
        <f t="shared" si="10"/>
        <v>30.397526661479766</v>
      </c>
      <c r="M152" s="20">
        <f t="shared" si="11"/>
        <v>23.311428858918212</v>
      </c>
    </row>
    <row r="153" spans="1:13" ht="14.25" customHeight="1" x14ac:dyDescent="0.25">
      <c r="A153" t="str">
        <f t="shared" si="8"/>
        <v>Санкт-Петербург Север43954</v>
      </c>
      <c r="B153">
        <f t="shared" si="9"/>
        <v>18</v>
      </c>
      <c r="C153" s="9">
        <v>43954</v>
      </c>
      <c r="D153" s="10" t="s">
        <v>15</v>
      </c>
      <c r="E153" s="10">
        <v>342666</v>
      </c>
      <c r="F153" s="10">
        <v>36631999.5</v>
      </c>
      <c r="G153" s="10">
        <v>26408496.047999997</v>
      </c>
      <c r="H153" s="11">
        <v>820373.56815384608</v>
      </c>
      <c r="I153">
        <f>VLOOKUP(A153,Лист2!$A$2:$F$505,4,FALSE)</f>
        <v>125</v>
      </c>
      <c r="J153">
        <f>VLOOKUP(A153,Лист2!$A$2:$F$505,5,FALSE)</f>
        <v>18861</v>
      </c>
      <c r="K153">
        <f>VLOOKUP(A153,Лист2!$A$2:$F$505,6,FALSE)</f>
        <v>17420</v>
      </c>
      <c r="L153" s="20">
        <f t="shared" si="10"/>
        <v>38.71293326745225</v>
      </c>
      <c r="M153" s="20">
        <f t="shared" si="11"/>
        <v>27.908668900260285</v>
      </c>
    </row>
    <row r="154" spans="1:13" ht="14.25" customHeight="1" x14ac:dyDescent="0.25">
      <c r="A154" t="str">
        <f t="shared" si="8"/>
        <v>Санкт-Петербург Юг43981</v>
      </c>
      <c r="B154">
        <f t="shared" si="9"/>
        <v>22</v>
      </c>
      <c r="C154" s="6">
        <v>43981</v>
      </c>
      <c r="D154" s="7" t="s">
        <v>14</v>
      </c>
      <c r="E154" s="7">
        <v>364882.5</v>
      </c>
      <c r="F154" s="7">
        <v>35724493.5</v>
      </c>
      <c r="G154" s="7">
        <v>27535617.434</v>
      </c>
      <c r="H154" s="8">
        <v>541116.6988461538</v>
      </c>
      <c r="I154">
        <f>VLOOKUP(A154,Лист2!$A$2:$F$505,4,FALSE)</f>
        <v>129</v>
      </c>
      <c r="J154">
        <f>VLOOKUP(A154,Лист2!$A$2:$F$505,5,FALSE)</f>
        <v>20243</v>
      </c>
      <c r="K154">
        <f>VLOOKUP(A154,Лист2!$A$2:$F$505,6,FALSE)</f>
        <v>18711</v>
      </c>
      <c r="L154" s="20">
        <f t="shared" si="10"/>
        <v>29.739213531811593</v>
      </c>
      <c r="M154" s="20">
        <f t="shared" si="11"/>
        <v>22.92230137846461</v>
      </c>
    </row>
    <row r="155" spans="1:13" ht="14.25" customHeight="1" x14ac:dyDescent="0.25">
      <c r="A155" t="str">
        <f t="shared" si="8"/>
        <v>Санкт-Петербург Север43957</v>
      </c>
      <c r="B155">
        <f t="shared" si="9"/>
        <v>19</v>
      </c>
      <c r="C155" s="9">
        <v>43957</v>
      </c>
      <c r="D155" s="10" t="s">
        <v>15</v>
      </c>
      <c r="E155" s="10">
        <v>355278</v>
      </c>
      <c r="F155" s="10">
        <v>38092344</v>
      </c>
      <c r="G155" s="10">
        <v>27467616.702999998</v>
      </c>
      <c r="H155" s="11">
        <v>942702.9</v>
      </c>
      <c r="I155">
        <f>VLOOKUP(A155,Лист2!$A$2:$F$505,4,FALSE)</f>
        <v>125</v>
      </c>
      <c r="J155">
        <f>VLOOKUP(A155,Лист2!$A$2:$F$505,5,FALSE)</f>
        <v>20218</v>
      </c>
      <c r="K155">
        <f>VLOOKUP(A155,Лист2!$A$2:$F$505,6,FALSE)</f>
        <v>18647</v>
      </c>
      <c r="L155" s="20">
        <f t="shared" si="10"/>
        <v>38.680921653605189</v>
      </c>
      <c r="M155" s="20">
        <f t="shared" si="11"/>
        <v>27.892028112000673</v>
      </c>
    </row>
    <row r="156" spans="1:13" ht="14.25" customHeight="1" x14ac:dyDescent="0.25">
      <c r="A156" t="str">
        <f t="shared" si="8"/>
        <v>Санкт-Петербург Север43974</v>
      </c>
      <c r="B156">
        <f t="shared" si="9"/>
        <v>21</v>
      </c>
      <c r="C156" s="6">
        <v>43974</v>
      </c>
      <c r="D156" s="7" t="s">
        <v>15</v>
      </c>
      <c r="E156" s="7">
        <v>456885</v>
      </c>
      <c r="F156" s="7">
        <v>46408080</v>
      </c>
      <c r="G156" s="7">
        <v>34793888.932999998</v>
      </c>
      <c r="H156" s="8">
        <v>595793.09065384604</v>
      </c>
      <c r="I156">
        <f>VLOOKUP(A156,Лист2!$A$2:$F$505,4,FALSE)</f>
        <v>125</v>
      </c>
      <c r="J156">
        <f>VLOOKUP(A156,Лист2!$A$2:$F$505,5,FALSE)</f>
        <v>24574</v>
      </c>
      <c r="K156">
        <f>VLOOKUP(A156,Лист2!$A$2:$F$505,6,FALSE)</f>
        <v>22609</v>
      </c>
      <c r="L156" s="20">
        <f t="shared" si="10"/>
        <v>33.379973964291786</v>
      </c>
      <c r="M156" s="20">
        <f t="shared" si="11"/>
        <v>25.026226180871959</v>
      </c>
    </row>
    <row r="157" spans="1:13" ht="14.25" customHeight="1" x14ac:dyDescent="0.25">
      <c r="A157" t="str">
        <f t="shared" si="8"/>
        <v>Санкт-Петербург Юг43979</v>
      </c>
      <c r="B157">
        <f t="shared" si="9"/>
        <v>22</v>
      </c>
      <c r="C157" s="9">
        <v>43979</v>
      </c>
      <c r="D157" s="10" t="s">
        <v>14</v>
      </c>
      <c r="E157" s="10">
        <v>278491.5</v>
      </c>
      <c r="F157" s="10">
        <v>28151004.75</v>
      </c>
      <c r="G157" s="10">
        <v>20806418.796</v>
      </c>
      <c r="H157" s="11">
        <v>591565.35384615383</v>
      </c>
      <c r="I157">
        <f>VLOOKUP(A157,Лист2!$A$2:$F$505,4,FALSE)</f>
        <v>129</v>
      </c>
      <c r="J157">
        <f>VLOOKUP(A157,Лист2!$A$2:$F$505,5,FALSE)</f>
        <v>16453</v>
      </c>
      <c r="K157">
        <f>VLOOKUP(A157,Лист2!$A$2:$F$505,6,FALSE)</f>
        <v>15289</v>
      </c>
      <c r="L157" s="20">
        <f t="shared" si="10"/>
        <v>35.29961607526608</v>
      </c>
      <c r="M157" s="20">
        <f t="shared" si="11"/>
        <v>26.089960266871117</v>
      </c>
    </row>
    <row r="158" spans="1:13" ht="14.25" customHeight="1" x14ac:dyDescent="0.25">
      <c r="A158" t="str">
        <f t="shared" si="8"/>
        <v>Санкт-Петербург Север43976</v>
      </c>
      <c r="B158">
        <f t="shared" si="9"/>
        <v>22</v>
      </c>
      <c r="C158" s="6">
        <v>43976</v>
      </c>
      <c r="D158" s="7" t="s">
        <v>15</v>
      </c>
      <c r="E158" s="7">
        <v>349734</v>
      </c>
      <c r="F158" s="7">
        <v>36883428</v>
      </c>
      <c r="G158" s="7">
        <v>26438356.802999999</v>
      </c>
      <c r="H158" s="8">
        <v>742420.26923076913</v>
      </c>
      <c r="I158">
        <f>VLOOKUP(A158,Лист2!$A$2:$F$505,4,FALSE)</f>
        <v>124</v>
      </c>
      <c r="J158">
        <f>VLOOKUP(A158,Лист2!$A$2:$F$505,5,FALSE)</f>
        <v>20358</v>
      </c>
      <c r="K158">
        <f>VLOOKUP(A158,Лист2!$A$2:$F$505,6,FALSE)</f>
        <v>18890</v>
      </c>
      <c r="L158" s="20">
        <f t="shared" si="10"/>
        <v>39.507263158710316</v>
      </c>
      <c r="M158" s="20">
        <f t="shared" si="11"/>
        <v>28.319144296999728</v>
      </c>
    </row>
    <row r="159" spans="1:13" ht="14.25" customHeight="1" x14ac:dyDescent="0.25">
      <c r="A159" t="str">
        <f t="shared" si="8"/>
        <v>Санкт-Петербург Север43951</v>
      </c>
      <c r="B159">
        <f t="shared" si="9"/>
        <v>18</v>
      </c>
      <c r="C159" s="9">
        <v>43951</v>
      </c>
      <c r="D159" s="10" t="s">
        <v>15</v>
      </c>
      <c r="E159" s="10">
        <v>401580</v>
      </c>
      <c r="F159" s="10">
        <v>43028734.5</v>
      </c>
      <c r="G159" s="10">
        <v>31156525.939999998</v>
      </c>
      <c r="H159" s="11">
        <v>343786.08461538458</v>
      </c>
      <c r="I159">
        <f>VLOOKUP(A159,Лист2!$A$2:$F$505,4,FALSE)</f>
        <v>125</v>
      </c>
      <c r="J159">
        <f>VLOOKUP(A159,Лист2!$A$2:$F$505,5,FALSE)</f>
        <v>22368</v>
      </c>
      <c r="K159">
        <f>VLOOKUP(A159,Лист2!$A$2:$F$505,6,FALSE)</f>
        <v>20625</v>
      </c>
      <c r="L159" s="20">
        <f t="shared" si="10"/>
        <v>38.105046059573624</v>
      </c>
      <c r="M159" s="20">
        <f t="shared" si="11"/>
        <v>27.591349589888598</v>
      </c>
    </row>
    <row r="160" spans="1:13" ht="14.25" customHeight="1" x14ac:dyDescent="0.25">
      <c r="A160" t="str">
        <f t="shared" si="8"/>
        <v>Санкт-Петербург Север43961</v>
      </c>
      <c r="B160">
        <f t="shared" si="9"/>
        <v>19</v>
      </c>
      <c r="C160" s="6">
        <v>43961</v>
      </c>
      <c r="D160" s="7" t="s">
        <v>15</v>
      </c>
      <c r="E160" s="7">
        <v>368649</v>
      </c>
      <c r="F160" s="7">
        <v>39010875</v>
      </c>
      <c r="G160" s="7">
        <v>28090230.958999999</v>
      </c>
      <c r="H160" s="8">
        <v>532663.16153846146</v>
      </c>
      <c r="I160">
        <f>VLOOKUP(A160,Лист2!$A$2:$F$505,4,FALSE)</f>
        <v>125</v>
      </c>
      <c r="J160">
        <f>VLOOKUP(A160,Лист2!$A$2:$F$505,5,FALSE)</f>
        <v>20368</v>
      </c>
      <c r="K160">
        <f>VLOOKUP(A160,Лист2!$A$2:$F$505,6,FALSE)</f>
        <v>18884</v>
      </c>
      <c r="L160" s="20">
        <f t="shared" si="10"/>
        <v>38.877017625592252</v>
      </c>
      <c r="M160" s="20">
        <f t="shared" si="11"/>
        <v>27.993845411055251</v>
      </c>
    </row>
    <row r="161" spans="1:13" ht="14.25" customHeight="1" x14ac:dyDescent="0.25">
      <c r="A161" t="str">
        <f t="shared" si="8"/>
        <v>Санкт-Петербург Север43959</v>
      </c>
      <c r="B161">
        <f t="shared" si="9"/>
        <v>19</v>
      </c>
      <c r="C161" s="9">
        <v>43959</v>
      </c>
      <c r="D161" s="10" t="s">
        <v>15</v>
      </c>
      <c r="E161" s="10">
        <v>463530</v>
      </c>
      <c r="F161" s="10">
        <v>49123180.5</v>
      </c>
      <c r="G161" s="10">
        <v>36012087.989</v>
      </c>
      <c r="H161" s="11">
        <v>700442.11537692312</v>
      </c>
      <c r="I161">
        <f>VLOOKUP(A161,Лист2!$A$2:$F$505,4,FALSE)</f>
        <v>125</v>
      </c>
      <c r="J161">
        <f>VLOOKUP(A161,Лист2!$A$2:$F$505,5,FALSE)</f>
        <v>24620</v>
      </c>
      <c r="K161">
        <f>VLOOKUP(A161,Лист2!$A$2:$F$505,6,FALSE)</f>
        <v>22641</v>
      </c>
      <c r="L161" s="20">
        <f t="shared" si="10"/>
        <v>36.407476608978691</v>
      </c>
      <c r="M161" s="20">
        <f t="shared" si="11"/>
        <v>26.690235399151323</v>
      </c>
    </row>
    <row r="162" spans="1:13" ht="14.25" customHeight="1" x14ac:dyDescent="0.25">
      <c r="A162" t="str">
        <f t="shared" si="8"/>
        <v>Санкт-Петербург Север43958</v>
      </c>
      <c r="B162">
        <f t="shared" si="9"/>
        <v>19</v>
      </c>
      <c r="C162" s="6">
        <v>43958</v>
      </c>
      <c r="D162" s="7" t="s">
        <v>15</v>
      </c>
      <c r="E162" s="7">
        <v>319110</v>
      </c>
      <c r="F162" s="7">
        <v>33763989</v>
      </c>
      <c r="G162" s="7">
        <v>24610757.489</v>
      </c>
      <c r="H162" s="8">
        <v>1101833.4472307691</v>
      </c>
      <c r="I162">
        <f>VLOOKUP(A162,Лист2!$A$2:$F$505,4,FALSE)</f>
        <v>125</v>
      </c>
      <c r="J162">
        <f>VLOOKUP(A162,Лист2!$A$2:$F$505,5,FALSE)</f>
        <v>18014</v>
      </c>
      <c r="K162">
        <f>VLOOKUP(A162,Лист2!$A$2:$F$505,6,FALSE)</f>
        <v>16675</v>
      </c>
      <c r="L162" s="20">
        <f t="shared" si="10"/>
        <v>37.19199425328992</v>
      </c>
      <c r="M162" s="20">
        <f t="shared" si="11"/>
        <v>27.109449392961238</v>
      </c>
    </row>
    <row r="163" spans="1:13" ht="14.25" customHeight="1" x14ac:dyDescent="0.25">
      <c r="A163" t="str">
        <f t="shared" si="8"/>
        <v>Санкт-Петербург Север43975</v>
      </c>
      <c r="B163">
        <f t="shared" si="9"/>
        <v>21</v>
      </c>
      <c r="C163" s="9">
        <v>43975</v>
      </c>
      <c r="D163" s="10" t="s">
        <v>15</v>
      </c>
      <c r="E163" s="10">
        <v>375744</v>
      </c>
      <c r="F163" s="10">
        <v>38191381.5</v>
      </c>
      <c r="G163" s="10">
        <v>28822960.470999997</v>
      </c>
      <c r="H163" s="11">
        <v>574198.11538461538</v>
      </c>
      <c r="I163">
        <f>VLOOKUP(A163,Лист2!$A$2:$F$505,4,FALSE)</f>
        <v>125</v>
      </c>
      <c r="J163">
        <f>VLOOKUP(A163,Лист2!$A$2:$F$505,5,FALSE)</f>
        <v>21004</v>
      </c>
      <c r="K163">
        <f>VLOOKUP(A163,Лист2!$A$2:$F$505,6,FALSE)</f>
        <v>19556</v>
      </c>
      <c r="L163" s="20">
        <f t="shared" si="10"/>
        <v>32.503326778059346</v>
      </c>
      <c r="M163" s="20">
        <f t="shared" si="11"/>
        <v>24.530196764419227</v>
      </c>
    </row>
    <row r="164" spans="1:13" ht="14.25" customHeight="1" x14ac:dyDescent="0.25">
      <c r="A164" t="str">
        <f t="shared" si="8"/>
        <v>Волгоград43967</v>
      </c>
      <c r="B164">
        <f t="shared" si="9"/>
        <v>20</v>
      </c>
      <c r="C164" s="6">
        <v>43967</v>
      </c>
      <c r="D164" s="7" t="s">
        <v>16</v>
      </c>
      <c r="E164" s="7">
        <v>81331.5</v>
      </c>
      <c r="F164" s="7">
        <v>6652179</v>
      </c>
      <c r="G164" s="7">
        <v>5305378.9040000001</v>
      </c>
      <c r="H164" s="8">
        <v>156413.8362153846</v>
      </c>
      <c r="I164">
        <f>VLOOKUP(A164,Лист2!$A$2:$F$505,4,FALSE)</f>
        <v>36</v>
      </c>
      <c r="J164">
        <f>VLOOKUP(A164,Лист2!$A$2:$F$505,5,FALSE)</f>
        <v>5286</v>
      </c>
      <c r="K164">
        <f>VLOOKUP(A164,Лист2!$A$2:$F$505,6,FALSE)</f>
        <v>4867</v>
      </c>
      <c r="L164" s="20">
        <f t="shared" si="10"/>
        <v>25.385559078251273</v>
      </c>
      <c r="M164" s="20">
        <f t="shared" si="11"/>
        <v>20.245999032798125</v>
      </c>
    </row>
    <row r="165" spans="1:13" ht="14.25" customHeight="1" x14ac:dyDescent="0.25">
      <c r="A165" t="str">
        <f t="shared" si="8"/>
        <v>Волгоград43970</v>
      </c>
      <c r="B165">
        <f t="shared" si="9"/>
        <v>21</v>
      </c>
      <c r="C165" s="9">
        <v>43970</v>
      </c>
      <c r="D165" s="10" t="s">
        <v>16</v>
      </c>
      <c r="E165" s="10">
        <v>75796.5</v>
      </c>
      <c r="F165" s="10">
        <v>6173463</v>
      </c>
      <c r="G165" s="10">
        <v>4915101.7949999999</v>
      </c>
      <c r="H165" s="11">
        <v>253686.7171923077</v>
      </c>
      <c r="I165">
        <f>VLOOKUP(A165,Лист2!$A$2:$F$505,4,FALSE)</f>
        <v>36</v>
      </c>
      <c r="J165">
        <f>VLOOKUP(A165,Лист2!$A$2:$F$505,5,FALSE)</f>
        <v>5094</v>
      </c>
      <c r="K165">
        <f>VLOOKUP(A165,Лист2!$A$2:$F$505,6,FALSE)</f>
        <v>4716</v>
      </c>
      <c r="L165" s="20">
        <f t="shared" si="10"/>
        <v>25.601935778422675</v>
      </c>
      <c r="M165" s="20">
        <f t="shared" si="11"/>
        <v>20.383392676039367</v>
      </c>
    </row>
    <row r="166" spans="1:13" ht="14.25" customHeight="1" x14ac:dyDescent="0.25">
      <c r="A166" t="str">
        <f t="shared" si="8"/>
        <v>Волгоград43968</v>
      </c>
      <c r="B166">
        <f t="shared" si="9"/>
        <v>20</v>
      </c>
      <c r="C166" s="6">
        <v>43968</v>
      </c>
      <c r="D166" s="7" t="s">
        <v>16</v>
      </c>
      <c r="E166" s="7">
        <v>72861</v>
      </c>
      <c r="F166" s="7">
        <v>5952802.5</v>
      </c>
      <c r="G166" s="7">
        <v>4711294.2009999994</v>
      </c>
      <c r="H166" s="8">
        <v>125880.90000000001</v>
      </c>
      <c r="I166">
        <f>VLOOKUP(A166,Лист2!$A$2:$F$505,4,FALSE)</f>
        <v>36</v>
      </c>
      <c r="J166">
        <f>VLOOKUP(A166,Лист2!$A$2:$F$505,5,FALSE)</f>
        <v>4918</v>
      </c>
      <c r="K166">
        <f>VLOOKUP(A166,Лист2!$A$2:$F$505,6,FALSE)</f>
        <v>4554</v>
      </c>
      <c r="L166" s="20">
        <f t="shared" si="10"/>
        <v>26.351746378659254</v>
      </c>
      <c r="M166" s="20">
        <f t="shared" si="11"/>
        <v>20.855862411024063</v>
      </c>
    </row>
    <row r="167" spans="1:13" ht="14.25" customHeight="1" x14ac:dyDescent="0.25">
      <c r="A167" t="str">
        <f t="shared" si="8"/>
        <v>Волгоград43960</v>
      </c>
      <c r="B167">
        <f t="shared" si="9"/>
        <v>19</v>
      </c>
      <c r="C167" s="9">
        <v>43960</v>
      </c>
      <c r="D167" s="10" t="s">
        <v>16</v>
      </c>
      <c r="E167" s="10">
        <v>83373</v>
      </c>
      <c r="F167" s="10">
        <v>7253427</v>
      </c>
      <c r="G167" s="10">
        <v>5531366.3810000001</v>
      </c>
      <c r="H167" s="11">
        <v>221053.87967692307</v>
      </c>
      <c r="I167">
        <f>VLOOKUP(A167,Лист2!$A$2:$F$505,4,FALSE)</f>
        <v>36</v>
      </c>
      <c r="J167">
        <f>VLOOKUP(A167,Лист2!$A$2:$F$505,5,FALSE)</f>
        <v>5413</v>
      </c>
      <c r="K167">
        <f>VLOOKUP(A167,Лист2!$A$2:$F$505,6,FALSE)</f>
        <v>4959</v>
      </c>
      <c r="L167" s="20">
        <f t="shared" si="10"/>
        <v>31.13264427601835</v>
      </c>
      <c r="M167" s="20">
        <f t="shared" si="11"/>
        <v>23.741337977207184</v>
      </c>
    </row>
    <row r="168" spans="1:13" ht="14.25" customHeight="1" x14ac:dyDescent="0.25">
      <c r="A168" t="str">
        <f t="shared" si="8"/>
        <v>Волгоград43955</v>
      </c>
      <c r="B168">
        <f t="shared" si="9"/>
        <v>19</v>
      </c>
      <c r="C168" s="6">
        <v>43955</v>
      </c>
      <c r="D168" s="7" t="s">
        <v>16</v>
      </c>
      <c r="E168" s="7">
        <v>64108.5</v>
      </c>
      <c r="F168" s="7">
        <v>5561452.5</v>
      </c>
      <c r="G168" s="7">
        <v>4257859.3720000004</v>
      </c>
      <c r="H168" s="8">
        <v>337872.83273076924</v>
      </c>
      <c r="I168">
        <f>VLOOKUP(A168,Лист2!$A$2:$F$505,4,FALSE)</f>
        <v>36</v>
      </c>
      <c r="J168">
        <f>VLOOKUP(A168,Лист2!$A$2:$F$505,5,FALSE)</f>
        <v>4508</v>
      </c>
      <c r="K168">
        <f>VLOOKUP(A168,Лист2!$A$2:$F$505,6,FALSE)</f>
        <v>4149</v>
      </c>
      <c r="L168" s="20">
        <f t="shared" si="10"/>
        <v>30.616162115933765</v>
      </c>
      <c r="M168" s="20">
        <f t="shared" si="11"/>
        <v>23.439796132395259</v>
      </c>
    </row>
    <row r="169" spans="1:13" ht="14.25" customHeight="1" x14ac:dyDescent="0.25">
      <c r="A169" t="str">
        <f t="shared" si="8"/>
        <v>Волгоград43950</v>
      </c>
      <c r="B169">
        <f t="shared" si="9"/>
        <v>18</v>
      </c>
      <c r="C169" s="9">
        <v>43950</v>
      </c>
      <c r="D169" s="10" t="s">
        <v>16</v>
      </c>
      <c r="E169" s="10">
        <v>74707.5</v>
      </c>
      <c r="F169" s="10">
        <v>6454458</v>
      </c>
      <c r="G169" s="10">
        <v>4968152.9469999997</v>
      </c>
      <c r="H169" s="11">
        <v>118941.29398461539</v>
      </c>
      <c r="I169">
        <f>VLOOKUP(A169,Лист2!$A$2:$F$505,4,FALSE)</f>
        <v>36</v>
      </c>
      <c r="J169">
        <f>VLOOKUP(A169,Лист2!$A$2:$F$505,5,FALSE)</f>
        <v>4937</v>
      </c>
      <c r="K169">
        <f>VLOOKUP(A169,Лист2!$A$2:$F$505,6,FALSE)</f>
        <v>4561</v>
      </c>
      <c r="L169" s="20">
        <f t="shared" si="10"/>
        <v>29.916652503572784</v>
      </c>
      <c r="M169" s="20">
        <f t="shared" si="11"/>
        <v>23.027573391909904</v>
      </c>
    </row>
    <row r="170" spans="1:13" ht="14.25" customHeight="1" x14ac:dyDescent="0.25">
      <c r="A170" t="str">
        <f t="shared" si="8"/>
        <v>Волгоград43953</v>
      </c>
      <c r="B170">
        <f t="shared" si="9"/>
        <v>18</v>
      </c>
      <c r="C170" s="6">
        <v>43953</v>
      </c>
      <c r="D170" s="7" t="s">
        <v>16</v>
      </c>
      <c r="E170" s="7">
        <v>46216.5</v>
      </c>
      <c r="F170" s="7">
        <v>4118251.5</v>
      </c>
      <c r="G170" s="7">
        <v>3133704.9279999998</v>
      </c>
      <c r="H170" s="8">
        <v>179531.89196153847</v>
      </c>
      <c r="I170">
        <f>VLOOKUP(A170,Лист2!$A$2:$F$505,4,FALSE)</f>
        <v>36</v>
      </c>
      <c r="J170">
        <f>VLOOKUP(A170,Лист2!$A$2:$F$505,5,FALSE)</f>
        <v>3442</v>
      </c>
      <c r="K170">
        <f>VLOOKUP(A170,Лист2!$A$2:$F$505,6,FALSE)</f>
        <v>3147</v>
      </c>
      <c r="L170" s="20">
        <f t="shared" si="10"/>
        <v>31.417973121941628</v>
      </c>
      <c r="M170" s="20">
        <f t="shared" si="11"/>
        <v>23.906907385330889</v>
      </c>
    </row>
    <row r="171" spans="1:13" ht="14.25" customHeight="1" x14ac:dyDescent="0.25">
      <c r="A171" t="str">
        <f t="shared" si="8"/>
        <v>Волгоград43977</v>
      </c>
      <c r="B171">
        <f t="shared" si="9"/>
        <v>22</v>
      </c>
      <c r="C171" s="9">
        <v>43977</v>
      </c>
      <c r="D171" s="10" t="s">
        <v>16</v>
      </c>
      <c r="E171" s="10">
        <v>67726.5</v>
      </c>
      <c r="F171" s="10">
        <v>5864989.5</v>
      </c>
      <c r="G171" s="10">
        <v>4506085.4840000002</v>
      </c>
      <c r="H171" s="11">
        <v>167003.69436153845</v>
      </c>
      <c r="I171">
        <f>VLOOKUP(A171,Лист2!$A$2:$F$505,4,FALSE)</f>
        <v>36</v>
      </c>
      <c r="J171">
        <f>VLOOKUP(A171,Лист2!$A$2:$F$505,5,FALSE)</f>
        <v>4770</v>
      </c>
      <c r="K171">
        <f>VLOOKUP(A171,Лист2!$A$2:$F$505,6,FALSE)</f>
        <v>4424</v>
      </c>
      <c r="L171" s="20">
        <f t="shared" si="10"/>
        <v>30.157084698573371</v>
      </c>
      <c r="M171" s="20">
        <f t="shared" si="11"/>
        <v>23.169760423271001</v>
      </c>
    </row>
    <row r="172" spans="1:13" ht="14.25" customHeight="1" x14ac:dyDescent="0.25">
      <c r="A172" t="str">
        <f t="shared" si="8"/>
        <v>Волгоград43952</v>
      </c>
      <c r="B172">
        <f t="shared" si="9"/>
        <v>18</v>
      </c>
      <c r="C172" s="6">
        <v>43952</v>
      </c>
      <c r="D172" s="7" t="s">
        <v>16</v>
      </c>
      <c r="E172" s="7">
        <v>82228.5</v>
      </c>
      <c r="F172" s="7">
        <v>7032225</v>
      </c>
      <c r="G172" s="7">
        <v>5546127.1919999998</v>
      </c>
      <c r="H172" s="8">
        <v>196859.98644615384</v>
      </c>
      <c r="I172">
        <f>VLOOKUP(A172,Лист2!$A$2:$F$505,4,FALSE)</f>
        <v>36</v>
      </c>
      <c r="J172">
        <f>VLOOKUP(A172,Лист2!$A$2:$F$505,5,FALSE)</f>
        <v>5457</v>
      </c>
      <c r="K172">
        <f>VLOOKUP(A172,Лист2!$A$2:$F$505,6,FALSE)</f>
        <v>4916</v>
      </c>
      <c r="L172" s="20">
        <f t="shared" si="10"/>
        <v>26.795234882885826</v>
      </c>
      <c r="M172" s="20">
        <f t="shared" si="11"/>
        <v>21.132682870641943</v>
      </c>
    </row>
    <row r="173" spans="1:13" ht="14.25" customHeight="1" x14ac:dyDescent="0.25">
      <c r="A173" t="str">
        <f t="shared" si="8"/>
        <v>Волгоград43963</v>
      </c>
      <c r="B173">
        <f t="shared" si="9"/>
        <v>20</v>
      </c>
      <c r="C173" s="9">
        <v>43963</v>
      </c>
      <c r="D173" s="10" t="s">
        <v>16</v>
      </c>
      <c r="E173" s="10">
        <v>64390.5</v>
      </c>
      <c r="F173" s="10">
        <v>5523145.5</v>
      </c>
      <c r="G173" s="10">
        <v>4230689.2069999995</v>
      </c>
      <c r="H173" s="11">
        <v>183154.05167692306</v>
      </c>
      <c r="I173">
        <f>VLOOKUP(A173,Лист2!$A$2:$F$505,4,FALSE)</f>
        <v>36</v>
      </c>
      <c r="J173">
        <f>VLOOKUP(A173,Лист2!$A$2:$F$505,5,FALSE)</f>
        <v>4418</v>
      </c>
      <c r="K173">
        <f>VLOOKUP(A173,Лист2!$A$2:$F$505,6,FALSE)</f>
        <v>4088</v>
      </c>
      <c r="L173" s="20">
        <f t="shared" si="10"/>
        <v>30.549544761206583</v>
      </c>
      <c r="M173" s="20">
        <f t="shared" si="11"/>
        <v>23.400728678974701</v>
      </c>
    </row>
    <row r="174" spans="1:13" ht="14.25" customHeight="1" x14ac:dyDescent="0.25">
      <c r="A174" t="str">
        <f t="shared" si="8"/>
        <v>Волгоград43972</v>
      </c>
      <c r="B174">
        <f t="shared" si="9"/>
        <v>21</v>
      </c>
      <c r="C174" s="6">
        <v>43972</v>
      </c>
      <c r="D174" s="7" t="s">
        <v>16</v>
      </c>
      <c r="E174" s="7">
        <v>73126.5</v>
      </c>
      <c r="F174" s="7">
        <v>5864085</v>
      </c>
      <c r="G174" s="7">
        <v>4847142.9859999996</v>
      </c>
      <c r="H174" s="8">
        <v>142998.2095</v>
      </c>
      <c r="I174">
        <f>VLOOKUP(A174,Лист2!$A$2:$F$505,4,FALSE)</f>
        <v>36</v>
      </c>
      <c r="J174">
        <f>VLOOKUP(A174,Лист2!$A$2:$F$505,5,FALSE)</f>
        <v>4816</v>
      </c>
      <c r="K174">
        <f>VLOOKUP(A174,Лист2!$A$2:$F$505,6,FALSE)</f>
        <v>4452</v>
      </c>
      <c r="L174" s="20">
        <f t="shared" si="10"/>
        <v>20.980235510634483</v>
      </c>
      <c r="M174" s="20">
        <f t="shared" si="11"/>
        <v>17.341870283258178</v>
      </c>
    </row>
    <row r="175" spans="1:13" ht="14.25" customHeight="1" x14ac:dyDescent="0.25">
      <c r="A175" t="str">
        <f t="shared" si="8"/>
        <v>Волгоград43971</v>
      </c>
      <c r="B175">
        <f t="shared" si="9"/>
        <v>21</v>
      </c>
      <c r="C175" s="9">
        <v>43971</v>
      </c>
      <c r="D175" s="10" t="s">
        <v>16</v>
      </c>
      <c r="E175" s="10">
        <v>99631.5</v>
      </c>
      <c r="F175" s="10">
        <v>7121946</v>
      </c>
      <c r="G175" s="10">
        <v>6279205.8499999996</v>
      </c>
      <c r="H175" s="11">
        <v>279127.27602307691</v>
      </c>
      <c r="I175">
        <f>VLOOKUP(A175,Лист2!$A$2:$F$505,4,FALSE)</f>
        <v>36</v>
      </c>
      <c r="J175">
        <f>VLOOKUP(A175,Лист2!$A$2:$F$505,5,FALSE)</f>
        <v>5914</v>
      </c>
      <c r="K175">
        <f>VLOOKUP(A175,Лист2!$A$2:$F$505,6,FALSE)</f>
        <v>5384</v>
      </c>
      <c r="L175" s="20">
        <f t="shared" si="10"/>
        <v>13.421126335585901</v>
      </c>
      <c r="M175" s="20">
        <f t="shared" si="11"/>
        <v>11.833003928982338</v>
      </c>
    </row>
    <row r="176" spans="1:13" ht="14.25" customHeight="1" x14ac:dyDescent="0.25">
      <c r="A176" t="str">
        <f t="shared" si="8"/>
        <v>Волгоград43956</v>
      </c>
      <c r="B176">
        <f t="shared" si="9"/>
        <v>19</v>
      </c>
      <c r="C176" s="6">
        <v>43956</v>
      </c>
      <c r="D176" s="7" t="s">
        <v>16</v>
      </c>
      <c r="E176" s="7">
        <v>66396</v>
      </c>
      <c r="F176" s="7">
        <v>5770539</v>
      </c>
      <c r="G176" s="7">
        <v>4433831.2509999992</v>
      </c>
      <c r="H176" s="8">
        <v>232587.42287692308</v>
      </c>
      <c r="I176">
        <f>VLOOKUP(A176,Лист2!$A$2:$F$505,4,FALSE)</f>
        <v>36</v>
      </c>
      <c r="J176">
        <f>VLOOKUP(A176,Лист2!$A$2:$F$505,5,FALSE)</f>
        <v>4575</v>
      </c>
      <c r="K176">
        <f>VLOOKUP(A176,Лист2!$A$2:$F$505,6,FALSE)</f>
        <v>4206</v>
      </c>
      <c r="L176" s="20">
        <f t="shared" si="10"/>
        <v>30.147916628503214</v>
      </c>
      <c r="M176" s="20">
        <f t="shared" si="11"/>
        <v>23.164348235060896</v>
      </c>
    </row>
    <row r="177" spans="1:13" ht="14.25" customHeight="1" x14ac:dyDescent="0.25">
      <c r="A177" t="str">
        <f t="shared" si="8"/>
        <v>Волгоград43949</v>
      </c>
      <c r="B177">
        <f t="shared" si="9"/>
        <v>18</v>
      </c>
      <c r="C177" s="9">
        <v>43949</v>
      </c>
      <c r="D177" s="10" t="s">
        <v>16</v>
      </c>
      <c r="E177" s="10">
        <v>73147.5</v>
      </c>
      <c r="F177" s="10">
        <v>6288246</v>
      </c>
      <c r="G177" s="10">
        <v>4798265.1129999999</v>
      </c>
      <c r="H177" s="11">
        <v>123081.63515384615</v>
      </c>
      <c r="I177">
        <f>VLOOKUP(A177,Лист2!$A$2:$F$505,4,FALSE)</f>
        <v>36</v>
      </c>
      <c r="J177">
        <f>VLOOKUP(A177,Лист2!$A$2:$F$505,5,FALSE)</f>
        <v>4923</v>
      </c>
      <c r="K177">
        <f>VLOOKUP(A177,Лист2!$A$2:$F$505,6,FALSE)</f>
        <v>4560</v>
      </c>
      <c r="L177" s="20">
        <f t="shared" si="10"/>
        <v>31.052491930118165</v>
      </c>
      <c r="M177" s="20">
        <f t="shared" si="11"/>
        <v>23.69469780603367</v>
      </c>
    </row>
    <row r="178" spans="1:13" ht="14.25" customHeight="1" x14ac:dyDescent="0.25">
      <c r="A178" t="str">
        <f t="shared" si="8"/>
        <v>Волгоград43964</v>
      </c>
      <c r="B178">
        <f t="shared" si="9"/>
        <v>20</v>
      </c>
      <c r="C178" s="6">
        <v>43964</v>
      </c>
      <c r="D178" s="7" t="s">
        <v>16</v>
      </c>
      <c r="E178" s="7">
        <v>73062</v>
      </c>
      <c r="F178" s="7">
        <v>6333828</v>
      </c>
      <c r="G178" s="7">
        <v>4890619.2620000001</v>
      </c>
      <c r="H178" s="8">
        <v>181964.68769230769</v>
      </c>
      <c r="I178">
        <f>VLOOKUP(A178,Лист2!$A$2:$F$505,4,FALSE)</f>
        <v>36</v>
      </c>
      <c r="J178">
        <f>VLOOKUP(A178,Лист2!$A$2:$F$505,5,FALSE)</f>
        <v>4967</v>
      </c>
      <c r="K178">
        <f>VLOOKUP(A178,Лист2!$A$2:$F$505,6,FALSE)</f>
        <v>4583</v>
      </c>
      <c r="L178" s="20">
        <f t="shared" si="10"/>
        <v>29.509734057887083</v>
      </c>
      <c r="M178" s="20">
        <f t="shared" si="11"/>
        <v>22.7857267042932</v>
      </c>
    </row>
    <row r="179" spans="1:13" ht="14.25" customHeight="1" x14ac:dyDescent="0.25">
      <c r="A179" t="str">
        <f t="shared" si="8"/>
        <v>Санкт-Петербург Север43982</v>
      </c>
      <c r="B179">
        <f t="shared" si="9"/>
        <v>22</v>
      </c>
      <c r="C179" s="9">
        <v>43982</v>
      </c>
      <c r="D179" s="10" t="s">
        <v>15</v>
      </c>
      <c r="E179" s="10">
        <v>379663.5</v>
      </c>
      <c r="F179" s="10">
        <v>39380178</v>
      </c>
      <c r="G179" s="10">
        <v>29726473.223999996</v>
      </c>
      <c r="H179" s="11">
        <v>305744.98843076918</v>
      </c>
      <c r="I179">
        <f>VLOOKUP(A179,Лист2!$A$2:$F$505,4,FALSE)</f>
        <v>124</v>
      </c>
      <c r="J179">
        <f>VLOOKUP(A179,Лист2!$A$2:$F$505,5,FALSE)</f>
        <v>21392</v>
      </c>
      <c r="K179">
        <f>VLOOKUP(A179,Лист2!$A$2:$F$505,6,FALSE)</f>
        <v>19869</v>
      </c>
      <c r="L179" s="20">
        <f t="shared" si="10"/>
        <v>32.475109654804186</v>
      </c>
      <c r="M179" s="20">
        <f t="shared" si="11"/>
        <v>24.514121739114547</v>
      </c>
    </row>
    <row r="180" spans="1:13" ht="14.25" customHeight="1" x14ac:dyDescent="0.25">
      <c r="A180" t="str">
        <f t="shared" si="8"/>
        <v>Волгоград43954</v>
      </c>
      <c r="B180">
        <f t="shared" si="9"/>
        <v>18</v>
      </c>
      <c r="C180" s="6">
        <v>43954</v>
      </c>
      <c r="D180" s="7" t="s">
        <v>16</v>
      </c>
      <c r="E180" s="7">
        <v>70581</v>
      </c>
      <c r="F180" s="7">
        <v>6221320.5</v>
      </c>
      <c r="G180" s="7">
        <v>4762185.0609999998</v>
      </c>
      <c r="H180" s="8">
        <v>172821.83076923076</v>
      </c>
      <c r="I180">
        <f>VLOOKUP(A180,Лист2!$A$2:$F$505,4,FALSE)</f>
        <v>36</v>
      </c>
      <c r="J180">
        <f>VLOOKUP(A180,Лист2!$A$2:$F$505,5,FALSE)</f>
        <v>4751</v>
      </c>
      <c r="K180">
        <f>VLOOKUP(A180,Лист2!$A$2:$F$505,6,FALSE)</f>
        <v>4370</v>
      </c>
      <c r="L180" s="20">
        <f t="shared" si="10"/>
        <v>30.640040660108237</v>
      </c>
      <c r="M180" s="20">
        <f t="shared" si="11"/>
        <v>23.453789898784354</v>
      </c>
    </row>
    <row r="181" spans="1:13" ht="14.25" customHeight="1" x14ac:dyDescent="0.25">
      <c r="A181" t="str">
        <f t="shared" si="8"/>
        <v>Санкт-Петербург Север43981</v>
      </c>
      <c r="B181">
        <f t="shared" si="9"/>
        <v>22</v>
      </c>
      <c r="C181" s="9">
        <v>43981</v>
      </c>
      <c r="D181" s="10" t="s">
        <v>15</v>
      </c>
      <c r="E181" s="10">
        <v>453123</v>
      </c>
      <c r="F181" s="10">
        <v>46370904</v>
      </c>
      <c r="G181" s="10">
        <v>35190775.285000004</v>
      </c>
      <c r="H181" s="11">
        <v>552625.80000000005</v>
      </c>
      <c r="I181">
        <f>VLOOKUP(A181,Лист2!$A$2:$F$505,4,FALSE)</f>
        <v>124</v>
      </c>
      <c r="J181">
        <f>VLOOKUP(A181,Лист2!$A$2:$F$505,5,FALSE)</f>
        <v>24325</v>
      </c>
      <c r="K181">
        <f>VLOOKUP(A181,Лист2!$A$2:$F$505,6,FALSE)</f>
        <v>22469</v>
      </c>
      <c r="L181" s="20">
        <f t="shared" si="10"/>
        <v>31.770055147848659</v>
      </c>
      <c r="M181" s="20">
        <f t="shared" si="11"/>
        <v>24.110223762297142</v>
      </c>
    </row>
    <row r="182" spans="1:13" ht="14.25" customHeight="1" x14ac:dyDescent="0.25">
      <c r="A182" t="str">
        <f t="shared" si="8"/>
        <v>Волгоград43957</v>
      </c>
      <c r="B182">
        <f t="shared" si="9"/>
        <v>19</v>
      </c>
      <c r="C182" s="6">
        <v>43957</v>
      </c>
      <c r="D182" s="7" t="s">
        <v>16</v>
      </c>
      <c r="E182" s="7">
        <v>63012</v>
      </c>
      <c r="F182" s="7">
        <v>5454121.5</v>
      </c>
      <c r="G182" s="7">
        <v>4155234.554</v>
      </c>
      <c r="H182" s="8">
        <v>234787.55649230769</v>
      </c>
      <c r="I182">
        <f>VLOOKUP(A182,Лист2!$A$2:$F$505,4,FALSE)</f>
        <v>36</v>
      </c>
      <c r="J182">
        <f>VLOOKUP(A182,Лист2!$A$2:$F$505,5,FALSE)</f>
        <v>4384</v>
      </c>
      <c r="K182">
        <f>VLOOKUP(A182,Лист2!$A$2:$F$505,6,FALSE)</f>
        <v>4025</v>
      </c>
      <c r="L182" s="20">
        <f t="shared" si="10"/>
        <v>31.259052386095458</v>
      </c>
      <c r="M182" s="20">
        <f t="shared" si="11"/>
        <v>23.814778346980354</v>
      </c>
    </row>
    <row r="183" spans="1:13" ht="14.25" customHeight="1" x14ac:dyDescent="0.25">
      <c r="A183" t="str">
        <f t="shared" si="8"/>
        <v>Волгоград43974</v>
      </c>
      <c r="B183">
        <f t="shared" si="9"/>
        <v>21</v>
      </c>
      <c r="C183" s="9">
        <v>43974</v>
      </c>
      <c r="D183" s="10" t="s">
        <v>16</v>
      </c>
      <c r="E183" s="10">
        <v>89556</v>
      </c>
      <c r="F183" s="10">
        <v>7173117</v>
      </c>
      <c r="G183" s="10">
        <v>6068194.523</v>
      </c>
      <c r="H183" s="11">
        <v>139983.69019999998</v>
      </c>
      <c r="I183">
        <f>VLOOKUP(A183,Лист2!$A$2:$F$505,4,FALSE)</f>
        <v>36</v>
      </c>
      <c r="J183">
        <f>VLOOKUP(A183,Лист2!$A$2:$F$505,5,FALSE)</f>
        <v>5651</v>
      </c>
      <c r="K183">
        <f>VLOOKUP(A183,Лист2!$A$2:$F$505,6,FALSE)</f>
        <v>5212</v>
      </c>
      <c r="L183" s="20">
        <f t="shared" si="10"/>
        <v>18.208422172559942</v>
      </c>
      <c r="M183" s="20">
        <f t="shared" si="11"/>
        <v>15.403658925401606</v>
      </c>
    </row>
    <row r="184" spans="1:13" ht="14.25" customHeight="1" x14ac:dyDescent="0.25">
      <c r="A184" t="str">
        <f t="shared" si="8"/>
        <v>Санкт-Петербург Север43979</v>
      </c>
      <c r="B184">
        <f t="shared" si="9"/>
        <v>22</v>
      </c>
      <c r="C184" s="6">
        <v>43979</v>
      </c>
      <c r="D184" s="7" t="s">
        <v>15</v>
      </c>
      <c r="E184" s="7">
        <v>364638</v>
      </c>
      <c r="F184" s="7">
        <v>37947688.5</v>
      </c>
      <c r="G184" s="7">
        <v>27829971.363000002</v>
      </c>
      <c r="H184" s="8">
        <v>628647.33076923073</v>
      </c>
      <c r="I184">
        <f>VLOOKUP(A184,Лист2!$A$2:$F$505,4,FALSE)</f>
        <v>124</v>
      </c>
      <c r="J184">
        <f>VLOOKUP(A184,Лист2!$A$2:$F$505,5,FALSE)</f>
        <v>20868</v>
      </c>
      <c r="K184">
        <f>VLOOKUP(A184,Лист2!$A$2:$F$505,6,FALSE)</f>
        <v>19342</v>
      </c>
      <c r="L184" s="20">
        <f t="shared" si="10"/>
        <v>36.355470887948961</v>
      </c>
      <c r="M184" s="20">
        <f t="shared" si="11"/>
        <v>26.662275192334832</v>
      </c>
    </row>
    <row r="185" spans="1:13" ht="14.25" customHeight="1" x14ac:dyDescent="0.25">
      <c r="A185" t="str">
        <f t="shared" si="8"/>
        <v>Волгоград43976</v>
      </c>
      <c r="B185">
        <f t="shared" si="9"/>
        <v>22</v>
      </c>
      <c r="C185" s="9">
        <v>43976</v>
      </c>
      <c r="D185" s="10" t="s">
        <v>16</v>
      </c>
      <c r="E185" s="10">
        <v>66316.5</v>
      </c>
      <c r="F185" s="10">
        <v>5704650</v>
      </c>
      <c r="G185" s="10">
        <v>4375924.2359999996</v>
      </c>
      <c r="H185" s="11">
        <v>135246.95929230767</v>
      </c>
      <c r="I185">
        <f>VLOOKUP(A185,Лист2!$A$2:$F$505,4,FALSE)</f>
        <v>36</v>
      </c>
      <c r="J185">
        <f>VLOOKUP(A185,Лист2!$A$2:$F$505,5,FALSE)</f>
        <v>4641</v>
      </c>
      <c r="K185">
        <f>VLOOKUP(A185,Лист2!$A$2:$F$505,6,FALSE)</f>
        <v>4274</v>
      </c>
      <c r="L185" s="20">
        <f t="shared" si="10"/>
        <v>30.364459993817878</v>
      </c>
      <c r="M185" s="20">
        <f t="shared" si="11"/>
        <v>23.291976966159194</v>
      </c>
    </row>
    <row r="186" spans="1:13" ht="14.25" customHeight="1" x14ac:dyDescent="0.25">
      <c r="A186" t="str">
        <f t="shared" si="8"/>
        <v>Волгоград43951</v>
      </c>
      <c r="B186">
        <f t="shared" si="9"/>
        <v>18</v>
      </c>
      <c r="C186" s="6">
        <v>43951</v>
      </c>
      <c r="D186" s="7" t="s">
        <v>16</v>
      </c>
      <c r="E186" s="7">
        <v>78235.5</v>
      </c>
      <c r="F186" s="7">
        <v>6819594</v>
      </c>
      <c r="G186" s="7">
        <v>5260171.5349999992</v>
      </c>
      <c r="H186" s="8">
        <v>70931.816676923074</v>
      </c>
      <c r="I186">
        <f>VLOOKUP(A186,Лист2!$A$2:$F$505,4,FALSE)</f>
        <v>36</v>
      </c>
      <c r="J186">
        <f>VLOOKUP(A186,Лист2!$A$2:$F$505,5,FALSE)</f>
        <v>5143</v>
      </c>
      <c r="K186">
        <f>VLOOKUP(A186,Лист2!$A$2:$F$505,6,FALSE)</f>
        <v>4715</v>
      </c>
      <c r="L186" s="20">
        <f t="shared" si="10"/>
        <v>29.645848136775658</v>
      </c>
      <c r="M186" s="20">
        <f t="shared" si="11"/>
        <v>22.866793316434979</v>
      </c>
    </row>
    <row r="187" spans="1:13" ht="14.25" customHeight="1" x14ac:dyDescent="0.25">
      <c r="A187" t="str">
        <f t="shared" si="8"/>
        <v>Волгоград43961</v>
      </c>
      <c r="B187">
        <f t="shared" si="9"/>
        <v>19</v>
      </c>
      <c r="C187" s="9">
        <v>43961</v>
      </c>
      <c r="D187" s="10" t="s">
        <v>16</v>
      </c>
      <c r="E187" s="10">
        <v>88311</v>
      </c>
      <c r="F187" s="10">
        <v>7726069.5</v>
      </c>
      <c r="G187" s="10">
        <v>5922893.7209999999</v>
      </c>
      <c r="H187" s="11">
        <v>161614.12454615385</v>
      </c>
      <c r="I187">
        <f>VLOOKUP(A187,Лист2!$A$2:$F$505,4,FALSE)</f>
        <v>36</v>
      </c>
      <c r="J187">
        <f>VLOOKUP(A187,Лист2!$A$2:$F$505,5,FALSE)</f>
        <v>5746</v>
      </c>
      <c r="K187">
        <f>VLOOKUP(A187,Лист2!$A$2:$F$505,6,FALSE)</f>
        <v>5277</v>
      </c>
      <c r="L187" s="20">
        <f t="shared" si="10"/>
        <v>30.444169082533502</v>
      </c>
      <c r="M187" s="20">
        <f t="shared" si="11"/>
        <v>23.338850097064235</v>
      </c>
    </row>
    <row r="188" spans="1:13" ht="14.25" customHeight="1" x14ac:dyDescent="0.25">
      <c r="A188" t="str">
        <f t="shared" si="8"/>
        <v>Волгоград43959</v>
      </c>
      <c r="B188">
        <f t="shared" si="9"/>
        <v>19</v>
      </c>
      <c r="C188" s="6">
        <v>43959</v>
      </c>
      <c r="D188" s="7" t="s">
        <v>16</v>
      </c>
      <c r="E188" s="7">
        <v>61804.5</v>
      </c>
      <c r="F188" s="7">
        <v>5365708.5</v>
      </c>
      <c r="G188" s="7">
        <v>4091691.3249999997</v>
      </c>
      <c r="H188" s="8">
        <v>232169.67161538458</v>
      </c>
      <c r="I188">
        <f>VLOOKUP(A188,Лист2!$A$2:$F$505,4,FALSE)</f>
        <v>36</v>
      </c>
      <c r="J188">
        <f>VLOOKUP(A188,Лист2!$A$2:$F$505,5,FALSE)</f>
        <v>4199</v>
      </c>
      <c r="K188">
        <f>VLOOKUP(A188,Лист2!$A$2:$F$505,6,FALSE)</f>
        <v>3867</v>
      </c>
      <c r="L188" s="20">
        <f t="shared" si="10"/>
        <v>31.136688322890542</v>
      </c>
      <c r="M188" s="20">
        <f t="shared" si="11"/>
        <v>23.743689673041317</v>
      </c>
    </row>
    <row r="189" spans="1:13" ht="14.25" customHeight="1" x14ac:dyDescent="0.25">
      <c r="A189" t="str">
        <f t="shared" si="8"/>
        <v>Волгоград43958</v>
      </c>
      <c r="B189">
        <f t="shared" si="9"/>
        <v>19</v>
      </c>
      <c r="C189" s="9">
        <v>43958</v>
      </c>
      <c r="D189" s="10" t="s">
        <v>16</v>
      </c>
      <c r="E189" s="10">
        <v>71067</v>
      </c>
      <c r="F189" s="10">
        <v>6175837.5</v>
      </c>
      <c r="G189" s="10">
        <v>4747959.6140000001</v>
      </c>
      <c r="H189" s="11">
        <v>157793.27424615383</v>
      </c>
      <c r="I189">
        <f>VLOOKUP(A189,Лист2!$A$2:$F$505,4,FALSE)</f>
        <v>36</v>
      </c>
      <c r="J189">
        <f>VLOOKUP(A189,Лист2!$A$2:$F$505,5,FALSE)</f>
        <v>4826</v>
      </c>
      <c r="K189">
        <f>VLOOKUP(A189,Лист2!$A$2:$F$505,6,FALSE)</f>
        <v>4426</v>
      </c>
      <c r="L189" s="20">
        <f t="shared" si="10"/>
        <v>30.073505296669101</v>
      </c>
      <c r="M189" s="20">
        <f t="shared" si="11"/>
        <v>23.120392756448009</v>
      </c>
    </row>
    <row r="190" spans="1:13" ht="14.25" customHeight="1" x14ac:dyDescent="0.25">
      <c r="A190" t="str">
        <f t="shared" si="8"/>
        <v>Волгоград43975</v>
      </c>
      <c r="B190">
        <f t="shared" si="9"/>
        <v>21</v>
      </c>
      <c r="C190" s="6">
        <v>43975</v>
      </c>
      <c r="D190" s="7" t="s">
        <v>16</v>
      </c>
      <c r="E190" s="7">
        <v>74649</v>
      </c>
      <c r="F190" s="7">
        <v>6098236.5</v>
      </c>
      <c r="G190" s="7">
        <v>5042435.841</v>
      </c>
      <c r="H190" s="8">
        <v>156805.83461538461</v>
      </c>
      <c r="I190">
        <f>VLOOKUP(A190,Лист2!$A$2:$F$505,4,FALSE)</f>
        <v>36</v>
      </c>
      <c r="J190">
        <f>VLOOKUP(A190,Лист2!$A$2:$F$505,5,FALSE)</f>
        <v>4915</v>
      </c>
      <c r="K190">
        <f>VLOOKUP(A190,Лист2!$A$2:$F$505,6,FALSE)</f>
        <v>4562</v>
      </c>
      <c r="L190" s="20">
        <f t="shared" si="10"/>
        <v>20.938306253007614</v>
      </c>
      <c r="M190" s="20">
        <f t="shared" si="11"/>
        <v>17.31321274601272</v>
      </c>
    </row>
    <row r="191" spans="1:13" ht="14.25" customHeight="1" x14ac:dyDescent="0.25">
      <c r="A191" t="str">
        <f t="shared" si="8"/>
        <v>Казань43967</v>
      </c>
      <c r="B191">
        <f t="shared" si="9"/>
        <v>20</v>
      </c>
      <c r="C191" s="9">
        <v>43967</v>
      </c>
      <c r="D191" s="10" t="s">
        <v>17</v>
      </c>
      <c r="E191" s="10">
        <v>44560.5</v>
      </c>
      <c r="F191" s="10">
        <v>4025148</v>
      </c>
      <c r="G191" s="10">
        <v>3259483.304</v>
      </c>
      <c r="H191" s="11">
        <v>145385.33866923075</v>
      </c>
      <c r="I191">
        <f>VLOOKUP(A191,Лист2!$A$2:$F$505,4,FALSE)</f>
        <v>21</v>
      </c>
      <c r="J191">
        <f>VLOOKUP(A191,Лист2!$A$2:$F$505,5,FALSE)</f>
        <v>2427</v>
      </c>
      <c r="K191">
        <f>VLOOKUP(A191,Лист2!$A$2:$F$505,6,FALSE)</f>
        <v>2213</v>
      </c>
      <c r="L191" s="20">
        <f t="shared" si="10"/>
        <v>23.490370239368467</v>
      </c>
      <c r="M191" s="20">
        <f t="shared" si="11"/>
        <v>19.02202592302196</v>
      </c>
    </row>
    <row r="192" spans="1:13" ht="14.25" customHeight="1" x14ac:dyDescent="0.25">
      <c r="A192" t="str">
        <f t="shared" si="8"/>
        <v>Казань43970</v>
      </c>
      <c r="B192">
        <f t="shared" si="9"/>
        <v>21</v>
      </c>
      <c r="C192" s="6">
        <v>43970</v>
      </c>
      <c r="D192" s="7" t="s">
        <v>17</v>
      </c>
      <c r="E192" s="7">
        <v>38250</v>
      </c>
      <c r="F192" s="7">
        <v>3552937.5</v>
      </c>
      <c r="G192" s="7">
        <v>2795344.17</v>
      </c>
      <c r="H192" s="8">
        <v>245048.26007692309</v>
      </c>
      <c r="I192">
        <f>VLOOKUP(A192,Лист2!$A$2:$F$505,4,FALSE)</f>
        <v>21</v>
      </c>
      <c r="J192">
        <f>VLOOKUP(A192,Лист2!$A$2:$F$505,5,FALSE)</f>
        <v>2245</v>
      </c>
      <c r="K192">
        <f>VLOOKUP(A192,Лист2!$A$2:$F$505,6,FALSE)</f>
        <v>2053</v>
      </c>
      <c r="L192" s="20">
        <f t="shared" si="10"/>
        <v>27.101969701283689</v>
      </c>
      <c r="M192" s="20">
        <f t="shared" si="11"/>
        <v>21.323013140535121</v>
      </c>
    </row>
    <row r="193" spans="1:13" ht="14.25" customHeight="1" x14ac:dyDescent="0.25">
      <c r="A193" t="str">
        <f t="shared" si="8"/>
        <v>Казань43968</v>
      </c>
      <c r="B193">
        <f t="shared" si="9"/>
        <v>20</v>
      </c>
      <c r="C193" s="9">
        <v>43968</v>
      </c>
      <c r="D193" s="10" t="s">
        <v>17</v>
      </c>
      <c r="E193" s="10">
        <v>34830</v>
      </c>
      <c r="F193" s="10">
        <v>3191155.5</v>
      </c>
      <c r="G193" s="10">
        <v>2528990.5839999998</v>
      </c>
      <c r="H193" s="11">
        <v>292821.22307692311</v>
      </c>
      <c r="I193">
        <f>VLOOKUP(A193,Лист2!$A$2:$F$505,4,FALSE)</f>
        <v>21</v>
      </c>
      <c r="J193">
        <f>VLOOKUP(A193,Лист2!$A$2:$F$505,5,FALSE)</f>
        <v>2054</v>
      </c>
      <c r="K193">
        <f>VLOOKUP(A193,Лист2!$A$2:$F$505,6,FALSE)</f>
        <v>1883</v>
      </c>
      <c r="L193" s="20">
        <f t="shared" si="10"/>
        <v>26.182972771400408</v>
      </c>
      <c r="M193" s="20">
        <f t="shared" si="11"/>
        <v>20.750004692657573</v>
      </c>
    </row>
    <row r="194" spans="1:13" ht="14.25" customHeight="1" x14ac:dyDescent="0.25">
      <c r="A194" t="str">
        <f t="shared" si="8"/>
        <v>Казань43960</v>
      </c>
      <c r="B194">
        <f t="shared" si="9"/>
        <v>19</v>
      </c>
      <c r="C194" s="6">
        <v>43960</v>
      </c>
      <c r="D194" s="7" t="s">
        <v>17</v>
      </c>
      <c r="E194" s="7">
        <v>32239.5</v>
      </c>
      <c r="F194" s="7">
        <v>3084892.5</v>
      </c>
      <c r="G194" s="7">
        <v>2384575.3629999999</v>
      </c>
      <c r="H194" s="8">
        <v>184346.05176923078</v>
      </c>
      <c r="I194">
        <f>VLOOKUP(A194,Лист2!$A$2:$F$505,4,FALSE)</f>
        <v>21</v>
      </c>
      <c r="J194">
        <f>VLOOKUP(A194,Лист2!$A$2:$F$505,5,FALSE)</f>
        <v>1891</v>
      </c>
      <c r="K194">
        <f>VLOOKUP(A194,Лист2!$A$2:$F$505,6,FALSE)</f>
        <v>1709</v>
      </c>
      <c r="L194" s="20">
        <f t="shared" si="10"/>
        <v>29.368630904537284</v>
      </c>
      <c r="M194" s="20">
        <f t="shared" si="11"/>
        <v>22.701508626313561</v>
      </c>
    </row>
    <row r="195" spans="1:13" ht="14.25" customHeight="1" x14ac:dyDescent="0.25">
      <c r="A195" t="str">
        <f t="shared" ref="A195:A258" si="12">D195&amp;C195</f>
        <v>Казань43955</v>
      </c>
      <c r="B195">
        <f t="shared" ref="B195:B258" si="13">WEEKNUM(C195,2)</f>
        <v>19</v>
      </c>
      <c r="C195" s="9">
        <v>43955</v>
      </c>
      <c r="D195" s="10" t="s">
        <v>17</v>
      </c>
      <c r="E195" s="10">
        <v>30780</v>
      </c>
      <c r="F195" s="10">
        <v>2817853.5</v>
      </c>
      <c r="G195" s="10">
        <v>2169377.2250000001</v>
      </c>
      <c r="H195" s="11">
        <v>215836.18461538458</v>
      </c>
      <c r="I195">
        <f>VLOOKUP(A195,Лист2!$A$2:$F$505,4,FALSE)</f>
        <v>20</v>
      </c>
      <c r="J195">
        <f>VLOOKUP(A195,Лист2!$A$2:$F$505,5,FALSE)</f>
        <v>1804</v>
      </c>
      <c r="K195">
        <f>VLOOKUP(A195,Лист2!$A$2:$F$505,6,FALSE)</f>
        <v>1638</v>
      </c>
      <c r="L195" s="20">
        <f t="shared" ref="L195:L258" si="14" xml:space="preserve"> ((F195- G195) / G195) * 100</f>
        <v>29.892278185966475</v>
      </c>
      <c r="M195" s="20">
        <f t="shared" ref="M195:M258" si="15" xml:space="preserve"> ((F195-G195) / F195) * 100</f>
        <v>23.013129497328372</v>
      </c>
    </row>
    <row r="196" spans="1:13" ht="14.25" customHeight="1" x14ac:dyDescent="0.25">
      <c r="A196" t="str">
        <f t="shared" si="12"/>
        <v>Казань43950</v>
      </c>
      <c r="B196">
        <f t="shared" si="13"/>
        <v>18</v>
      </c>
      <c r="C196" s="6">
        <v>43950</v>
      </c>
      <c r="D196" s="7" t="s">
        <v>17</v>
      </c>
      <c r="E196" s="7">
        <v>29142</v>
      </c>
      <c r="F196" s="7">
        <v>2627595</v>
      </c>
      <c r="G196" s="7">
        <v>2033299.2799999998</v>
      </c>
      <c r="H196" s="8">
        <v>202681.39594615382</v>
      </c>
      <c r="I196">
        <f>VLOOKUP(A196,Лист2!$A$2:$F$505,4,FALSE)</f>
        <v>19</v>
      </c>
      <c r="J196">
        <f>VLOOKUP(A196,Лист2!$A$2:$F$505,5,FALSE)</f>
        <v>1676</v>
      </c>
      <c r="K196">
        <f>VLOOKUP(A196,Лист2!$A$2:$F$505,6,FALSE)</f>
        <v>1516</v>
      </c>
      <c r="L196" s="20">
        <f t="shared" si="14"/>
        <v>29.228147860259917</v>
      </c>
      <c r="M196" s="20">
        <f t="shared" si="15"/>
        <v>22.617477959883477</v>
      </c>
    </row>
    <row r="197" spans="1:13" ht="14.25" customHeight="1" x14ac:dyDescent="0.25">
      <c r="A197" t="str">
        <f t="shared" si="12"/>
        <v>Казань43953</v>
      </c>
      <c r="B197">
        <f t="shared" si="13"/>
        <v>18</v>
      </c>
      <c r="C197" s="9">
        <v>43953</v>
      </c>
      <c r="D197" s="10" t="s">
        <v>17</v>
      </c>
      <c r="E197" s="10">
        <v>26428.5</v>
      </c>
      <c r="F197" s="10">
        <v>2470465.5</v>
      </c>
      <c r="G197" s="10">
        <v>1911613.1440000001</v>
      </c>
      <c r="H197" s="11">
        <v>187667.93086153845</v>
      </c>
      <c r="I197">
        <f>VLOOKUP(A197,Лист2!$A$2:$F$505,4,FALSE)</f>
        <v>20</v>
      </c>
      <c r="J197">
        <f>VLOOKUP(A197,Лист2!$A$2:$F$505,5,FALSE)</f>
        <v>1613</v>
      </c>
      <c r="K197">
        <f>VLOOKUP(A197,Лист2!$A$2:$F$505,6,FALSE)</f>
        <v>1457</v>
      </c>
      <c r="L197" s="20">
        <f t="shared" si="14"/>
        <v>29.234594758572129</v>
      </c>
      <c r="M197" s="20">
        <f t="shared" si="15"/>
        <v>22.62133820528965</v>
      </c>
    </row>
    <row r="198" spans="1:13" ht="14.25" customHeight="1" x14ac:dyDescent="0.25">
      <c r="A198" t="str">
        <f t="shared" si="12"/>
        <v>Казань43977</v>
      </c>
      <c r="B198">
        <f t="shared" si="13"/>
        <v>22</v>
      </c>
      <c r="C198" s="6">
        <v>43977</v>
      </c>
      <c r="D198" s="7" t="s">
        <v>17</v>
      </c>
      <c r="E198" s="7">
        <v>40744.5</v>
      </c>
      <c r="F198" s="7">
        <v>3700311</v>
      </c>
      <c r="G198" s="7">
        <v>2861069.8419999997</v>
      </c>
      <c r="H198" s="8">
        <v>170303.62015384613</v>
      </c>
      <c r="I198">
        <f>VLOOKUP(A198,Лист2!$A$2:$F$505,4,FALSE)</f>
        <v>21</v>
      </c>
      <c r="J198">
        <f>VLOOKUP(A198,Лист2!$A$2:$F$505,5,FALSE)</f>
        <v>2418</v>
      </c>
      <c r="K198">
        <f>VLOOKUP(A198,Лист2!$A$2:$F$505,6,FALSE)</f>
        <v>2215</v>
      </c>
      <c r="L198" s="20">
        <f t="shared" si="14"/>
        <v>29.333123773495089</v>
      </c>
      <c r="M198" s="20">
        <f t="shared" si="15"/>
        <v>22.680287089382496</v>
      </c>
    </row>
    <row r="199" spans="1:13" ht="14.25" customHeight="1" x14ac:dyDescent="0.25">
      <c r="A199" t="str">
        <f t="shared" si="12"/>
        <v>Казань43952</v>
      </c>
      <c r="B199">
        <f t="shared" si="13"/>
        <v>18</v>
      </c>
      <c r="C199" s="9">
        <v>43952</v>
      </c>
      <c r="D199" s="10" t="s">
        <v>17</v>
      </c>
      <c r="E199" s="10">
        <v>46620</v>
      </c>
      <c r="F199" s="10">
        <v>4293241.5</v>
      </c>
      <c r="G199" s="10">
        <v>3389723.9589999998</v>
      </c>
      <c r="H199" s="11">
        <v>329717.03827692306</v>
      </c>
      <c r="I199">
        <f>VLOOKUP(A199,Лист2!$A$2:$F$505,4,FALSE)</f>
        <v>20</v>
      </c>
      <c r="J199">
        <f>VLOOKUP(A199,Лист2!$A$2:$F$505,5,FALSE)</f>
        <v>2468</v>
      </c>
      <c r="K199">
        <f>VLOOKUP(A199,Лист2!$A$2:$F$505,6,FALSE)</f>
        <v>2221</v>
      </c>
      <c r="L199" s="20">
        <f t="shared" si="14"/>
        <v>26.65460526958503</v>
      </c>
      <c r="M199" s="20">
        <f t="shared" si="15"/>
        <v>21.045113371796116</v>
      </c>
    </row>
    <row r="200" spans="1:13" ht="14.25" customHeight="1" x14ac:dyDescent="0.25">
      <c r="A200" t="str">
        <f t="shared" si="12"/>
        <v>Казань43963</v>
      </c>
      <c r="B200">
        <f t="shared" si="13"/>
        <v>20</v>
      </c>
      <c r="C200" s="6">
        <v>43963</v>
      </c>
      <c r="D200" s="7" t="s">
        <v>17</v>
      </c>
      <c r="E200" s="7">
        <v>32419.5</v>
      </c>
      <c r="F200" s="7">
        <v>3080614.5</v>
      </c>
      <c r="G200" s="7">
        <v>2363955.7909999997</v>
      </c>
      <c r="H200" s="8">
        <v>200042.36143846155</v>
      </c>
      <c r="I200">
        <f>VLOOKUP(A200,Лист2!$A$2:$F$505,4,FALSE)</f>
        <v>21</v>
      </c>
      <c r="J200">
        <f>VLOOKUP(A200,Лист2!$A$2:$F$505,5,FALSE)</f>
        <v>1926</v>
      </c>
      <c r="K200">
        <f>VLOOKUP(A200,Лист2!$A$2:$F$505,6,FALSE)</f>
        <v>1745</v>
      </c>
      <c r="L200" s="20">
        <f t="shared" si="14"/>
        <v>30.316079163935616</v>
      </c>
      <c r="M200" s="20">
        <f t="shared" si="15"/>
        <v>23.263498532516817</v>
      </c>
    </row>
    <row r="201" spans="1:13" ht="14.25" customHeight="1" x14ac:dyDescent="0.25">
      <c r="A201" t="str">
        <f t="shared" si="12"/>
        <v>Казань43972</v>
      </c>
      <c r="B201">
        <f t="shared" si="13"/>
        <v>21</v>
      </c>
      <c r="C201" s="9">
        <v>43972</v>
      </c>
      <c r="D201" s="10" t="s">
        <v>17</v>
      </c>
      <c r="E201" s="10">
        <v>40819.5</v>
      </c>
      <c r="F201" s="10">
        <v>3810394.5</v>
      </c>
      <c r="G201" s="10">
        <v>3046897.7940000002</v>
      </c>
      <c r="H201" s="11">
        <v>144594.40769230769</v>
      </c>
      <c r="I201">
        <f>VLOOKUP(A201,Лист2!$A$2:$F$505,4,FALSE)</f>
        <v>21</v>
      </c>
      <c r="J201">
        <f>VLOOKUP(A201,Лист2!$A$2:$F$505,5,FALSE)</f>
        <v>2335</v>
      </c>
      <c r="K201">
        <f>VLOOKUP(A201,Лист2!$A$2:$F$505,6,FALSE)</f>
        <v>2126</v>
      </c>
      <c r="L201" s="20">
        <f t="shared" si="14"/>
        <v>25.058165964854144</v>
      </c>
      <c r="M201" s="20">
        <f t="shared" si="15"/>
        <v>20.037208903172619</v>
      </c>
    </row>
    <row r="202" spans="1:13" ht="14.25" customHeight="1" x14ac:dyDescent="0.25">
      <c r="A202" t="str">
        <f t="shared" si="12"/>
        <v>Казань43971</v>
      </c>
      <c r="B202">
        <f t="shared" si="13"/>
        <v>21</v>
      </c>
      <c r="C202" s="6">
        <v>43971</v>
      </c>
      <c r="D202" s="7" t="s">
        <v>17</v>
      </c>
      <c r="E202" s="7">
        <v>41391</v>
      </c>
      <c r="F202" s="7">
        <v>3918987</v>
      </c>
      <c r="G202" s="7">
        <v>3141103.9569999999</v>
      </c>
      <c r="H202" s="8">
        <v>205451.17950769232</v>
      </c>
      <c r="I202">
        <f>VLOOKUP(A202,Лист2!$A$2:$F$505,4,FALSE)</f>
        <v>21</v>
      </c>
      <c r="J202">
        <f>VLOOKUP(A202,Лист2!$A$2:$F$505,5,FALSE)</f>
        <v>2410</v>
      </c>
      <c r="K202">
        <f>VLOOKUP(A202,Лист2!$A$2:$F$505,6,FALSE)</f>
        <v>2202</v>
      </c>
      <c r="L202" s="20">
        <f t="shared" si="14"/>
        <v>24.764638599957042</v>
      </c>
      <c r="M202" s="20">
        <f t="shared" si="15"/>
        <v>19.849084546593293</v>
      </c>
    </row>
    <row r="203" spans="1:13" ht="14.25" customHeight="1" x14ac:dyDescent="0.25">
      <c r="A203" t="str">
        <f t="shared" si="12"/>
        <v>Казань43956</v>
      </c>
      <c r="B203">
        <f t="shared" si="13"/>
        <v>19</v>
      </c>
      <c r="C203" s="9">
        <v>43956</v>
      </c>
      <c r="D203" s="10" t="s">
        <v>17</v>
      </c>
      <c r="E203" s="10">
        <v>29482.5</v>
      </c>
      <c r="F203" s="10">
        <v>2648688</v>
      </c>
      <c r="G203" s="10">
        <v>2021918.12</v>
      </c>
      <c r="H203" s="11">
        <v>219587.1531846154</v>
      </c>
      <c r="I203">
        <f>VLOOKUP(A203,Лист2!$A$2:$F$505,4,FALSE)</f>
        <v>20</v>
      </c>
      <c r="J203">
        <f>VLOOKUP(A203,Лист2!$A$2:$F$505,5,FALSE)</f>
        <v>1757</v>
      </c>
      <c r="K203">
        <f>VLOOKUP(A203,Лист2!$A$2:$F$505,6,FALSE)</f>
        <v>1596</v>
      </c>
      <c r="L203" s="20">
        <f t="shared" si="14"/>
        <v>30.998776547885125</v>
      </c>
      <c r="M203" s="20">
        <f t="shared" si="15"/>
        <v>23.663409204859157</v>
      </c>
    </row>
    <row r="204" spans="1:13" ht="14.25" customHeight="1" x14ac:dyDescent="0.25">
      <c r="A204" t="str">
        <f t="shared" si="12"/>
        <v>Казань43949</v>
      </c>
      <c r="B204">
        <f t="shared" si="13"/>
        <v>18</v>
      </c>
      <c r="C204" s="6">
        <v>43949</v>
      </c>
      <c r="D204" s="7" t="s">
        <v>17</v>
      </c>
      <c r="E204" s="7">
        <v>32181</v>
      </c>
      <c r="F204" s="7">
        <v>2863600.5</v>
      </c>
      <c r="G204" s="7">
        <v>2246478.6170000001</v>
      </c>
      <c r="H204" s="8">
        <v>140503.93076923076</v>
      </c>
      <c r="I204">
        <f>VLOOKUP(A204,Лист2!$A$2:$F$505,4,FALSE)</f>
        <v>19</v>
      </c>
      <c r="J204">
        <f>VLOOKUP(A204,Лист2!$A$2:$F$505,5,FALSE)</f>
        <v>1846</v>
      </c>
      <c r="K204">
        <f>VLOOKUP(A204,Лист2!$A$2:$F$505,6,FALSE)</f>
        <v>1681</v>
      </c>
      <c r="L204" s="20">
        <f t="shared" si="14"/>
        <v>27.470632407982539</v>
      </c>
      <c r="M204" s="20">
        <f t="shared" si="15"/>
        <v>21.550557872859706</v>
      </c>
    </row>
    <row r="205" spans="1:13" ht="14.25" customHeight="1" x14ac:dyDescent="0.25">
      <c r="A205" t="str">
        <f t="shared" si="12"/>
        <v>Казань43964</v>
      </c>
      <c r="B205">
        <f t="shared" si="13"/>
        <v>20</v>
      </c>
      <c r="C205" s="9">
        <v>43964</v>
      </c>
      <c r="D205" s="10" t="s">
        <v>17</v>
      </c>
      <c r="E205" s="10">
        <v>35535</v>
      </c>
      <c r="F205" s="10">
        <v>3288069</v>
      </c>
      <c r="G205" s="10">
        <v>2580984.0299999998</v>
      </c>
      <c r="H205" s="11">
        <v>208081.82515384615</v>
      </c>
      <c r="I205">
        <f>VLOOKUP(A205,Лист2!$A$2:$F$505,4,FALSE)</f>
        <v>21</v>
      </c>
      <c r="J205">
        <f>VLOOKUP(A205,Лист2!$A$2:$F$505,5,FALSE)</f>
        <v>2061</v>
      </c>
      <c r="K205">
        <f>VLOOKUP(A205,Лист2!$A$2:$F$505,6,FALSE)</f>
        <v>1876</v>
      </c>
      <c r="L205" s="20">
        <f t="shared" si="14"/>
        <v>27.39594518141983</v>
      </c>
      <c r="M205" s="20">
        <f t="shared" si="15"/>
        <v>21.504566053814571</v>
      </c>
    </row>
    <row r="206" spans="1:13" ht="14.25" customHeight="1" x14ac:dyDescent="0.25">
      <c r="A206" t="str">
        <f t="shared" si="12"/>
        <v>Волгоград43982</v>
      </c>
      <c r="B206">
        <f t="shared" si="13"/>
        <v>22</v>
      </c>
      <c r="C206" s="6">
        <v>43982</v>
      </c>
      <c r="D206" s="7" t="s">
        <v>16</v>
      </c>
      <c r="E206" s="7">
        <v>76234.5</v>
      </c>
      <c r="F206" s="7">
        <v>6500848.5</v>
      </c>
      <c r="G206" s="7">
        <v>5172874.4439999992</v>
      </c>
      <c r="H206" s="8">
        <v>60556.251538461533</v>
      </c>
      <c r="I206">
        <f>VLOOKUP(A206,Лист2!$A$2:$F$505,4,FALSE)</f>
        <v>37</v>
      </c>
      <c r="J206">
        <f>VLOOKUP(A206,Лист2!$A$2:$F$505,5,FALSE)</f>
        <v>5215</v>
      </c>
      <c r="K206">
        <f>VLOOKUP(A206,Лист2!$A$2:$F$505,6,FALSE)</f>
        <v>4848</v>
      </c>
      <c r="L206" s="20">
        <f t="shared" si="14"/>
        <v>25.67187876636584</v>
      </c>
      <c r="M206" s="20">
        <f t="shared" si="15"/>
        <v>20.427703491321182</v>
      </c>
    </row>
    <row r="207" spans="1:13" ht="14.25" customHeight="1" x14ac:dyDescent="0.25">
      <c r="A207" t="str">
        <f t="shared" si="12"/>
        <v>Казань43954</v>
      </c>
      <c r="B207">
        <f t="shared" si="13"/>
        <v>18</v>
      </c>
      <c r="C207" s="9">
        <v>43954</v>
      </c>
      <c r="D207" s="10" t="s">
        <v>17</v>
      </c>
      <c r="E207" s="10">
        <v>29935.5</v>
      </c>
      <c r="F207" s="10">
        <v>2720002.5</v>
      </c>
      <c r="G207" s="10">
        <v>2102974.0010000002</v>
      </c>
      <c r="H207" s="11">
        <v>175338.6411076923</v>
      </c>
      <c r="I207">
        <f>VLOOKUP(A207,Лист2!$A$2:$F$505,4,FALSE)</f>
        <v>20</v>
      </c>
      <c r="J207">
        <f>VLOOKUP(A207,Лист2!$A$2:$F$505,5,FALSE)</f>
        <v>1716</v>
      </c>
      <c r="K207">
        <f>VLOOKUP(A207,Лист2!$A$2:$F$505,6,FALSE)</f>
        <v>1561</v>
      </c>
      <c r="L207" s="20">
        <f t="shared" si="14"/>
        <v>29.340757361079699</v>
      </c>
      <c r="M207" s="20">
        <f t="shared" si="15"/>
        <v>22.684850436718342</v>
      </c>
    </row>
    <row r="208" spans="1:13" ht="14.25" customHeight="1" x14ac:dyDescent="0.25">
      <c r="A208" t="str">
        <f t="shared" si="12"/>
        <v>Волгоград43981</v>
      </c>
      <c r="B208">
        <f t="shared" si="13"/>
        <v>22</v>
      </c>
      <c r="C208" s="6">
        <v>43981</v>
      </c>
      <c r="D208" s="7" t="s">
        <v>16</v>
      </c>
      <c r="E208" s="7">
        <v>106926</v>
      </c>
      <c r="F208" s="7">
        <v>9098386.5</v>
      </c>
      <c r="G208" s="7">
        <v>7354572.0109999999</v>
      </c>
      <c r="H208" s="8">
        <v>193869.59292307691</v>
      </c>
      <c r="I208">
        <f>VLOOKUP(A208,Лист2!$A$2:$F$505,4,FALSE)</f>
        <v>37</v>
      </c>
      <c r="J208">
        <f>VLOOKUP(A208,Лист2!$A$2:$F$505,5,FALSE)</f>
        <v>6645</v>
      </c>
      <c r="K208">
        <f>VLOOKUP(A208,Лист2!$A$2:$F$505,6,FALSE)</f>
        <v>6122</v>
      </c>
      <c r="L208" s="20">
        <f t="shared" si="14"/>
        <v>23.710618189499431</v>
      </c>
      <c r="M208" s="20">
        <f t="shared" si="15"/>
        <v>19.166194896204949</v>
      </c>
    </row>
    <row r="209" spans="1:13" ht="14.25" customHeight="1" x14ac:dyDescent="0.25">
      <c r="A209" t="str">
        <f t="shared" si="12"/>
        <v>Казань43957</v>
      </c>
      <c r="B209">
        <f t="shared" si="13"/>
        <v>19</v>
      </c>
      <c r="C209" s="9">
        <v>43957</v>
      </c>
      <c r="D209" s="10" t="s">
        <v>17</v>
      </c>
      <c r="E209" s="10">
        <v>30342</v>
      </c>
      <c r="F209" s="10">
        <v>2738127</v>
      </c>
      <c r="G209" s="10">
        <v>2094375.01</v>
      </c>
      <c r="H209" s="11">
        <v>174068.47879999998</v>
      </c>
      <c r="I209">
        <f>VLOOKUP(A209,Лист2!$A$2:$F$505,4,FALSE)</f>
        <v>20</v>
      </c>
      <c r="J209">
        <f>VLOOKUP(A209,Лист2!$A$2:$F$505,5,FALSE)</f>
        <v>1747</v>
      </c>
      <c r="K209">
        <f>VLOOKUP(A209,Лист2!$A$2:$F$505,6,FALSE)</f>
        <v>1570</v>
      </c>
      <c r="L209" s="20">
        <f t="shared" si="14"/>
        <v>30.73718827460608</v>
      </c>
      <c r="M209" s="20">
        <f t="shared" si="15"/>
        <v>23.510669519711833</v>
      </c>
    </row>
    <row r="210" spans="1:13" ht="14.25" customHeight="1" x14ac:dyDescent="0.25">
      <c r="A210" t="str">
        <f t="shared" si="12"/>
        <v>Казань43974</v>
      </c>
      <c r="B210">
        <f t="shared" si="13"/>
        <v>21</v>
      </c>
      <c r="C210" s="6">
        <v>43974</v>
      </c>
      <c r="D210" s="7" t="s">
        <v>17</v>
      </c>
      <c r="E210" s="7">
        <v>42999</v>
      </c>
      <c r="F210" s="7">
        <v>3883215</v>
      </c>
      <c r="G210" s="7">
        <v>3151914.3419999997</v>
      </c>
      <c r="H210" s="8">
        <v>162279.9956153846</v>
      </c>
      <c r="I210">
        <f>VLOOKUP(A210,Лист2!$A$2:$F$505,4,FALSE)</f>
        <v>21</v>
      </c>
      <c r="J210">
        <f>VLOOKUP(A210,Лист2!$A$2:$F$505,5,FALSE)</f>
        <v>2460</v>
      </c>
      <c r="K210">
        <f>VLOOKUP(A210,Лист2!$A$2:$F$505,6,FALSE)</f>
        <v>2226</v>
      </c>
      <c r="L210" s="20">
        <f t="shared" si="14"/>
        <v>23.201793534019853</v>
      </c>
      <c r="M210" s="20">
        <f t="shared" si="15"/>
        <v>18.832350462181473</v>
      </c>
    </row>
    <row r="211" spans="1:13" ht="14.25" customHeight="1" x14ac:dyDescent="0.25">
      <c r="A211" t="str">
        <f t="shared" si="12"/>
        <v>Волгоград43979</v>
      </c>
      <c r="B211">
        <f t="shared" si="13"/>
        <v>22</v>
      </c>
      <c r="C211" s="9">
        <v>43979</v>
      </c>
      <c r="D211" s="10" t="s">
        <v>16</v>
      </c>
      <c r="E211" s="10">
        <v>69945</v>
      </c>
      <c r="F211" s="10">
        <v>6101931</v>
      </c>
      <c r="G211" s="10">
        <v>4743581.9779999992</v>
      </c>
      <c r="H211" s="11">
        <v>226018.55243846151</v>
      </c>
      <c r="I211">
        <f>VLOOKUP(A211,Лист2!$A$2:$F$505,4,FALSE)</f>
        <v>37</v>
      </c>
      <c r="J211">
        <f>VLOOKUP(A211,Лист2!$A$2:$F$505,5,FALSE)</f>
        <v>4840</v>
      </c>
      <c r="K211">
        <f>VLOOKUP(A211,Лист2!$A$2:$F$505,6,FALSE)</f>
        <v>4475</v>
      </c>
      <c r="L211" s="20">
        <f t="shared" si="14"/>
        <v>28.635512747535802</v>
      </c>
      <c r="M211" s="20">
        <f t="shared" si="15"/>
        <v>22.260969879862632</v>
      </c>
    </row>
    <row r="212" spans="1:13" ht="14.25" customHeight="1" x14ac:dyDescent="0.25">
      <c r="A212" t="str">
        <f t="shared" si="12"/>
        <v>Казань43976</v>
      </c>
      <c r="B212">
        <f t="shared" si="13"/>
        <v>22</v>
      </c>
      <c r="C212" s="6">
        <v>43976</v>
      </c>
      <c r="D212" s="7" t="s">
        <v>17</v>
      </c>
      <c r="E212" s="7">
        <v>38740.5</v>
      </c>
      <c r="F212" s="7">
        <v>3561655.5</v>
      </c>
      <c r="G212" s="7">
        <v>2769041.2770000002</v>
      </c>
      <c r="H212" s="8">
        <v>180495.52483076922</v>
      </c>
      <c r="I212">
        <f>VLOOKUP(A212,Лист2!$A$2:$F$505,4,FALSE)</f>
        <v>21</v>
      </c>
      <c r="J212">
        <f>VLOOKUP(A212,Лист2!$A$2:$F$505,5,FALSE)</f>
        <v>2330</v>
      </c>
      <c r="K212">
        <f>VLOOKUP(A212,Лист2!$A$2:$F$505,6,FALSE)</f>
        <v>2142</v>
      </c>
      <c r="L212" s="20">
        <f t="shared" si="14"/>
        <v>28.624138960424737</v>
      </c>
      <c r="M212" s="20">
        <f t="shared" si="15"/>
        <v>22.254095686682774</v>
      </c>
    </row>
    <row r="213" spans="1:13" ht="14.25" customHeight="1" x14ac:dyDescent="0.25">
      <c r="A213" t="str">
        <f t="shared" si="12"/>
        <v>Казань43951</v>
      </c>
      <c r="B213">
        <f t="shared" si="13"/>
        <v>18</v>
      </c>
      <c r="C213" s="9">
        <v>43951</v>
      </c>
      <c r="D213" s="10" t="s">
        <v>17</v>
      </c>
      <c r="E213" s="10">
        <v>31231.5</v>
      </c>
      <c r="F213" s="10">
        <v>2853310.5</v>
      </c>
      <c r="G213" s="10">
        <v>2211817.6569999997</v>
      </c>
      <c r="H213" s="11">
        <v>63441.684615384613</v>
      </c>
      <c r="I213">
        <f>VLOOKUP(A213,Лист2!$A$2:$F$505,4,FALSE)</f>
        <v>20</v>
      </c>
      <c r="J213">
        <f>VLOOKUP(A213,Лист2!$A$2:$F$505,5,FALSE)</f>
        <v>1756</v>
      </c>
      <c r="K213">
        <f>VLOOKUP(A213,Лист2!$A$2:$F$505,6,FALSE)</f>
        <v>1586</v>
      </c>
      <c r="L213" s="20">
        <f t="shared" si="14"/>
        <v>29.002971423516421</v>
      </c>
      <c r="M213" s="20">
        <f t="shared" si="15"/>
        <v>22.482405717849506</v>
      </c>
    </row>
    <row r="214" spans="1:13" ht="14.25" customHeight="1" x14ac:dyDescent="0.25">
      <c r="A214" t="str">
        <f t="shared" si="12"/>
        <v>Казань43961</v>
      </c>
      <c r="B214">
        <f t="shared" si="13"/>
        <v>19</v>
      </c>
      <c r="C214" s="6">
        <v>43961</v>
      </c>
      <c r="D214" s="7" t="s">
        <v>17</v>
      </c>
      <c r="E214" s="7">
        <v>37489.5</v>
      </c>
      <c r="F214" s="7">
        <v>3549097.5</v>
      </c>
      <c r="G214" s="7">
        <v>2745646.9479999999</v>
      </c>
      <c r="H214" s="8">
        <v>258287.05384615384</v>
      </c>
      <c r="I214">
        <f>VLOOKUP(A214,Лист2!$A$2:$F$505,4,FALSE)</f>
        <v>21</v>
      </c>
      <c r="J214">
        <f>VLOOKUP(A214,Лист2!$A$2:$F$505,5,FALSE)</f>
        <v>2120</v>
      </c>
      <c r="K214">
        <f>VLOOKUP(A214,Лист2!$A$2:$F$505,6,FALSE)</f>
        <v>1921</v>
      </c>
      <c r="L214" s="20">
        <f t="shared" si="14"/>
        <v>29.262704463341667</v>
      </c>
      <c r="M214" s="20">
        <f t="shared" si="15"/>
        <v>22.63816511098949</v>
      </c>
    </row>
    <row r="215" spans="1:13" ht="14.25" customHeight="1" x14ac:dyDescent="0.25">
      <c r="A215" t="str">
        <f t="shared" si="12"/>
        <v>Казань43959</v>
      </c>
      <c r="B215">
        <f t="shared" si="13"/>
        <v>19</v>
      </c>
      <c r="C215" s="9">
        <v>43959</v>
      </c>
      <c r="D215" s="10" t="s">
        <v>17</v>
      </c>
      <c r="E215" s="10">
        <v>34399.5</v>
      </c>
      <c r="F215" s="10">
        <v>3201358.5</v>
      </c>
      <c r="G215" s="10">
        <v>2481896.3339999998</v>
      </c>
      <c r="H215" s="11">
        <v>156377.12456923077</v>
      </c>
      <c r="I215">
        <f>VLOOKUP(A215,Лист2!$A$2:$F$505,4,FALSE)</f>
        <v>21</v>
      </c>
      <c r="J215">
        <f>VLOOKUP(A215,Лист2!$A$2:$F$505,5,FALSE)</f>
        <v>1957</v>
      </c>
      <c r="K215">
        <f>VLOOKUP(A215,Лист2!$A$2:$F$505,6,FALSE)</f>
        <v>1755</v>
      </c>
      <c r="L215" s="20">
        <f t="shared" si="14"/>
        <v>28.988405202261774</v>
      </c>
      <c r="M215" s="20">
        <f t="shared" si="15"/>
        <v>22.473651919958364</v>
      </c>
    </row>
    <row r="216" spans="1:13" ht="14.25" customHeight="1" x14ac:dyDescent="0.25">
      <c r="A216" t="str">
        <f t="shared" si="12"/>
        <v>Казань43958</v>
      </c>
      <c r="B216">
        <f t="shared" si="13"/>
        <v>19</v>
      </c>
      <c r="C216" s="6">
        <v>43958</v>
      </c>
      <c r="D216" s="7" t="s">
        <v>17</v>
      </c>
      <c r="E216" s="7">
        <v>32851.5</v>
      </c>
      <c r="F216" s="7">
        <v>2934504</v>
      </c>
      <c r="G216" s="7">
        <v>2253872.1379999998</v>
      </c>
      <c r="H216" s="8">
        <v>160756.50769230767</v>
      </c>
      <c r="I216">
        <f>VLOOKUP(A216,Лист2!$A$2:$F$505,4,FALSE)</f>
        <v>21</v>
      </c>
      <c r="J216">
        <f>VLOOKUP(A216,Лист2!$A$2:$F$505,5,FALSE)</f>
        <v>1879</v>
      </c>
      <c r="K216">
        <f>VLOOKUP(A216,Лист2!$A$2:$F$505,6,FALSE)</f>
        <v>1695</v>
      </c>
      <c r="L216" s="20">
        <f t="shared" si="14"/>
        <v>30.198335146197202</v>
      </c>
      <c r="M216" s="20">
        <f t="shared" si="15"/>
        <v>23.194102376415238</v>
      </c>
    </row>
    <row r="217" spans="1:13" ht="14.25" customHeight="1" x14ac:dyDescent="0.25">
      <c r="A217" t="str">
        <f t="shared" si="12"/>
        <v>Казань43975</v>
      </c>
      <c r="B217">
        <f t="shared" si="13"/>
        <v>21</v>
      </c>
      <c r="C217" s="9">
        <v>43975</v>
      </c>
      <c r="D217" s="10" t="s">
        <v>17</v>
      </c>
      <c r="E217" s="10">
        <v>38194.5</v>
      </c>
      <c r="F217" s="10">
        <v>3449302.5</v>
      </c>
      <c r="G217" s="10">
        <v>2798056.2479999997</v>
      </c>
      <c r="H217" s="11">
        <v>174707.83838461537</v>
      </c>
      <c r="I217">
        <f>VLOOKUP(A217,Лист2!$A$2:$F$505,4,FALSE)</f>
        <v>21</v>
      </c>
      <c r="J217">
        <f>VLOOKUP(A217,Лист2!$A$2:$F$505,5,FALSE)</f>
        <v>2254</v>
      </c>
      <c r="K217">
        <f>VLOOKUP(A217,Лист2!$A$2:$F$505,6,FALSE)</f>
        <v>2061</v>
      </c>
      <c r="L217" s="20">
        <f t="shared" si="14"/>
        <v>23.274952119547255</v>
      </c>
      <c r="M217" s="20">
        <f t="shared" si="15"/>
        <v>18.880520105151703</v>
      </c>
    </row>
    <row r="218" spans="1:13" ht="14.25" customHeight="1" x14ac:dyDescent="0.25">
      <c r="A218" t="str">
        <f t="shared" si="12"/>
        <v>Казань43982</v>
      </c>
      <c r="B218">
        <f t="shared" si="13"/>
        <v>22</v>
      </c>
      <c r="C218" s="6">
        <v>43982</v>
      </c>
      <c r="D218" s="7" t="s">
        <v>17</v>
      </c>
      <c r="E218" s="7">
        <v>42423</v>
      </c>
      <c r="F218" s="7">
        <v>3994153.5</v>
      </c>
      <c r="G218" s="7">
        <v>3105853.9129999997</v>
      </c>
      <c r="H218" s="8">
        <v>53605.712153846151</v>
      </c>
      <c r="I218">
        <f>VLOOKUP(A218,Лист2!$A$2:$F$505,4,FALSE)</f>
        <v>23</v>
      </c>
      <c r="J218">
        <f>VLOOKUP(A218,Лист2!$A$2:$F$505,5,FALSE)</f>
        <v>2522</v>
      </c>
      <c r="K218">
        <f>VLOOKUP(A218,Лист2!$A$2:$F$505,6,FALSE)</f>
        <v>2295</v>
      </c>
      <c r="L218" s="20">
        <f t="shared" si="14"/>
        <v>28.6008167764071</v>
      </c>
      <c r="M218" s="20">
        <f t="shared" si="15"/>
        <v>22.239996209459658</v>
      </c>
    </row>
    <row r="219" spans="1:13" ht="14.25" customHeight="1" x14ac:dyDescent="0.25">
      <c r="A219" t="str">
        <f t="shared" si="12"/>
        <v>Казань43981</v>
      </c>
      <c r="B219">
        <f t="shared" si="13"/>
        <v>22</v>
      </c>
      <c r="C219" s="9">
        <v>43981</v>
      </c>
      <c r="D219" s="10" t="s">
        <v>17</v>
      </c>
      <c r="E219" s="10">
        <v>48286.5</v>
      </c>
      <c r="F219" s="10">
        <v>4456441.5</v>
      </c>
      <c r="G219" s="10">
        <v>3473157.5449999999</v>
      </c>
      <c r="H219" s="11">
        <v>205639.55141538463</v>
      </c>
      <c r="I219">
        <f>VLOOKUP(A219,Лист2!$A$2:$F$505,4,FALSE)</f>
        <v>22</v>
      </c>
      <c r="J219">
        <f>VLOOKUP(A219,Лист2!$A$2:$F$505,5,FALSE)</f>
        <v>2793</v>
      </c>
      <c r="K219">
        <f>VLOOKUP(A219,Лист2!$A$2:$F$505,6,FALSE)</f>
        <v>2539</v>
      </c>
      <c r="L219" s="20">
        <f t="shared" si="14"/>
        <v>28.310951699140389</v>
      </c>
      <c r="M219" s="20">
        <f t="shared" si="15"/>
        <v>22.064329914349827</v>
      </c>
    </row>
    <row r="220" spans="1:13" ht="14.25" customHeight="1" x14ac:dyDescent="0.25">
      <c r="A220" t="str">
        <f t="shared" si="12"/>
        <v>Казань43979</v>
      </c>
      <c r="B220">
        <f t="shared" si="13"/>
        <v>22</v>
      </c>
      <c r="C220" s="6">
        <v>43979</v>
      </c>
      <c r="D220" s="7" t="s">
        <v>17</v>
      </c>
      <c r="E220" s="7">
        <v>41442</v>
      </c>
      <c r="F220" s="7">
        <v>3893680.5</v>
      </c>
      <c r="G220" s="7">
        <v>3004872.3489999999</v>
      </c>
      <c r="H220" s="8">
        <v>190911.88401538462</v>
      </c>
      <c r="I220">
        <f>VLOOKUP(A220,Лист2!$A$2:$F$505,4,FALSE)</f>
        <v>22</v>
      </c>
      <c r="J220">
        <f>VLOOKUP(A220,Лист2!$A$2:$F$505,5,FALSE)</f>
        <v>2454</v>
      </c>
      <c r="K220">
        <f>VLOOKUP(A220,Лист2!$A$2:$F$505,6,FALSE)</f>
        <v>2239</v>
      </c>
      <c r="L220" s="20">
        <f t="shared" si="14"/>
        <v>29.578898794013298</v>
      </c>
      <c r="M220" s="20">
        <f t="shared" si="15"/>
        <v>22.826941013778608</v>
      </c>
    </row>
    <row r="221" spans="1:13" ht="14.25" customHeight="1" x14ac:dyDescent="0.25">
      <c r="A221" t="str">
        <f t="shared" si="12"/>
        <v>Пермь43967</v>
      </c>
      <c r="B221">
        <f t="shared" si="13"/>
        <v>20</v>
      </c>
      <c r="C221" s="9">
        <v>43967</v>
      </c>
      <c r="D221" s="10" t="s">
        <v>18</v>
      </c>
      <c r="E221" s="10">
        <v>18600</v>
      </c>
      <c r="F221" s="10">
        <v>1601425.5</v>
      </c>
      <c r="G221" s="10">
        <v>1268422.666</v>
      </c>
      <c r="H221" s="11">
        <v>189642.93076923076</v>
      </c>
      <c r="I221">
        <f>VLOOKUP(A221,Лист2!$A$2:$F$505,4,FALSE)</f>
        <v>15</v>
      </c>
      <c r="J221">
        <f>VLOOKUP(A221,Лист2!$A$2:$F$505,5,FALSE)</f>
        <v>1111</v>
      </c>
      <c r="K221">
        <f>VLOOKUP(A221,Лист2!$A$2:$F$505,6,FALSE)</f>
        <v>992</v>
      </c>
      <c r="L221" s="20">
        <f t="shared" si="14"/>
        <v>26.253302067687905</v>
      </c>
      <c r="M221" s="20">
        <f t="shared" si="15"/>
        <v>20.794150836239339</v>
      </c>
    </row>
    <row r="222" spans="1:13" ht="14.25" customHeight="1" x14ac:dyDescent="0.25">
      <c r="A222" t="str">
        <f t="shared" si="12"/>
        <v>Пермь43970</v>
      </c>
      <c r="B222">
        <f t="shared" si="13"/>
        <v>21</v>
      </c>
      <c r="C222" s="6">
        <v>43970</v>
      </c>
      <c r="D222" s="7" t="s">
        <v>18</v>
      </c>
      <c r="E222" s="7">
        <v>16638</v>
      </c>
      <c r="F222" s="7">
        <v>1364847</v>
      </c>
      <c r="G222" s="7">
        <v>1137103.412</v>
      </c>
      <c r="H222" s="8">
        <v>258642.5153846154</v>
      </c>
      <c r="I222">
        <f>VLOOKUP(A222,Лист2!$A$2:$F$505,4,FALSE)</f>
        <v>16</v>
      </c>
      <c r="J222">
        <f>VLOOKUP(A222,Лист2!$A$2:$F$505,5,FALSE)</f>
        <v>1012</v>
      </c>
      <c r="K222">
        <f>VLOOKUP(A222,Лист2!$A$2:$F$505,6,FALSE)</f>
        <v>900</v>
      </c>
      <c r="L222" s="20">
        <f t="shared" si="14"/>
        <v>20.028397206146099</v>
      </c>
      <c r="M222" s="20">
        <f t="shared" si="15"/>
        <v>16.686382283142358</v>
      </c>
    </row>
    <row r="223" spans="1:13" ht="14.25" customHeight="1" x14ac:dyDescent="0.25">
      <c r="A223" t="str">
        <f t="shared" si="12"/>
        <v>Пермь43968</v>
      </c>
      <c r="B223">
        <f t="shared" si="13"/>
        <v>20</v>
      </c>
      <c r="C223" s="9">
        <v>43968</v>
      </c>
      <c r="D223" s="10" t="s">
        <v>18</v>
      </c>
      <c r="E223" s="10">
        <v>15609</v>
      </c>
      <c r="F223" s="10">
        <v>1377577.5</v>
      </c>
      <c r="G223" s="10">
        <v>1086345.0159999998</v>
      </c>
      <c r="H223" s="11">
        <v>224718.40769230769</v>
      </c>
      <c r="I223">
        <f>VLOOKUP(A223,Лист2!$A$2:$F$505,4,FALSE)</f>
        <v>15</v>
      </c>
      <c r="J223">
        <f>VLOOKUP(A223,Лист2!$A$2:$F$505,5,FALSE)</f>
        <v>971</v>
      </c>
      <c r="K223">
        <f>VLOOKUP(A223,Лист2!$A$2:$F$505,6,FALSE)</f>
        <v>856</v>
      </c>
      <c r="L223" s="20">
        <f t="shared" si="14"/>
        <v>26.808470578927036</v>
      </c>
      <c r="M223" s="20">
        <f t="shared" si="15"/>
        <v>21.14091468538069</v>
      </c>
    </row>
    <row r="224" spans="1:13" ht="14.25" customHeight="1" x14ac:dyDescent="0.25">
      <c r="A224" t="str">
        <f t="shared" si="12"/>
        <v>Пермь43960</v>
      </c>
      <c r="B224">
        <f t="shared" si="13"/>
        <v>19</v>
      </c>
      <c r="C224" s="6">
        <v>43960</v>
      </c>
      <c r="D224" s="7" t="s">
        <v>18</v>
      </c>
      <c r="E224" s="7">
        <v>13948.5</v>
      </c>
      <c r="F224" s="7">
        <v>1222932</v>
      </c>
      <c r="G224" s="7">
        <v>974409.1449999999</v>
      </c>
      <c r="H224" s="8">
        <v>299208.26923076925</v>
      </c>
      <c r="I224">
        <f>VLOOKUP(A224,Лист2!$A$2:$F$505,4,FALSE)</f>
        <v>15</v>
      </c>
      <c r="J224">
        <f>VLOOKUP(A224,Лист2!$A$2:$F$505,5,FALSE)</f>
        <v>849</v>
      </c>
      <c r="K224">
        <f>VLOOKUP(A224,Лист2!$A$2:$F$505,6,FALSE)</f>
        <v>740</v>
      </c>
      <c r="L224" s="20">
        <f t="shared" si="14"/>
        <v>25.504979738259753</v>
      </c>
      <c r="M224" s="20">
        <f t="shared" si="15"/>
        <v>20.321886662545431</v>
      </c>
    </row>
    <row r="225" spans="1:13" ht="14.25" customHeight="1" x14ac:dyDescent="0.25">
      <c r="A225" t="str">
        <f t="shared" si="12"/>
        <v>Пермь43955</v>
      </c>
      <c r="B225">
        <f t="shared" si="13"/>
        <v>19</v>
      </c>
      <c r="C225" s="9">
        <v>43955</v>
      </c>
      <c r="D225" s="10" t="s">
        <v>18</v>
      </c>
      <c r="E225" s="10">
        <v>12301.5</v>
      </c>
      <c r="F225" s="10">
        <v>1085211</v>
      </c>
      <c r="G225" s="10">
        <v>874153.34499999997</v>
      </c>
      <c r="H225" s="11">
        <v>243709.48269230771</v>
      </c>
      <c r="I225">
        <f>VLOOKUP(A225,Лист2!$A$2:$F$505,4,FALSE)</f>
        <v>15</v>
      </c>
      <c r="J225">
        <f>VLOOKUP(A225,Лист2!$A$2:$F$505,5,FALSE)</f>
        <v>750</v>
      </c>
      <c r="K225">
        <f>VLOOKUP(A225,Лист2!$A$2:$F$505,6,FALSE)</f>
        <v>647</v>
      </c>
      <c r="L225" s="20">
        <f t="shared" si="14"/>
        <v>24.144236958791257</v>
      </c>
      <c r="M225" s="20">
        <f t="shared" si="15"/>
        <v>19.448536275433998</v>
      </c>
    </row>
    <row r="226" spans="1:13" ht="14.25" customHeight="1" x14ac:dyDescent="0.25">
      <c r="A226" t="str">
        <f t="shared" si="12"/>
        <v>Пермь43950</v>
      </c>
      <c r="B226">
        <f t="shared" si="13"/>
        <v>18</v>
      </c>
      <c r="C226" s="6">
        <v>43950</v>
      </c>
      <c r="D226" s="7" t="s">
        <v>18</v>
      </c>
      <c r="E226" s="7">
        <v>13014</v>
      </c>
      <c r="F226" s="7">
        <v>1115992.5</v>
      </c>
      <c r="G226" s="7">
        <v>928035.23599999992</v>
      </c>
      <c r="H226" s="8">
        <v>185811.06153846154</v>
      </c>
      <c r="I226">
        <f>VLOOKUP(A226,Лист2!$A$2:$F$505,4,FALSE)</f>
        <v>15</v>
      </c>
      <c r="J226">
        <f>VLOOKUP(A226,Лист2!$A$2:$F$505,5,FALSE)</f>
        <v>786</v>
      </c>
      <c r="K226">
        <f>VLOOKUP(A226,Лист2!$A$2:$F$505,6,FALSE)</f>
        <v>695</v>
      </c>
      <c r="L226" s="20">
        <f t="shared" si="14"/>
        <v>20.253246504963535</v>
      </c>
      <c r="M226" s="20">
        <f t="shared" si="15"/>
        <v>16.842161932091845</v>
      </c>
    </row>
    <row r="227" spans="1:13" ht="14.25" customHeight="1" x14ac:dyDescent="0.25">
      <c r="A227" t="str">
        <f t="shared" si="12"/>
        <v>Пермь43953</v>
      </c>
      <c r="B227">
        <f t="shared" si="13"/>
        <v>18</v>
      </c>
      <c r="C227" s="9">
        <v>43953</v>
      </c>
      <c r="D227" s="10" t="s">
        <v>18</v>
      </c>
      <c r="E227" s="10">
        <v>12313.5</v>
      </c>
      <c r="F227" s="10">
        <v>1053220.5</v>
      </c>
      <c r="G227" s="10">
        <v>843395.10900000005</v>
      </c>
      <c r="H227" s="11">
        <v>137019.67692307691</v>
      </c>
      <c r="I227">
        <f>VLOOKUP(A227,Лист2!$A$2:$F$505,4,FALSE)</f>
        <v>15</v>
      </c>
      <c r="J227">
        <f>VLOOKUP(A227,Лист2!$A$2:$F$505,5,FALSE)</f>
        <v>751</v>
      </c>
      <c r="K227">
        <f>VLOOKUP(A227,Лист2!$A$2:$F$505,6,FALSE)</f>
        <v>651</v>
      </c>
      <c r="L227" s="20">
        <f t="shared" si="14"/>
        <v>24.87865874024175</v>
      </c>
      <c r="M227" s="20">
        <f t="shared" si="15"/>
        <v>19.922266135154029</v>
      </c>
    </row>
    <row r="228" spans="1:13" ht="14.25" customHeight="1" x14ac:dyDescent="0.25">
      <c r="A228" t="str">
        <f t="shared" si="12"/>
        <v>Пермь43977</v>
      </c>
      <c r="B228">
        <f t="shared" si="13"/>
        <v>22</v>
      </c>
      <c r="C228" s="6">
        <v>43977</v>
      </c>
      <c r="D228" s="7" t="s">
        <v>18</v>
      </c>
      <c r="E228" s="7">
        <v>17391</v>
      </c>
      <c r="F228" s="7">
        <v>1489132.5</v>
      </c>
      <c r="G228" s="7">
        <v>1209901.0159999998</v>
      </c>
      <c r="H228" s="8">
        <v>272121.81538461539</v>
      </c>
      <c r="I228">
        <f>VLOOKUP(A228,Лист2!$A$2:$F$505,4,FALSE)</f>
        <v>17</v>
      </c>
      <c r="J228">
        <f>VLOOKUP(A228,Лист2!$A$2:$F$505,5,FALSE)</f>
        <v>1140</v>
      </c>
      <c r="K228">
        <f>VLOOKUP(A228,Лист2!$A$2:$F$505,6,FALSE)</f>
        <v>1016</v>
      </c>
      <c r="L228" s="20">
        <f t="shared" si="14"/>
        <v>23.078870114776414</v>
      </c>
      <c r="M228" s="20">
        <f t="shared" si="15"/>
        <v>18.751285328874374</v>
      </c>
    </row>
    <row r="229" spans="1:13" ht="14.25" customHeight="1" x14ac:dyDescent="0.25">
      <c r="A229" t="str">
        <f t="shared" si="12"/>
        <v>Пермь43952</v>
      </c>
      <c r="B229">
        <f t="shared" si="13"/>
        <v>18</v>
      </c>
      <c r="C229" s="9">
        <v>43952</v>
      </c>
      <c r="D229" s="10" t="s">
        <v>18</v>
      </c>
      <c r="E229" s="10">
        <v>17113.5</v>
      </c>
      <c r="F229" s="10">
        <v>1465842</v>
      </c>
      <c r="G229" s="10">
        <v>1193019.642</v>
      </c>
      <c r="H229" s="11">
        <v>272484.63076923077</v>
      </c>
      <c r="I229">
        <f>VLOOKUP(A229,Лист2!$A$2:$F$505,4,FALSE)</f>
        <v>15</v>
      </c>
      <c r="J229">
        <f>VLOOKUP(A229,Лист2!$A$2:$F$505,5,FALSE)</f>
        <v>996</v>
      </c>
      <c r="K229">
        <f>VLOOKUP(A229,Лист2!$A$2:$F$505,6,FALSE)</f>
        <v>888</v>
      </c>
      <c r="L229" s="20">
        <f t="shared" si="14"/>
        <v>22.868220136144245</v>
      </c>
      <c r="M229" s="20">
        <f t="shared" si="15"/>
        <v>18.611989423143832</v>
      </c>
    </row>
    <row r="230" spans="1:13" ht="14.25" customHeight="1" x14ac:dyDescent="0.25">
      <c r="A230" t="str">
        <f t="shared" si="12"/>
        <v>Пермь43963</v>
      </c>
      <c r="B230">
        <f t="shared" si="13"/>
        <v>20</v>
      </c>
      <c r="C230" s="6">
        <v>43963</v>
      </c>
      <c r="D230" s="7" t="s">
        <v>18</v>
      </c>
      <c r="E230" s="7">
        <v>12802.5</v>
      </c>
      <c r="F230" s="7">
        <v>1123830</v>
      </c>
      <c r="G230" s="7">
        <v>914932.571</v>
      </c>
      <c r="H230" s="8">
        <v>284287.79007692303</v>
      </c>
      <c r="I230">
        <f>VLOOKUP(A230,Лист2!$A$2:$F$505,4,FALSE)</f>
        <v>15</v>
      </c>
      <c r="J230">
        <f>VLOOKUP(A230,Лист2!$A$2:$F$505,5,FALSE)</f>
        <v>845</v>
      </c>
      <c r="K230">
        <f>VLOOKUP(A230,Лист2!$A$2:$F$505,6,FALSE)</f>
        <v>743</v>
      </c>
      <c r="L230" s="20">
        <f t="shared" si="14"/>
        <v>22.832002665691526</v>
      </c>
      <c r="M230" s="20">
        <f t="shared" si="15"/>
        <v>18.587991867097337</v>
      </c>
    </row>
    <row r="231" spans="1:13" ht="14.25" customHeight="1" x14ac:dyDescent="0.25">
      <c r="A231" t="str">
        <f t="shared" si="12"/>
        <v>Пермь43972</v>
      </c>
      <c r="B231">
        <f t="shared" si="13"/>
        <v>21</v>
      </c>
      <c r="C231" s="9">
        <v>43972</v>
      </c>
      <c r="D231" s="10" t="s">
        <v>18</v>
      </c>
      <c r="E231" s="10">
        <v>16554</v>
      </c>
      <c r="F231" s="10">
        <v>1380751.5</v>
      </c>
      <c r="G231" s="10">
        <v>1137748.7319999998</v>
      </c>
      <c r="H231" s="11">
        <v>227139.51416923077</v>
      </c>
      <c r="I231">
        <f>VLOOKUP(A231,Лист2!$A$2:$F$505,4,FALSE)</f>
        <v>17</v>
      </c>
      <c r="J231">
        <f>VLOOKUP(A231,Лист2!$A$2:$F$505,5,FALSE)</f>
        <v>1045</v>
      </c>
      <c r="K231">
        <f>VLOOKUP(A231,Лист2!$A$2:$F$505,6,FALSE)</f>
        <v>930</v>
      </c>
      <c r="L231" s="20">
        <f t="shared" si="14"/>
        <v>21.358210399657924</v>
      </c>
      <c r="M231" s="20">
        <f t="shared" si="15"/>
        <v>17.599312258578038</v>
      </c>
    </row>
    <row r="232" spans="1:13" ht="14.25" customHeight="1" x14ac:dyDescent="0.25">
      <c r="A232" t="str">
        <f t="shared" si="12"/>
        <v>Пермь43971</v>
      </c>
      <c r="B232">
        <f t="shared" si="13"/>
        <v>21</v>
      </c>
      <c r="C232" s="6">
        <v>43971</v>
      </c>
      <c r="D232" s="7" t="s">
        <v>18</v>
      </c>
      <c r="E232" s="7">
        <v>17329.5</v>
      </c>
      <c r="F232" s="7">
        <v>1430254.5</v>
      </c>
      <c r="G232" s="7">
        <v>1175778.8370000001</v>
      </c>
      <c r="H232" s="8">
        <v>286968.87692307692</v>
      </c>
      <c r="I232">
        <f>VLOOKUP(A232,Лист2!$A$2:$F$505,4,FALSE)</f>
        <v>16</v>
      </c>
      <c r="J232">
        <f>VLOOKUP(A232,Лист2!$A$2:$F$505,5,FALSE)</f>
        <v>1050</v>
      </c>
      <c r="K232">
        <f>VLOOKUP(A232,Лист2!$A$2:$F$505,6,FALSE)</f>
        <v>938</v>
      </c>
      <c r="L232" s="20">
        <f t="shared" si="14"/>
        <v>21.643157283668639</v>
      </c>
      <c r="M232" s="20">
        <f t="shared" si="15"/>
        <v>17.792334371260495</v>
      </c>
    </row>
    <row r="233" spans="1:13" ht="14.25" customHeight="1" x14ac:dyDescent="0.25">
      <c r="A233" t="str">
        <f t="shared" si="12"/>
        <v>Пермь43956</v>
      </c>
      <c r="B233">
        <f t="shared" si="13"/>
        <v>19</v>
      </c>
      <c r="C233" s="9">
        <v>43956</v>
      </c>
      <c r="D233" s="10" t="s">
        <v>18</v>
      </c>
      <c r="E233" s="10">
        <v>15987</v>
      </c>
      <c r="F233" s="10">
        <v>1384179</v>
      </c>
      <c r="G233" s="10">
        <v>1116620.7919999999</v>
      </c>
      <c r="H233" s="11">
        <v>220298.15353846154</v>
      </c>
      <c r="I233">
        <f>VLOOKUP(A233,Лист2!$A$2:$F$505,4,FALSE)</f>
        <v>15</v>
      </c>
      <c r="J233">
        <f>VLOOKUP(A233,Лист2!$A$2:$F$505,5,FALSE)</f>
        <v>922</v>
      </c>
      <c r="K233">
        <f>VLOOKUP(A233,Лист2!$A$2:$F$505,6,FALSE)</f>
        <v>823</v>
      </c>
      <c r="L233" s="20">
        <f t="shared" si="14"/>
        <v>23.961420915400627</v>
      </c>
      <c r="M233" s="20">
        <f t="shared" si="15"/>
        <v>19.329740445419276</v>
      </c>
    </row>
    <row r="234" spans="1:13" ht="14.25" customHeight="1" x14ac:dyDescent="0.25">
      <c r="A234" t="str">
        <f t="shared" si="12"/>
        <v>Пермь43949</v>
      </c>
      <c r="B234">
        <f t="shared" si="13"/>
        <v>18</v>
      </c>
      <c r="C234" s="6">
        <v>43949</v>
      </c>
      <c r="D234" s="7" t="s">
        <v>18</v>
      </c>
      <c r="E234" s="7">
        <v>13303.5</v>
      </c>
      <c r="F234" s="7">
        <v>1102887</v>
      </c>
      <c r="G234" s="7">
        <v>914116.79200000002</v>
      </c>
      <c r="H234" s="8">
        <v>173095.92049999998</v>
      </c>
      <c r="I234">
        <f>VLOOKUP(A234,Лист2!$A$2:$F$505,4,FALSE)</f>
        <v>15</v>
      </c>
      <c r="J234">
        <f>VLOOKUP(A234,Лист2!$A$2:$F$505,5,FALSE)</f>
        <v>780</v>
      </c>
      <c r="K234">
        <f>VLOOKUP(A234,Лист2!$A$2:$F$505,6,FALSE)</f>
        <v>690</v>
      </c>
      <c r="L234" s="20">
        <f t="shared" si="14"/>
        <v>20.650556871074301</v>
      </c>
      <c r="M234" s="20">
        <f t="shared" si="15"/>
        <v>17.116006263560998</v>
      </c>
    </row>
    <row r="235" spans="1:13" ht="14.25" customHeight="1" x14ac:dyDescent="0.25">
      <c r="A235" t="str">
        <f t="shared" si="12"/>
        <v>Пермь43964</v>
      </c>
      <c r="B235">
        <f t="shared" si="13"/>
        <v>20</v>
      </c>
      <c r="C235" s="9">
        <v>43964</v>
      </c>
      <c r="D235" s="10" t="s">
        <v>18</v>
      </c>
      <c r="E235" s="10">
        <v>14305.5</v>
      </c>
      <c r="F235" s="10">
        <v>1243507.5</v>
      </c>
      <c r="G235" s="10">
        <v>987216.74099999992</v>
      </c>
      <c r="H235" s="11">
        <v>233030.6</v>
      </c>
      <c r="I235">
        <f>VLOOKUP(A235,Лист2!$A$2:$F$505,4,FALSE)</f>
        <v>15</v>
      </c>
      <c r="J235">
        <f>VLOOKUP(A235,Лист2!$A$2:$F$505,5,FALSE)</f>
        <v>898</v>
      </c>
      <c r="K235">
        <f>VLOOKUP(A235,Лист2!$A$2:$F$505,6,FALSE)</f>
        <v>795</v>
      </c>
      <c r="L235" s="20">
        <f t="shared" si="14"/>
        <v>25.960941336994619</v>
      </c>
      <c r="M235" s="20">
        <f t="shared" si="15"/>
        <v>20.610310673638889</v>
      </c>
    </row>
    <row r="236" spans="1:13" ht="14.25" customHeight="1" x14ac:dyDescent="0.25">
      <c r="A236" t="str">
        <f t="shared" si="12"/>
        <v>Пермь43954</v>
      </c>
      <c r="B236">
        <f t="shared" si="13"/>
        <v>18</v>
      </c>
      <c r="C236" s="6">
        <v>43954</v>
      </c>
      <c r="D236" s="7" t="s">
        <v>18</v>
      </c>
      <c r="E236" s="7">
        <v>12924</v>
      </c>
      <c r="F236" s="7">
        <v>1120009.5</v>
      </c>
      <c r="G236" s="7">
        <v>902752.71699999995</v>
      </c>
      <c r="H236" s="8">
        <v>193184.6</v>
      </c>
      <c r="I236">
        <f>VLOOKUP(A236,Лист2!$A$2:$F$505,4,FALSE)</f>
        <v>15</v>
      </c>
      <c r="J236">
        <f>VLOOKUP(A236,Лист2!$A$2:$F$505,5,FALSE)</f>
        <v>784</v>
      </c>
      <c r="K236">
        <f>VLOOKUP(A236,Лист2!$A$2:$F$505,6,FALSE)</f>
        <v>696</v>
      </c>
      <c r="L236" s="20">
        <f t="shared" si="14"/>
        <v>24.066034796547729</v>
      </c>
      <c r="M236" s="20">
        <f t="shared" si="15"/>
        <v>19.397762518978638</v>
      </c>
    </row>
    <row r="237" spans="1:13" ht="14.25" customHeight="1" x14ac:dyDescent="0.25">
      <c r="A237" t="str">
        <f t="shared" si="12"/>
        <v>Пермь43957</v>
      </c>
      <c r="B237">
        <f t="shared" si="13"/>
        <v>19</v>
      </c>
      <c r="C237" s="9">
        <v>43957</v>
      </c>
      <c r="D237" s="10" t="s">
        <v>18</v>
      </c>
      <c r="E237" s="10">
        <v>14061</v>
      </c>
      <c r="F237" s="10">
        <v>1221057</v>
      </c>
      <c r="G237" s="10">
        <v>983096.41700000002</v>
      </c>
      <c r="H237" s="11">
        <v>373408.83343076921</v>
      </c>
      <c r="I237">
        <f>VLOOKUP(A237,Лист2!$A$2:$F$505,4,FALSE)</f>
        <v>15</v>
      </c>
      <c r="J237">
        <f>VLOOKUP(A237,Лист2!$A$2:$F$505,5,FALSE)</f>
        <v>839</v>
      </c>
      <c r="K237">
        <f>VLOOKUP(A237,Лист2!$A$2:$F$505,6,FALSE)</f>
        <v>733</v>
      </c>
      <c r="L237" s="20">
        <f t="shared" si="14"/>
        <v>24.205213129161468</v>
      </c>
      <c r="M237" s="20">
        <f t="shared" si="15"/>
        <v>19.488081473674036</v>
      </c>
    </row>
    <row r="238" spans="1:13" ht="14.25" customHeight="1" x14ac:dyDescent="0.25">
      <c r="A238" t="str">
        <f t="shared" si="12"/>
        <v>Пермь43974</v>
      </c>
      <c r="B238">
        <f t="shared" si="13"/>
        <v>21</v>
      </c>
      <c r="C238" s="6">
        <v>43974</v>
      </c>
      <c r="D238" s="7" t="s">
        <v>18</v>
      </c>
      <c r="E238" s="7">
        <v>21958.5</v>
      </c>
      <c r="F238" s="7">
        <v>1854001.5</v>
      </c>
      <c r="G238" s="7">
        <v>1515956.368</v>
      </c>
      <c r="H238" s="8">
        <v>206787.93638461537</v>
      </c>
      <c r="I238">
        <f>VLOOKUP(A238,Лист2!$A$2:$F$505,4,FALSE)</f>
        <v>17</v>
      </c>
      <c r="J238">
        <f>VLOOKUP(A238,Лист2!$A$2:$F$505,5,FALSE)</f>
        <v>1294</v>
      </c>
      <c r="K238">
        <f>VLOOKUP(A238,Лист2!$A$2:$F$505,6,FALSE)</f>
        <v>1155</v>
      </c>
      <c r="L238" s="20">
        <f t="shared" si="14"/>
        <v>22.299133348143961</v>
      </c>
      <c r="M238" s="20">
        <f t="shared" si="15"/>
        <v>18.233271763803856</v>
      </c>
    </row>
    <row r="239" spans="1:13" ht="14.25" customHeight="1" x14ac:dyDescent="0.25">
      <c r="A239" t="str">
        <f t="shared" si="12"/>
        <v>Пермь43976</v>
      </c>
      <c r="B239">
        <f t="shared" si="13"/>
        <v>22</v>
      </c>
      <c r="C239" s="9">
        <v>43976</v>
      </c>
      <c r="D239" s="10" t="s">
        <v>18</v>
      </c>
      <c r="E239" s="10">
        <v>17211</v>
      </c>
      <c r="F239" s="10">
        <v>1507867.5</v>
      </c>
      <c r="G239" s="10">
        <v>1217527.6069999998</v>
      </c>
      <c r="H239" s="11">
        <v>246242.8615384615</v>
      </c>
      <c r="I239">
        <f>VLOOKUP(A239,Лист2!$A$2:$F$505,4,FALSE)</f>
        <v>17</v>
      </c>
      <c r="J239">
        <f>VLOOKUP(A239,Лист2!$A$2:$F$505,5,FALSE)</f>
        <v>1142</v>
      </c>
      <c r="K239">
        <f>VLOOKUP(A239,Лист2!$A$2:$F$505,6,FALSE)</f>
        <v>1020</v>
      </c>
      <c r="L239" s="20">
        <f t="shared" si="14"/>
        <v>23.846678410471576</v>
      </c>
      <c r="M239" s="20">
        <f t="shared" si="15"/>
        <v>19.255000389623103</v>
      </c>
    </row>
    <row r="240" spans="1:13" ht="14.25" customHeight="1" x14ac:dyDescent="0.25">
      <c r="A240" t="str">
        <f t="shared" si="12"/>
        <v>Пермь43951</v>
      </c>
      <c r="B240">
        <f t="shared" si="13"/>
        <v>18</v>
      </c>
      <c r="C240" s="6">
        <v>43951</v>
      </c>
      <c r="D240" s="7" t="s">
        <v>18</v>
      </c>
      <c r="E240" s="7">
        <v>12753</v>
      </c>
      <c r="F240" s="7">
        <v>1103068.5</v>
      </c>
      <c r="G240" s="7">
        <v>904501.45600000001</v>
      </c>
      <c r="H240" s="8">
        <v>58978.558669230762</v>
      </c>
      <c r="I240">
        <f>VLOOKUP(A240,Лист2!$A$2:$F$505,4,FALSE)</f>
        <v>15</v>
      </c>
      <c r="J240">
        <f>VLOOKUP(A240,Лист2!$A$2:$F$505,5,FALSE)</f>
        <v>791</v>
      </c>
      <c r="K240">
        <f>VLOOKUP(A240,Лист2!$A$2:$F$505,6,FALSE)</f>
        <v>691</v>
      </c>
      <c r="L240" s="20">
        <f t="shared" si="14"/>
        <v>21.953203356700843</v>
      </c>
      <c r="M240" s="20">
        <f t="shared" si="15"/>
        <v>18.001333915346144</v>
      </c>
    </row>
    <row r="241" spans="1:13" ht="14.25" customHeight="1" x14ac:dyDescent="0.25">
      <c r="A241" t="str">
        <f t="shared" si="12"/>
        <v>Пермь43961</v>
      </c>
      <c r="B241">
        <f t="shared" si="13"/>
        <v>19</v>
      </c>
      <c r="C241" s="9">
        <v>43961</v>
      </c>
      <c r="D241" s="10" t="s">
        <v>18</v>
      </c>
      <c r="E241" s="10">
        <v>16435.5</v>
      </c>
      <c r="F241" s="10">
        <v>1471537.5</v>
      </c>
      <c r="G241" s="10">
        <v>1176721.1640000001</v>
      </c>
      <c r="H241" s="11">
        <v>252262.82307692306</v>
      </c>
      <c r="I241">
        <f>VLOOKUP(A241,Лист2!$A$2:$F$505,4,FALSE)</f>
        <v>15</v>
      </c>
      <c r="J241">
        <f>VLOOKUP(A241,Лист2!$A$2:$F$505,5,FALSE)</f>
        <v>950</v>
      </c>
      <c r="K241">
        <f>VLOOKUP(A241,Лист2!$A$2:$F$505,6,FALSE)</f>
        <v>848</v>
      </c>
      <c r="L241" s="20">
        <f t="shared" si="14"/>
        <v>25.054052312430397</v>
      </c>
      <c r="M241" s="20">
        <f t="shared" si="15"/>
        <v>20.034578527560456</v>
      </c>
    </row>
    <row r="242" spans="1:13" ht="14.25" customHeight="1" x14ac:dyDescent="0.25">
      <c r="A242" t="str">
        <f t="shared" si="12"/>
        <v>Пермь43959</v>
      </c>
      <c r="B242">
        <f t="shared" si="13"/>
        <v>19</v>
      </c>
      <c r="C242" s="6">
        <v>43959</v>
      </c>
      <c r="D242" s="7" t="s">
        <v>18</v>
      </c>
      <c r="E242" s="7">
        <v>14494.5</v>
      </c>
      <c r="F242" s="7">
        <v>1269786</v>
      </c>
      <c r="G242" s="7">
        <v>1018857.6680000001</v>
      </c>
      <c r="H242" s="8">
        <v>197493.53076923077</v>
      </c>
      <c r="I242">
        <f>VLOOKUP(A242,Лист2!$A$2:$F$505,4,FALSE)</f>
        <v>15</v>
      </c>
      <c r="J242">
        <f>VLOOKUP(A242,Лист2!$A$2:$F$505,5,FALSE)</f>
        <v>879</v>
      </c>
      <c r="K242">
        <f>VLOOKUP(A242,Лист2!$A$2:$F$505,6,FALSE)</f>
        <v>768</v>
      </c>
      <c r="L242" s="20">
        <f t="shared" si="14"/>
        <v>24.628399027762914</v>
      </c>
      <c r="M242" s="20">
        <f t="shared" si="15"/>
        <v>19.761466262819084</v>
      </c>
    </row>
    <row r="243" spans="1:13" ht="14.25" customHeight="1" x14ac:dyDescent="0.25">
      <c r="A243" t="str">
        <f t="shared" si="12"/>
        <v>Пермь43958</v>
      </c>
      <c r="B243">
        <f t="shared" si="13"/>
        <v>19</v>
      </c>
      <c r="C243" s="9">
        <v>43958</v>
      </c>
      <c r="D243" s="10" t="s">
        <v>18</v>
      </c>
      <c r="E243" s="10">
        <v>12705</v>
      </c>
      <c r="F243" s="10">
        <v>1123894.5</v>
      </c>
      <c r="G243" s="10">
        <v>898508.49699999997</v>
      </c>
      <c r="H243" s="11">
        <v>273904.81530769228</v>
      </c>
      <c r="I243">
        <f>VLOOKUP(A243,Лист2!$A$2:$F$505,4,FALSE)</f>
        <v>15</v>
      </c>
      <c r="J243">
        <f>VLOOKUP(A243,Лист2!$A$2:$F$505,5,FALSE)</f>
        <v>805</v>
      </c>
      <c r="K243">
        <f>VLOOKUP(A243,Лист2!$A$2:$F$505,6,FALSE)</f>
        <v>703</v>
      </c>
      <c r="L243" s="20">
        <f t="shared" si="14"/>
        <v>25.084459830099977</v>
      </c>
      <c r="M243" s="20">
        <f t="shared" si="15"/>
        <v>20.054017792595307</v>
      </c>
    </row>
    <row r="244" spans="1:13" ht="14.25" customHeight="1" x14ac:dyDescent="0.25">
      <c r="A244" t="str">
        <f t="shared" si="12"/>
        <v>Пермь43975</v>
      </c>
      <c r="B244">
        <f t="shared" si="13"/>
        <v>21</v>
      </c>
      <c r="C244" s="6">
        <v>43975</v>
      </c>
      <c r="D244" s="7" t="s">
        <v>18</v>
      </c>
      <c r="E244" s="7">
        <v>18075</v>
      </c>
      <c r="F244" s="7">
        <v>1548099</v>
      </c>
      <c r="G244" s="7">
        <v>1256993.4810000001</v>
      </c>
      <c r="H244" s="8">
        <v>213288.93846153846</v>
      </c>
      <c r="I244">
        <f>VLOOKUP(A244,Лист2!$A$2:$F$505,4,FALSE)</f>
        <v>17</v>
      </c>
      <c r="J244">
        <f>VLOOKUP(A244,Лист2!$A$2:$F$505,5,FALSE)</f>
        <v>1128</v>
      </c>
      <c r="K244">
        <f>VLOOKUP(A244,Лист2!$A$2:$F$505,6,FALSE)</f>
        <v>1001</v>
      </c>
      <c r="L244" s="20">
        <f t="shared" si="14"/>
        <v>23.158872611527872</v>
      </c>
      <c r="M244" s="20">
        <f t="shared" si="15"/>
        <v>18.804063499814923</v>
      </c>
    </row>
    <row r="245" spans="1:13" ht="14.25" customHeight="1" x14ac:dyDescent="0.25">
      <c r="A245" t="str">
        <f t="shared" si="12"/>
        <v>Ростов-на-Дону43967</v>
      </c>
      <c r="B245">
        <f t="shared" si="13"/>
        <v>20</v>
      </c>
      <c r="C245" s="9">
        <v>43967</v>
      </c>
      <c r="D245" s="10" t="s">
        <v>19</v>
      </c>
      <c r="E245" s="10">
        <v>13120.5</v>
      </c>
      <c r="F245" s="10">
        <v>1215033</v>
      </c>
      <c r="G245" s="10">
        <v>985281.03599999985</v>
      </c>
      <c r="H245" s="11">
        <v>143418.86295384614</v>
      </c>
      <c r="I245">
        <f>VLOOKUP(A245,Лист2!$A$2:$F$505,4,FALSE)</f>
        <v>15</v>
      </c>
      <c r="J245">
        <f>VLOOKUP(A245,Лист2!$A$2:$F$505,5,FALSE)</f>
        <v>747</v>
      </c>
      <c r="K245">
        <f>VLOOKUP(A245,Лист2!$A$2:$F$505,6,FALSE)</f>
        <v>647</v>
      </c>
      <c r="L245" s="20">
        <f t="shared" si="14"/>
        <v>23.318419375322293</v>
      </c>
      <c r="M245" s="20">
        <f t="shared" si="15"/>
        <v>18.909113085817435</v>
      </c>
    </row>
    <row r="246" spans="1:13" ht="14.25" customHeight="1" x14ac:dyDescent="0.25">
      <c r="A246" t="str">
        <f t="shared" si="12"/>
        <v>Ростов-на-Дону43970</v>
      </c>
      <c r="B246">
        <f t="shared" si="13"/>
        <v>21</v>
      </c>
      <c r="C246" s="6">
        <v>43970</v>
      </c>
      <c r="D246" s="7" t="s">
        <v>19</v>
      </c>
      <c r="E246" s="7">
        <v>16237.5</v>
      </c>
      <c r="F246" s="7">
        <v>1403047.5</v>
      </c>
      <c r="G246" s="7">
        <v>1195875.8800000001</v>
      </c>
      <c r="H246" s="8">
        <v>173178.52204615384</v>
      </c>
      <c r="I246">
        <f>VLOOKUP(A246,Лист2!$A$2:$F$505,4,FALSE)</f>
        <v>15</v>
      </c>
      <c r="J246">
        <f>VLOOKUP(A246,Лист2!$A$2:$F$505,5,FALSE)</f>
        <v>930</v>
      </c>
      <c r="K246">
        <f>VLOOKUP(A246,Лист2!$A$2:$F$505,6,FALSE)</f>
        <v>827</v>
      </c>
      <c r="L246" s="20">
        <f t="shared" si="14"/>
        <v>17.323839661353471</v>
      </c>
      <c r="M246" s="20">
        <f t="shared" si="15"/>
        <v>14.765830807581345</v>
      </c>
    </row>
    <row r="247" spans="1:13" ht="14.25" customHeight="1" x14ac:dyDescent="0.25">
      <c r="A247" t="str">
        <f t="shared" si="12"/>
        <v>Ростов-на-Дону43968</v>
      </c>
      <c r="B247">
        <f t="shared" si="13"/>
        <v>20</v>
      </c>
      <c r="C247" s="9">
        <v>43968</v>
      </c>
      <c r="D247" s="10" t="s">
        <v>19</v>
      </c>
      <c r="E247" s="10">
        <v>11967</v>
      </c>
      <c r="F247" s="10">
        <v>1060489.5</v>
      </c>
      <c r="G247" s="10">
        <v>851805.179</v>
      </c>
      <c r="H247" s="11">
        <v>171981.49101538458</v>
      </c>
      <c r="I247">
        <f>VLOOKUP(A247,Лист2!$A$2:$F$505,4,FALSE)</f>
        <v>15</v>
      </c>
      <c r="J247">
        <f>VLOOKUP(A247,Лист2!$A$2:$F$505,5,FALSE)</f>
        <v>692</v>
      </c>
      <c r="K247">
        <f>VLOOKUP(A247,Лист2!$A$2:$F$505,6,FALSE)</f>
        <v>591</v>
      </c>
      <c r="L247" s="20">
        <f t="shared" si="14"/>
        <v>24.499066939812536</v>
      </c>
      <c r="M247" s="20">
        <f t="shared" si="15"/>
        <v>19.678112890320932</v>
      </c>
    </row>
    <row r="248" spans="1:13" ht="14.25" customHeight="1" x14ac:dyDescent="0.25">
      <c r="A248" t="str">
        <f t="shared" si="12"/>
        <v>Ростов-на-Дону43960</v>
      </c>
      <c r="B248">
        <f t="shared" si="13"/>
        <v>19</v>
      </c>
      <c r="C248" s="6">
        <v>43960</v>
      </c>
      <c r="D248" s="7" t="s">
        <v>19</v>
      </c>
      <c r="E248" s="7">
        <v>12037.5</v>
      </c>
      <c r="F248" s="7">
        <v>1081216.5</v>
      </c>
      <c r="G248" s="7">
        <v>910141.15500000003</v>
      </c>
      <c r="H248" s="8">
        <v>143296.04318461538</v>
      </c>
      <c r="I248">
        <f>VLOOKUP(A248,Лист2!$A$2:$F$505,4,FALSE)</f>
        <v>15</v>
      </c>
      <c r="J248">
        <f>VLOOKUP(A248,Лист2!$A$2:$F$505,5,FALSE)</f>
        <v>623</v>
      </c>
      <c r="K248">
        <f>VLOOKUP(A248,Лист2!$A$2:$F$505,6,FALSE)</f>
        <v>535</v>
      </c>
      <c r="L248" s="20">
        <f t="shared" si="14"/>
        <v>18.796572823915426</v>
      </c>
      <c r="M248" s="20">
        <f t="shared" si="15"/>
        <v>15.822487448166022</v>
      </c>
    </row>
    <row r="249" spans="1:13" ht="14.25" customHeight="1" x14ac:dyDescent="0.25">
      <c r="A249" t="str">
        <f t="shared" si="12"/>
        <v>Ростов-на-Дону43955</v>
      </c>
      <c r="B249">
        <f t="shared" si="13"/>
        <v>19</v>
      </c>
      <c r="C249" s="9">
        <v>43955</v>
      </c>
      <c r="D249" s="10" t="s">
        <v>19</v>
      </c>
      <c r="E249" s="10">
        <v>7087.5</v>
      </c>
      <c r="F249" s="10">
        <v>610855.5</v>
      </c>
      <c r="G249" s="10">
        <v>541946.12800000003</v>
      </c>
      <c r="H249" s="11">
        <v>150795.58461538461</v>
      </c>
      <c r="I249">
        <f>VLOOKUP(A249,Лист2!$A$2:$F$505,4,FALSE)</f>
        <v>15</v>
      </c>
      <c r="J249">
        <f>VLOOKUP(A249,Лист2!$A$2:$F$505,5,FALSE)</f>
        <v>390</v>
      </c>
      <c r="K249">
        <f>VLOOKUP(A249,Лист2!$A$2:$F$505,6,FALSE)</f>
        <v>315</v>
      </c>
      <c r="L249" s="20">
        <f t="shared" si="14"/>
        <v>12.715170095282971</v>
      </c>
      <c r="M249" s="20">
        <f t="shared" si="15"/>
        <v>11.280797504483461</v>
      </c>
    </row>
    <row r="250" spans="1:13" ht="14.25" customHeight="1" x14ac:dyDescent="0.25">
      <c r="A250" t="str">
        <f t="shared" si="12"/>
        <v>Краснодар43950</v>
      </c>
      <c r="B250">
        <f t="shared" si="13"/>
        <v>18</v>
      </c>
      <c r="C250" s="6">
        <v>43950</v>
      </c>
      <c r="D250" s="7" t="s">
        <v>20</v>
      </c>
      <c r="E250" s="7">
        <v>25816.5</v>
      </c>
      <c r="F250" s="7">
        <v>2360914.5</v>
      </c>
      <c r="G250" s="7">
        <v>1868643.6719999998</v>
      </c>
      <c r="H250" s="8">
        <v>137636.84266153845</v>
      </c>
      <c r="I250">
        <f>VLOOKUP(A250,Лист2!$A$2:$F$505,4,FALSE)</f>
        <v>18</v>
      </c>
      <c r="J250">
        <f>VLOOKUP(A250,Лист2!$A$2:$F$505,5,FALSE)</f>
        <v>1599</v>
      </c>
      <c r="K250">
        <f>VLOOKUP(A250,Лист2!$A$2:$F$505,6,FALSE)</f>
        <v>1450</v>
      </c>
      <c r="L250" s="20">
        <f t="shared" si="14"/>
        <v>26.343750570333469</v>
      </c>
      <c r="M250" s="20">
        <f t="shared" si="15"/>
        <v>20.850853684027957</v>
      </c>
    </row>
    <row r="251" spans="1:13" ht="14.25" customHeight="1" x14ac:dyDescent="0.25">
      <c r="A251" t="str">
        <f t="shared" si="12"/>
        <v>Ростов-на-Дону43953</v>
      </c>
      <c r="B251">
        <f t="shared" si="13"/>
        <v>18</v>
      </c>
      <c r="C251" s="9">
        <v>43953</v>
      </c>
      <c r="D251" s="10" t="s">
        <v>19</v>
      </c>
      <c r="E251" s="10">
        <v>4624.5</v>
      </c>
      <c r="F251" s="10">
        <v>433243.5</v>
      </c>
      <c r="G251" s="10">
        <v>377401.46199999994</v>
      </c>
      <c r="H251" s="11">
        <v>65936.343369230759</v>
      </c>
      <c r="I251">
        <f>VLOOKUP(A251,Лист2!$A$2:$F$505,4,FALSE)</f>
        <v>15</v>
      </c>
      <c r="J251">
        <f>VLOOKUP(A251,Лист2!$A$2:$F$505,5,FALSE)</f>
        <v>274</v>
      </c>
      <c r="K251">
        <f>VLOOKUP(A251,Лист2!$A$2:$F$505,6,FALSE)</f>
        <v>203</v>
      </c>
      <c r="L251" s="20">
        <f t="shared" si="14"/>
        <v>14.796455134029149</v>
      </c>
      <c r="M251" s="20">
        <f t="shared" si="15"/>
        <v>12.889296204097707</v>
      </c>
    </row>
    <row r="252" spans="1:13" ht="14.25" customHeight="1" x14ac:dyDescent="0.25">
      <c r="A252" t="str">
        <f t="shared" si="12"/>
        <v>Ростов-на-Дону43977</v>
      </c>
      <c r="B252">
        <f t="shared" si="13"/>
        <v>22</v>
      </c>
      <c r="C252" s="6">
        <v>43977</v>
      </c>
      <c r="D252" s="7" t="s">
        <v>19</v>
      </c>
      <c r="E252" s="7">
        <v>12259.5</v>
      </c>
      <c r="F252" s="7">
        <v>1152054</v>
      </c>
      <c r="G252" s="7">
        <v>906579.62099999993</v>
      </c>
      <c r="H252" s="8">
        <v>217611.18753846153</v>
      </c>
      <c r="I252">
        <f>VLOOKUP(A252,Лист2!$A$2:$F$505,4,FALSE)</f>
        <v>15</v>
      </c>
      <c r="J252">
        <f>VLOOKUP(A252,Лист2!$A$2:$F$505,5,FALSE)</f>
        <v>812</v>
      </c>
      <c r="K252">
        <f>VLOOKUP(A252,Лист2!$A$2:$F$505,6,FALSE)</f>
        <v>711</v>
      </c>
      <c r="L252" s="20">
        <f t="shared" si="14"/>
        <v>27.076979596037059</v>
      </c>
      <c r="M252" s="20">
        <f t="shared" si="15"/>
        <v>21.307541052763156</v>
      </c>
    </row>
    <row r="253" spans="1:13" ht="14.25" customHeight="1" x14ac:dyDescent="0.25">
      <c r="A253" t="str">
        <f t="shared" si="12"/>
        <v>Ростов-на-Дону43952</v>
      </c>
      <c r="B253">
        <f t="shared" si="13"/>
        <v>18</v>
      </c>
      <c r="C253" s="9">
        <v>43952</v>
      </c>
      <c r="D253" s="10" t="s">
        <v>19</v>
      </c>
      <c r="E253" s="10">
        <v>5446.5</v>
      </c>
      <c r="F253" s="10">
        <v>505572</v>
      </c>
      <c r="G253" s="10">
        <v>422390.908</v>
      </c>
      <c r="H253" s="11">
        <v>42729.218369230766</v>
      </c>
      <c r="I253">
        <f>VLOOKUP(A253,Лист2!$A$2:$F$505,4,FALSE)</f>
        <v>15</v>
      </c>
      <c r="J253">
        <f>VLOOKUP(A253,Лист2!$A$2:$F$505,5,FALSE)</f>
        <v>294</v>
      </c>
      <c r="K253">
        <f>VLOOKUP(A253,Лист2!$A$2:$F$505,6,FALSE)</f>
        <v>225</v>
      </c>
      <c r="L253" s="20">
        <f t="shared" si="14"/>
        <v>19.692917253796573</v>
      </c>
      <c r="M253" s="20">
        <f t="shared" si="15"/>
        <v>16.452867642986561</v>
      </c>
    </row>
    <row r="254" spans="1:13" ht="14.25" customHeight="1" x14ac:dyDescent="0.25">
      <c r="A254" t="str">
        <f t="shared" si="12"/>
        <v>Ростов-на-Дону43963</v>
      </c>
      <c r="B254">
        <f t="shared" si="13"/>
        <v>20</v>
      </c>
      <c r="C254" s="6">
        <v>43963</v>
      </c>
      <c r="D254" s="7" t="s">
        <v>19</v>
      </c>
      <c r="E254" s="7">
        <v>11296.5</v>
      </c>
      <c r="F254" s="7">
        <v>989632.5</v>
      </c>
      <c r="G254" s="7">
        <v>829947.41200000001</v>
      </c>
      <c r="H254" s="8">
        <v>196319.5046923077</v>
      </c>
      <c r="I254">
        <f>VLOOKUP(A254,Лист2!$A$2:$F$505,4,FALSE)</f>
        <v>15</v>
      </c>
      <c r="J254">
        <f>VLOOKUP(A254,Лист2!$A$2:$F$505,5,FALSE)</f>
        <v>624</v>
      </c>
      <c r="K254">
        <f>VLOOKUP(A254,Лист2!$A$2:$F$505,6,FALSE)</f>
        <v>538</v>
      </c>
      <c r="L254" s="20">
        <f t="shared" si="14"/>
        <v>19.240386281245488</v>
      </c>
      <c r="M254" s="20">
        <f t="shared" si="15"/>
        <v>16.135796671996928</v>
      </c>
    </row>
    <row r="255" spans="1:13" ht="14.25" customHeight="1" x14ac:dyDescent="0.25">
      <c r="A255" t="str">
        <f t="shared" si="12"/>
        <v>Ростов-на-Дону43972</v>
      </c>
      <c r="B255">
        <f t="shared" si="13"/>
        <v>21</v>
      </c>
      <c r="C255" s="9">
        <v>43972</v>
      </c>
      <c r="D255" s="10" t="s">
        <v>19</v>
      </c>
      <c r="E255" s="10">
        <v>12135</v>
      </c>
      <c r="F255" s="10">
        <v>1103623.5</v>
      </c>
      <c r="G255" s="10">
        <v>899589.3060000001</v>
      </c>
      <c r="H255" s="11">
        <v>184440.53076923077</v>
      </c>
      <c r="I255">
        <f>VLOOKUP(A255,Лист2!$A$2:$F$505,4,FALSE)</f>
        <v>15</v>
      </c>
      <c r="J255">
        <f>VLOOKUP(A255,Лист2!$A$2:$F$505,5,FALSE)</f>
        <v>749</v>
      </c>
      <c r="K255">
        <f>VLOOKUP(A255,Лист2!$A$2:$F$505,6,FALSE)</f>
        <v>652</v>
      </c>
      <c r="L255" s="20">
        <f t="shared" si="14"/>
        <v>22.680815861099163</v>
      </c>
      <c r="M255" s="20">
        <f t="shared" si="15"/>
        <v>18.487663048131893</v>
      </c>
    </row>
    <row r="256" spans="1:13" ht="14.25" customHeight="1" x14ac:dyDescent="0.25">
      <c r="A256" t="str">
        <f t="shared" si="12"/>
        <v>Ростов-на-Дону43971</v>
      </c>
      <c r="B256">
        <f t="shared" si="13"/>
        <v>21</v>
      </c>
      <c r="C256" s="6">
        <v>43971</v>
      </c>
      <c r="D256" s="7" t="s">
        <v>19</v>
      </c>
      <c r="E256" s="7">
        <v>12630</v>
      </c>
      <c r="F256" s="7">
        <v>1104858</v>
      </c>
      <c r="G256" s="7">
        <v>915994.11899999983</v>
      </c>
      <c r="H256" s="8">
        <v>161654.46923076923</v>
      </c>
      <c r="I256">
        <f>VLOOKUP(A256,Лист2!$A$2:$F$505,4,FALSE)</f>
        <v>15</v>
      </c>
      <c r="J256">
        <f>VLOOKUP(A256,Лист2!$A$2:$F$505,5,FALSE)</f>
        <v>760</v>
      </c>
      <c r="K256">
        <f>VLOOKUP(A256,Лист2!$A$2:$F$505,6,FALSE)</f>
        <v>664</v>
      </c>
      <c r="L256" s="20">
        <f t="shared" si="14"/>
        <v>20.618459996903123</v>
      </c>
      <c r="M256" s="20">
        <f t="shared" si="15"/>
        <v>17.093950625329242</v>
      </c>
    </row>
    <row r="257" spans="1:13" ht="14.25" customHeight="1" x14ac:dyDescent="0.25">
      <c r="A257" t="str">
        <f t="shared" si="12"/>
        <v>Ростов-на-Дону43956</v>
      </c>
      <c r="B257">
        <f t="shared" si="13"/>
        <v>19</v>
      </c>
      <c r="C257" s="9">
        <v>43956</v>
      </c>
      <c r="D257" s="10" t="s">
        <v>19</v>
      </c>
      <c r="E257" s="10">
        <v>8223</v>
      </c>
      <c r="F257" s="10">
        <v>694593</v>
      </c>
      <c r="G257" s="10">
        <v>622755.04999999993</v>
      </c>
      <c r="H257" s="11">
        <v>172368.62218461538</v>
      </c>
      <c r="I257">
        <f>VLOOKUP(A257,Лист2!$A$2:$F$505,4,FALSE)</f>
        <v>15</v>
      </c>
      <c r="J257">
        <f>VLOOKUP(A257,Лист2!$A$2:$F$505,5,FALSE)</f>
        <v>455</v>
      </c>
      <c r="K257">
        <f>VLOOKUP(A257,Лист2!$A$2:$F$505,6,FALSE)</f>
        <v>381</v>
      </c>
      <c r="L257" s="20">
        <f t="shared" si="14"/>
        <v>11.535506616927487</v>
      </c>
      <c r="M257" s="20">
        <f t="shared" si="15"/>
        <v>10.342452342594882</v>
      </c>
    </row>
    <row r="258" spans="1:13" ht="14.25" customHeight="1" x14ac:dyDescent="0.25">
      <c r="A258" t="str">
        <f t="shared" si="12"/>
        <v>Краснодар43949</v>
      </c>
      <c r="B258">
        <f t="shared" si="13"/>
        <v>18</v>
      </c>
      <c r="C258" s="6">
        <v>43949</v>
      </c>
      <c r="D258" s="7" t="s">
        <v>20</v>
      </c>
      <c r="E258" s="7">
        <v>25149</v>
      </c>
      <c r="F258" s="7">
        <v>2277072</v>
      </c>
      <c r="G258" s="7">
        <v>1804070.1239999998</v>
      </c>
      <c r="H258" s="8">
        <v>125553.02143076922</v>
      </c>
      <c r="I258">
        <f>VLOOKUP(A258,Лист2!$A$2:$F$505,4,FALSE)</f>
        <v>18</v>
      </c>
      <c r="J258">
        <f>VLOOKUP(A258,Лист2!$A$2:$F$505,5,FALSE)</f>
        <v>1505</v>
      </c>
      <c r="K258">
        <f>VLOOKUP(A258,Лист2!$A$2:$F$505,6,FALSE)</f>
        <v>1368</v>
      </c>
      <c r="L258" s="20">
        <f t="shared" si="14"/>
        <v>26.218597032761469</v>
      </c>
      <c r="M258" s="20">
        <f t="shared" si="15"/>
        <v>20.772372415101508</v>
      </c>
    </row>
    <row r="259" spans="1:13" ht="14.25" customHeight="1" x14ac:dyDescent="0.25">
      <c r="A259" t="str">
        <f t="shared" ref="A259:A322" si="16">D259&amp;C259</f>
        <v>Ростов-на-Дону43964</v>
      </c>
      <c r="B259">
        <f t="shared" ref="B259:B322" si="17">WEEKNUM(C259,2)</f>
        <v>20</v>
      </c>
      <c r="C259" s="9">
        <v>43964</v>
      </c>
      <c r="D259" s="10" t="s">
        <v>19</v>
      </c>
      <c r="E259" s="10">
        <v>10401</v>
      </c>
      <c r="F259" s="10">
        <v>949912.5</v>
      </c>
      <c r="G259" s="10">
        <v>785961.28899999999</v>
      </c>
      <c r="H259" s="11">
        <v>253438.94004615385</v>
      </c>
      <c r="I259">
        <f>VLOOKUP(A259,Лист2!$A$2:$F$505,4,FALSE)</f>
        <v>15</v>
      </c>
      <c r="J259">
        <f>VLOOKUP(A259,Лист2!$A$2:$F$505,5,FALSE)</f>
        <v>599</v>
      </c>
      <c r="K259">
        <f>VLOOKUP(A259,Лист2!$A$2:$F$505,6,FALSE)</f>
        <v>515</v>
      </c>
      <c r="L259" s="20">
        <f t="shared" ref="L259:L322" si="18" xml:space="preserve"> ((F259- G259) / G259) * 100</f>
        <v>20.859960063503841</v>
      </c>
      <c r="M259" s="20">
        <f t="shared" ref="M259:M322" si="19" xml:space="preserve"> ((F259-G259) / F259) * 100</f>
        <v>17.259611911623441</v>
      </c>
    </row>
    <row r="260" spans="1:13" ht="14.25" customHeight="1" x14ac:dyDescent="0.25">
      <c r="A260" t="str">
        <f t="shared" si="16"/>
        <v>Пермь43982</v>
      </c>
      <c r="B260">
        <f t="shared" si="17"/>
        <v>22</v>
      </c>
      <c r="C260" s="6">
        <v>43982</v>
      </c>
      <c r="D260" s="7" t="s">
        <v>18</v>
      </c>
      <c r="E260" s="7">
        <v>17689.5</v>
      </c>
      <c r="F260" s="7">
        <v>1592119.5</v>
      </c>
      <c r="G260" s="7">
        <v>1279369.1529999999</v>
      </c>
      <c r="H260" s="8">
        <v>119890.85384615383</v>
      </c>
      <c r="I260">
        <f>VLOOKUP(A260,Лист2!$A$2:$F$505,4,FALSE)</f>
        <v>17</v>
      </c>
      <c r="J260">
        <f>VLOOKUP(A260,Лист2!$A$2:$F$505,5,FALSE)</f>
        <v>1186</v>
      </c>
      <c r="K260">
        <f>VLOOKUP(A260,Лист2!$A$2:$F$505,6,FALSE)</f>
        <v>1054</v>
      </c>
      <c r="L260" s="20">
        <f t="shared" si="18"/>
        <v>24.445668888188372</v>
      </c>
      <c r="M260" s="20">
        <f t="shared" si="19"/>
        <v>19.643647791513143</v>
      </c>
    </row>
    <row r="261" spans="1:13" ht="14.25" customHeight="1" x14ac:dyDescent="0.25">
      <c r="A261" t="str">
        <f t="shared" si="16"/>
        <v>Ростов-на-Дону43954</v>
      </c>
      <c r="B261">
        <f t="shared" si="17"/>
        <v>18</v>
      </c>
      <c r="C261" s="9">
        <v>43954</v>
      </c>
      <c r="D261" s="10" t="s">
        <v>19</v>
      </c>
      <c r="E261" s="10">
        <v>8127</v>
      </c>
      <c r="F261" s="10">
        <v>665302.5</v>
      </c>
      <c r="G261" s="10">
        <v>644221.49399999995</v>
      </c>
      <c r="H261" s="11">
        <v>95245.727138461531</v>
      </c>
      <c r="I261">
        <f>VLOOKUP(A261,Лист2!$A$2:$F$505,4,FALSE)</f>
        <v>15</v>
      </c>
      <c r="J261">
        <f>VLOOKUP(A261,Лист2!$A$2:$F$505,5,FALSE)</f>
        <v>455</v>
      </c>
      <c r="K261">
        <f>VLOOKUP(A261,Лист2!$A$2:$F$505,6,FALSE)</f>
        <v>384</v>
      </c>
      <c r="L261" s="20">
        <f t="shared" si="18"/>
        <v>3.2723226710594751</v>
      </c>
      <c r="M261" s="20">
        <f t="shared" si="19"/>
        <v>3.1686347187933386</v>
      </c>
    </row>
    <row r="262" spans="1:13" ht="14.25" customHeight="1" x14ac:dyDescent="0.25">
      <c r="A262" t="str">
        <f t="shared" si="16"/>
        <v>Пермь43981</v>
      </c>
      <c r="B262">
        <f t="shared" si="17"/>
        <v>22</v>
      </c>
      <c r="C262" s="6">
        <v>43981</v>
      </c>
      <c r="D262" s="7" t="s">
        <v>18</v>
      </c>
      <c r="E262" s="7">
        <v>27250.5</v>
      </c>
      <c r="F262" s="7">
        <v>2457252</v>
      </c>
      <c r="G262" s="7">
        <v>1983435.05</v>
      </c>
      <c r="H262" s="8">
        <v>175066.50692307693</v>
      </c>
      <c r="I262">
        <f>VLOOKUP(A262,Лист2!$A$2:$F$505,4,FALSE)</f>
        <v>17</v>
      </c>
      <c r="J262">
        <f>VLOOKUP(A262,Лист2!$A$2:$F$505,5,FALSE)</f>
        <v>1697</v>
      </c>
      <c r="K262">
        <f>VLOOKUP(A262,Лист2!$A$2:$F$505,6,FALSE)</f>
        <v>1499</v>
      </c>
      <c r="L262" s="20">
        <f t="shared" si="18"/>
        <v>23.88870510279628</v>
      </c>
      <c r="M262" s="20">
        <f t="shared" si="19"/>
        <v>19.282391468192923</v>
      </c>
    </row>
    <row r="263" spans="1:13" ht="14.25" customHeight="1" x14ac:dyDescent="0.25">
      <c r="A263" t="str">
        <f t="shared" si="16"/>
        <v>Ростов-на-Дону43957</v>
      </c>
      <c r="B263">
        <f t="shared" si="17"/>
        <v>19</v>
      </c>
      <c r="C263" s="9">
        <v>43957</v>
      </c>
      <c r="D263" s="10" t="s">
        <v>19</v>
      </c>
      <c r="E263" s="10">
        <v>8464.5</v>
      </c>
      <c r="F263" s="10">
        <v>739291.5</v>
      </c>
      <c r="G263" s="10">
        <v>651727.3679999999</v>
      </c>
      <c r="H263" s="11">
        <v>154318.62433846152</v>
      </c>
      <c r="I263">
        <f>VLOOKUP(A263,Лист2!$A$2:$F$505,4,FALSE)</f>
        <v>15</v>
      </c>
      <c r="J263">
        <f>VLOOKUP(A263,Лист2!$A$2:$F$505,5,FALSE)</f>
        <v>467</v>
      </c>
      <c r="K263">
        <f>VLOOKUP(A263,Лист2!$A$2:$F$505,6,FALSE)</f>
        <v>389</v>
      </c>
      <c r="L263" s="20">
        <f t="shared" si="18"/>
        <v>13.435699695827431</v>
      </c>
      <c r="M263" s="20">
        <f t="shared" si="19"/>
        <v>11.844330957409912</v>
      </c>
    </row>
    <row r="264" spans="1:13" ht="14.25" customHeight="1" x14ac:dyDescent="0.25">
      <c r="A264" t="str">
        <f t="shared" si="16"/>
        <v>Ростов-на-Дону43974</v>
      </c>
      <c r="B264">
        <f t="shared" si="17"/>
        <v>21</v>
      </c>
      <c r="C264" s="6">
        <v>43974</v>
      </c>
      <c r="D264" s="7" t="s">
        <v>19</v>
      </c>
      <c r="E264" s="7">
        <v>14167.5</v>
      </c>
      <c r="F264" s="7">
        <v>1315075.5</v>
      </c>
      <c r="G264" s="7">
        <v>1074904.135</v>
      </c>
      <c r="H264" s="8">
        <v>269233.34436923079</v>
      </c>
      <c r="I264">
        <f>VLOOKUP(A264,Лист2!$A$2:$F$505,4,FALSE)</f>
        <v>15</v>
      </c>
      <c r="J264">
        <f>VLOOKUP(A264,Лист2!$A$2:$F$505,5,FALSE)</f>
        <v>840</v>
      </c>
      <c r="K264">
        <f>VLOOKUP(A264,Лист2!$A$2:$F$505,6,FALSE)</f>
        <v>725</v>
      </c>
      <c r="L264" s="20">
        <f t="shared" si="18"/>
        <v>22.343514847489164</v>
      </c>
      <c r="M264" s="20">
        <f t="shared" si="19"/>
        <v>18.262933573015388</v>
      </c>
    </row>
    <row r="265" spans="1:13" ht="14.25" customHeight="1" x14ac:dyDescent="0.25">
      <c r="A265" t="str">
        <f t="shared" si="16"/>
        <v>Пермь43979</v>
      </c>
      <c r="B265">
        <f t="shared" si="17"/>
        <v>22</v>
      </c>
      <c r="C265" s="9">
        <v>43979</v>
      </c>
      <c r="D265" s="10" t="s">
        <v>18</v>
      </c>
      <c r="E265" s="10">
        <v>16500</v>
      </c>
      <c r="F265" s="10">
        <v>1487928</v>
      </c>
      <c r="G265" s="10">
        <v>1187884.8939999999</v>
      </c>
      <c r="H265" s="11">
        <v>279400.0153846154</v>
      </c>
      <c r="I265">
        <f>VLOOKUP(A265,Лист2!$A$2:$F$505,4,FALSE)</f>
        <v>17</v>
      </c>
      <c r="J265">
        <f>VLOOKUP(A265,Лист2!$A$2:$F$505,5,FALSE)</f>
        <v>1097</v>
      </c>
      <c r="K265">
        <f>VLOOKUP(A265,Лист2!$A$2:$F$505,6,FALSE)</f>
        <v>968</v>
      </c>
      <c r="L265" s="20">
        <f t="shared" si="18"/>
        <v>25.25860102401472</v>
      </c>
      <c r="M265" s="20">
        <f t="shared" si="19"/>
        <v>20.165162964874657</v>
      </c>
    </row>
    <row r="266" spans="1:13" ht="14.25" customHeight="1" x14ac:dyDescent="0.25">
      <c r="A266" t="str">
        <f t="shared" si="16"/>
        <v>Ростов-на-Дону43976</v>
      </c>
      <c r="B266">
        <f t="shared" si="17"/>
        <v>22</v>
      </c>
      <c r="C266" s="6">
        <v>43976</v>
      </c>
      <c r="D266" s="7" t="s">
        <v>19</v>
      </c>
      <c r="E266" s="7">
        <v>13260</v>
      </c>
      <c r="F266" s="7">
        <v>1230687</v>
      </c>
      <c r="G266" s="7">
        <v>985675.48699999996</v>
      </c>
      <c r="H266" s="8">
        <v>224353.45695384615</v>
      </c>
      <c r="I266">
        <f>VLOOKUP(A266,Лист2!$A$2:$F$505,4,FALSE)</f>
        <v>15</v>
      </c>
      <c r="J266">
        <f>VLOOKUP(A266,Лист2!$A$2:$F$505,5,FALSE)</f>
        <v>835</v>
      </c>
      <c r="K266">
        <f>VLOOKUP(A266,Лист2!$A$2:$F$505,6,FALSE)</f>
        <v>736</v>
      </c>
      <c r="L266" s="20">
        <f t="shared" si="18"/>
        <v>24.857218854626954</v>
      </c>
      <c r="M266" s="20">
        <f t="shared" si="19"/>
        <v>19.908515568946452</v>
      </c>
    </row>
    <row r="267" spans="1:13" ht="14.25" customHeight="1" x14ac:dyDescent="0.25">
      <c r="A267" t="str">
        <f t="shared" si="16"/>
        <v>Ростов-на-Дону43951</v>
      </c>
      <c r="B267">
        <f t="shared" si="17"/>
        <v>18</v>
      </c>
      <c r="C267" s="9">
        <v>43951</v>
      </c>
      <c r="D267" s="10" t="s">
        <v>19</v>
      </c>
      <c r="E267" s="10">
        <v>4285.5</v>
      </c>
      <c r="F267" s="10">
        <v>404691</v>
      </c>
      <c r="G267" s="10">
        <v>333054.54800000001</v>
      </c>
      <c r="H267" s="11">
        <v>11494.630769230769</v>
      </c>
      <c r="I267">
        <f>VLOOKUP(A267,Лист2!$A$2:$F$505,4,FALSE)</f>
        <v>15</v>
      </c>
      <c r="J267">
        <f>VLOOKUP(A267,Лист2!$A$2:$F$505,5,FALSE)</f>
        <v>262</v>
      </c>
      <c r="K267">
        <f>VLOOKUP(A267,Лист2!$A$2:$F$505,6,FALSE)</f>
        <v>195</v>
      </c>
      <c r="L267" s="20">
        <f t="shared" si="18"/>
        <v>21.508924718241644</v>
      </c>
      <c r="M267" s="20">
        <f t="shared" si="19"/>
        <v>17.701518442465979</v>
      </c>
    </row>
    <row r="268" spans="1:13" ht="14.25" customHeight="1" x14ac:dyDescent="0.25">
      <c r="A268" t="str">
        <f t="shared" si="16"/>
        <v>Ростов-на-Дону43961</v>
      </c>
      <c r="B268">
        <f t="shared" si="17"/>
        <v>19</v>
      </c>
      <c r="C268" s="6">
        <v>43961</v>
      </c>
      <c r="D268" s="7" t="s">
        <v>19</v>
      </c>
      <c r="E268" s="7">
        <v>13440</v>
      </c>
      <c r="F268" s="7">
        <v>1198285.5</v>
      </c>
      <c r="G268" s="7">
        <v>1018063.802</v>
      </c>
      <c r="H268" s="8">
        <v>178012.59307692308</v>
      </c>
      <c r="I268">
        <f>VLOOKUP(A268,Лист2!$A$2:$F$505,4,FALSE)</f>
        <v>15</v>
      </c>
      <c r="J268">
        <f>VLOOKUP(A268,Лист2!$A$2:$F$505,5,FALSE)</f>
        <v>706</v>
      </c>
      <c r="K268">
        <f>VLOOKUP(A268,Лист2!$A$2:$F$505,6,FALSE)</f>
        <v>608</v>
      </c>
      <c r="L268" s="20">
        <f t="shared" si="18"/>
        <v>17.702397202017401</v>
      </c>
      <c r="M268" s="20">
        <f t="shared" si="19"/>
        <v>15.039963180727797</v>
      </c>
    </row>
    <row r="269" spans="1:13" ht="14.25" customHeight="1" x14ac:dyDescent="0.25">
      <c r="A269" t="str">
        <f t="shared" si="16"/>
        <v>Ростов-на-Дону43959</v>
      </c>
      <c r="B269">
        <f t="shared" si="17"/>
        <v>19</v>
      </c>
      <c r="C269" s="9">
        <v>43959</v>
      </c>
      <c r="D269" s="10" t="s">
        <v>19</v>
      </c>
      <c r="E269" s="10">
        <v>9058.5</v>
      </c>
      <c r="F269" s="10">
        <v>798759</v>
      </c>
      <c r="G269" s="10">
        <v>669115.93699999992</v>
      </c>
      <c r="H269" s="11">
        <v>171987.47030000002</v>
      </c>
      <c r="I269">
        <f>VLOOKUP(A269,Лист2!$A$2:$F$505,4,FALSE)</f>
        <v>15</v>
      </c>
      <c r="J269">
        <f>VLOOKUP(A269,Лист2!$A$2:$F$505,5,FALSE)</f>
        <v>492</v>
      </c>
      <c r="K269">
        <f>VLOOKUP(A269,Лист2!$A$2:$F$505,6,FALSE)</f>
        <v>412</v>
      </c>
      <c r="L269" s="20">
        <f t="shared" si="18"/>
        <v>19.375276515047364</v>
      </c>
      <c r="M269" s="20">
        <f t="shared" si="19"/>
        <v>16.230560532025315</v>
      </c>
    </row>
    <row r="270" spans="1:13" ht="14.25" customHeight="1" x14ac:dyDescent="0.25">
      <c r="A270" t="str">
        <f t="shared" si="16"/>
        <v>Ростов-на-Дону43958</v>
      </c>
      <c r="B270">
        <f t="shared" si="17"/>
        <v>19</v>
      </c>
      <c r="C270" s="6">
        <v>43958</v>
      </c>
      <c r="D270" s="7" t="s">
        <v>19</v>
      </c>
      <c r="E270" s="7">
        <v>8719.5</v>
      </c>
      <c r="F270" s="7">
        <v>769276.5</v>
      </c>
      <c r="G270" s="7">
        <v>654599.97699999996</v>
      </c>
      <c r="H270" s="8">
        <v>184385.1884923077</v>
      </c>
      <c r="I270">
        <f>VLOOKUP(A270,Лист2!$A$2:$F$505,4,FALSE)</f>
        <v>15</v>
      </c>
      <c r="J270">
        <f>VLOOKUP(A270,Лист2!$A$2:$F$505,5,FALSE)</f>
        <v>480</v>
      </c>
      <c r="K270">
        <f>VLOOKUP(A270,Лист2!$A$2:$F$505,6,FALSE)</f>
        <v>398</v>
      </c>
      <c r="L270" s="20">
        <f t="shared" si="18"/>
        <v>17.51856508238161</v>
      </c>
      <c r="M270" s="20">
        <f t="shared" si="19"/>
        <v>14.907061765178067</v>
      </c>
    </row>
    <row r="271" spans="1:13" ht="14.25" customHeight="1" x14ac:dyDescent="0.25">
      <c r="A271" t="str">
        <f t="shared" si="16"/>
        <v>Ростов-на-Дону43975</v>
      </c>
      <c r="B271">
        <f t="shared" si="17"/>
        <v>21</v>
      </c>
      <c r="C271" s="9">
        <v>43975</v>
      </c>
      <c r="D271" s="10" t="s">
        <v>19</v>
      </c>
      <c r="E271" s="10">
        <v>12666</v>
      </c>
      <c r="F271" s="10">
        <v>1184865</v>
      </c>
      <c r="G271" s="10">
        <v>953822.62099999993</v>
      </c>
      <c r="H271" s="11">
        <v>340158.78723076923</v>
      </c>
      <c r="I271">
        <f>VLOOKUP(A271,Лист2!$A$2:$F$505,4,FALSE)</f>
        <v>15</v>
      </c>
      <c r="J271">
        <f>VLOOKUP(A271,Лист2!$A$2:$F$505,5,FALSE)</f>
        <v>779</v>
      </c>
      <c r="K271">
        <f>VLOOKUP(A271,Лист2!$A$2:$F$505,6,FALSE)</f>
        <v>673</v>
      </c>
      <c r="L271" s="20">
        <f t="shared" si="18"/>
        <v>24.222782508321334</v>
      </c>
      <c r="M271" s="20">
        <f t="shared" si="19"/>
        <v>19.499468631447471</v>
      </c>
    </row>
    <row r="272" spans="1:13" ht="14.25" customHeight="1" x14ac:dyDescent="0.25">
      <c r="A272" t="str">
        <f t="shared" si="16"/>
        <v>Краснодар43967</v>
      </c>
      <c r="B272">
        <f t="shared" si="17"/>
        <v>20</v>
      </c>
      <c r="C272" s="6">
        <v>43967</v>
      </c>
      <c r="D272" s="7" t="s">
        <v>20</v>
      </c>
      <c r="E272" s="7">
        <v>34563</v>
      </c>
      <c r="F272" s="7">
        <v>2922883.5</v>
      </c>
      <c r="G272" s="7">
        <v>2340316.3049999997</v>
      </c>
      <c r="H272" s="8">
        <v>109812.45384615385</v>
      </c>
      <c r="I272">
        <f>VLOOKUP(A272,Лист2!$A$2:$F$505,4,FALSE)</f>
        <v>19</v>
      </c>
      <c r="J272">
        <f>VLOOKUP(A272,Лист2!$A$2:$F$505,5,FALSE)</f>
        <v>2039</v>
      </c>
      <c r="K272">
        <f>VLOOKUP(A272,Лист2!$A$2:$F$505,6,FALSE)</f>
        <v>1868</v>
      </c>
      <c r="L272" s="20">
        <f t="shared" si="18"/>
        <v>24.892669155676391</v>
      </c>
      <c r="M272" s="20">
        <f t="shared" si="19"/>
        <v>19.931249227004784</v>
      </c>
    </row>
    <row r="273" spans="1:13" ht="14.25" customHeight="1" x14ac:dyDescent="0.25">
      <c r="A273" t="str">
        <f t="shared" si="16"/>
        <v>Краснодар43970</v>
      </c>
      <c r="B273">
        <f t="shared" si="17"/>
        <v>21</v>
      </c>
      <c r="C273" s="9">
        <v>43970</v>
      </c>
      <c r="D273" s="10" t="s">
        <v>20</v>
      </c>
      <c r="E273" s="10">
        <v>28882.5</v>
      </c>
      <c r="F273" s="10">
        <v>2446530</v>
      </c>
      <c r="G273" s="10">
        <v>1956748.2629999998</v>
      </c>
      <c r="H273" s="11">
        <v>108543.03143076923</v>
      </c>
      <c r="I273">
        <f>VLOOKUP(A273,Лист2!$A$2:$F$505,4,FALSE)</f>
        <v>19</v>
      </c>
      <c r="J273">
        <f>VLOOKUP(A273,Лист2!$A$2:$F$505,5,FALSE)</f>
        <v>1831</v>
      </c>
      <c r="K273">
        <f>VLOOKUP(A273,Лист2!$A$2:$F$505,6,FALSE)</f>
        <v>1667</v>
      </c>
      <c r="L273" s="20">
        <f t="shared" si="18"/>
        <v>25.030390789722155</v>
      </c>
      <c r="M273" s="20">
        <f t="shared" si="19"/>
        <v>20.019445377739093</v>
      </c>
    </row>
    <row r="274" spans="1:13" ht="14.25" customHeight="1" x14ac:dyDescent="0.25">
      <c r="A274" t="str">
        <f t="shared" si="16"/>
        <v>Краснодар43968</v>
      </c>
      <c r="B274">
        <f t="shared" si="17"/>
        <v>20</v>
      </c>
      <c r="C274" s="6">
        <v>43968</v>
      </c>
      <c r="D274" s="7" t="s">
        <v>20</v>
      </c>
      <c r="E274" s="7">
        <v>28275</v>
      </c>
      <c r="F274" s="7">
        <v>2435632.5</v>
      </c>
      <c r="G274" s="7">
        <v>1954139.7149999999</v>
      </c>
      <c r="H274" s="8">
        <v>79541.984615384616</v>
      </c>
      <c r="I274">
        <f>VLOOKUP(A274,Лист2!$A$2:$F$505,4,FALSE)</f>
        <v>19</v>
      </c>
      <c r="J274">
        <f>VLOOKUP(A274,Лист2!$A$2:$F$505,5,FALSE)</f>
        <v>1790</v>
      </c>
      <c r="K274">
        <f>VLOOKUP(A274,Лист2!$A$2:$F$505,6,FALSE)</f>
        <v>1633</v>
      </c>
      <c r="L274" s="20">
        <f t="shared" si="18"/>
        <v>24.639629464774487</v>
      </c>
      <c r="M274" s="20">
        <f t="shared" si="19"/>
        <v>19.76869601633252</v>
      </c>
    </row>
    <row r="275" spans="1:13" ht="14.25" customHeight="1" x14ac:dyDescent="0.25">
      <c r="A275" t="str">
        <f t="shared" si="16"/>
        <v>Краснодар43960</v>
      </c>
      <c r="B275">
        <f t="shared" si="17"/>
        <v>19</v>
      </c>
      <c r="C275" s="9">
        <v>43960</v>
      </c>
      <c r="D275" s="10" t="s">
        <v>20</v>
      </c>
      <c r="E275" s="10">
        <v>26271</v>
      </c>
      <c r="F275" s="10">
        <v>2384937</v>
      </c>
      <c r="G275" s="10">
        <v>1880070.5110000002</v>
      </c>
      <c r="H275" s="11">
        <v>141472.14615384614</v>
      </c>
      <c r="I275">
        <f>VLOOKUP(A275,Лист2!$A$2:$F$505,4,FALSE)</f>
        <v>19</v>
      </c>
      <c r="J275">
        <f>VLOOKUP(A275,Лист2!$A$2:$F$505,5,FALSE)</f>
        <v>1542</v>
      </c>
      <c r="K275">
        <f>VLOOKUP(A275,Лист2!$A$2:$F$505,6,FALSE)</f>
        <v>1412</v>
      </c>
      <c r="L275" s="20">
        <f t="shared" si="18"/>
        <v>26.853593311852109</v>
      </c>
      <c r="M275" s="20">
        <f t="shared" si="19"/>
        <v>21.168965427598291</v>
      </c>
    </row>
    <row r="276" spans="1:13" ht="14.25" customHeight="1" x14ac:dyDescent="0.25">
      <c r="A276" t="str">
        <f t="shared" si="16"/>
        <v>Краснодар43955</v>
      </c>
      <c r="B276">
        <f t="shared" si="17"/>
        <v>19</v>
      </c>
      <c r="C276" s="6">
        <v>43955</v>
      </c>
      <c r="D276" s="7" t="s">
        <v>20</v>
      </c>
      <c r="E276" s="7">
        <v>23587.5</v>
      </c>
      <c r="F276" s="7">
        <v>2155668</v>
      </c>
      <c r="G276" s="7">
        <v>1685753.1839999999</v>
      </c>
      <c r="H276" s="8">
        <v>135489.15811538461</v>
      </c>
      <c r="I276">
        <f>VLOOKUP(A276,Лист2!$A$2:$F$505,4,FALSE)</f>
        <v>19</v>
      </c>
      <c r="J276">
        <f>VLOOKUP(A276,Лист2!$A$2:$F$505,5,FALSE)</f>
        <v>1479</v>
      </c>
      <c r="K276">
        <f>VLOOKUP(A276,Лист2!$A$2:$F$505,6,FALSE)</f>
        <v>1346</v>
      </c>
      <c r="L276" s="20">
        <f t="shared" si="18"/>
        <v>27.875659406139974</v>
      </c>
      <c r="M276" s="20">
        <f t="shared" si="19"/>
        <v>21.799034730765595</v>
      </c>
    </row>
    <row r="277" spans="1:13" ht="14.25" customHeight="1" x14ac:dyDescent="0.25">
      <c r="A277" t="str">
        <f t="shared" si="16"/>
        <v>Краснодар43953</v>
      </c>
      <c r="B277">
        <f t="shared" si="17"/>
        <v>18</v>
      </c>
      <c r="C277" s="9">
        <v>43953</v>
      </c>
      <c r="D277" s="10" t="s">
        <v>20</v>
      </c>
      <c r="E277" s="10">
        <v>18427.5</v>
      </c>
      <c r="F277" s="10">
        <v>1682851.5</v>
      </c>
      <c r="G277" s="10">
        <v>1337535.2989999999</v>
      </c>
      <c r="H277" s="11">
        <v>121636.08074615385</v>
      </c>
      <c r="I277">
        <f>VLOOKUP(A277,Лист2!$A$2:$F$505,4,FALSE)</f>
        <v>19</v>
      </c>
      <c r="J277">
        <f>VLOOKUP(A277,Лист2!$A$2:$F$505,5,FALSE)</f>
        <v>1206</v>
      </c>
      <c r="K277">
        <f>VLOOKUP(A277,Лист2!$A$2:$F$505,6,FALSE)</f>
        <v>1080</v>
      </c>
      <c r="L277" s="20">
        <f t="shared" si="18"/>
        <v>25.817352353853661</v>
      </c>
      <c r="M277" s="20">
        <f t="shared" si="19"/>
        <v>20.519707235011534</v>
      </c>
    </row>
    <row r="278" spans="1:13" ht="14.25" customHeight="1" x14ac:dyDescent="0.25">
      <c r="A278" t="str">
        <f t="shared" si="16"/>
        <v>Краснодар43977</v>
      </c>
      <c r="B278">
        <f t="shared" si="17"/>
        <v>22</v>
      </c>
      <c r="C278" s="6">
        <v>43977</v>
      </c>
      <c r="D278" s="7" t="s">
        <v>20</v>
      </c>
      <c r="E278" s="7">
        <v>27156</v>
      </c>
      <c r="F278" s="7">
        <v>2410803</v>
      </c>
      <c r="G278" s="7">
        <v>1897998.2520000001</v>
      </c>
      <c r="H278" s="8">
        <v>96303.4</v>
      </c>
      <c r="I278">
        <f>VLOOKUP(A278,Лист2!$A$2:$F$505,4,FALSE)</f>
        <v>20</v>
      </c>
      <c r="J278">
        <f>VLOOKUP(A278,Лист2!$A$2:$F$505,5,FALSE)</f>
        <v>1814</v>
      </c>
      <c r="K278">
        <f>VLOOKUP(A278,Лист2!$A$2:$F$505,6,FALSE)</f>
        <v>1655</v>
      </c>
      <c r="L278" s="20">
        <f t="shared" si="18"/>
        <v>27.018188634243266</v>
      </c>
      <c r="M278" s="20">
        <f t="shared" si="19"/>
        <v>21.271117880639768</v>
      </c>
    </row>
    <row r="279" spans="1:13" ht="14.25" customHeight="1" x14ac:dyDescent="0.25">
      <c r="A279" t="str">
        <f t="shared" si="16"/>
        <v>Краснодар43952</v>
      </c>
      <c r="B279">
        <f t="shared" si="17"/>
        <v>18</v>
      </c>
      <c r="C279" s="9">
        <v>43952</v>
      </c>
      <c r="D279" s="10" t="s">
        <v>20</v>
      </c>
      <c r="E279" s="10">
        <v>35190</v>
      </c>
      <c r="F279" s="10">
        <v>3168510</v>
      </c>
      <c r="G279" s="10">
        <v>2533138.7200000002</v>
      </c>
      <c r="H279" s="11">
        <v>102615.49999999999</v>
      </c>
      <c r="I279">
        <f>VLOOKUP(A279,Лист2!$A$2:$F$505,4,FALSE)</f>
        <v>19</v>
      </c>
      <c r="J279">
        <f>VLOOKUP(A279,Лист2!$A$2:$F$505,5,FALSE)</f>
        <v>1987</v>
      </c>
      <c r="K279">
        <f>VLOOKUP(A279,Лист2!$A$2:$F$505,6,FALSE)</f>
        <v>1791</v>
      </c>
      <c r="L279" s="20">
        <f t="shared" si="18"/>
        <v>25.082372117386438</v>
      </c>
      <c r="M279" s="20">
        <f t="shared" si="19"/>
        <v>20.052683437956638</v>
      </c>
    </row>
    <row r="280" spans="1:13" ht="14.25" customHeight="1" x14ac:dyDescent="0.25">
      <c r="A280" t="str">
        <f t="shared" si="16"/>
        <v>Краснодар43963</v>
      </c>
      <c r="B280">
        <f t="shared" si="17"/>
        <v>20</v>
      </c>
      <c r="C280" s="6">
        <v>43963</v>
      </c>
      <c r="D280" s="7" t="s">
        <v>20</v>
      </c>
      <c r="E280" s="7">
        <v>25483.5</v>
      </c>
      <c r="F280" s="7">
        <v>2243160</v>
      </c>
      <c r="G280" s="7">
        <v>1757185.7729999998</v>
      </c>
      <c r="H280" s="8">
        <v>114933.59230769231</v>
      </c>
      <c r="I280">
        <f>VLOOKUP(A280,Лист2!$A$2:$F$505,4,FALSE)</f>
        <v>19</v>
      </c>
      <c r="J280">
        <f>VLOOKUP(A280,Лист2!$A$2:$F$505,5,FALSE)</f>
        <v>1598</v>
      </c>
      <c r="K280">
        <f>VLOOKUP(A280,Лист2!$A$2:$F$505,6,FALSE)</f>
        <v>1454</v>
      </c>
      <c r="L280" s="20">
        <f t="shared" si="18"/>
        <v>27.656394358936133</v>
      </c>
      <c r="M280" s="20">
        <f t="shared" si="19"/>
        <v>21.664715267747294</v>
      </c>
    </row>
    <row r="281" spans="1:13" ht="14.25" customHeight="1" x14ac:dyDescent="0.25">
      <c r="A281" t="str">
        <f t="shared" si="16"/>
        <v>Краснодар43972</v>
      </c>
      <c r="B281">
        <f t="shared" si="17"/>
        <v>21</v>
      </c>
      <c r="C281" s="9">
        <v>43972</v>
      </c>
      <c r="D281" s="10" t="s">
        <v>20</v>
      </c>
      <c r="E281" s="10">
        <v>25362</v>
      </c>
      <c r="F281" s="10">
        <v>2198935.5</v>
      </c>
      <c r="G281" s="10">
        <v>1755958.3049999999</v>
      </c>
      <c r="H281" s="11">
        <v>102833.37792307691</v>
      </c>
      <c r="I281">
        <f>VLOOKUP(A281,Лист2!$A$2:$F$505,4,FALSE)</f>
        <v>19</v>
      </c>
      <c r="J281">
        <f>VLOOKUP(A281,Лист2!$A$2:$F$505,5,FALSE)</f>
        <v>1650</v>
      </c>
      <c r="K281">
        <f>VLOOKUP(A281,Лист2!$A$2:$F$505,6,FALSE)</f>
        <v>1505</v>
      </c>
      <c r="L281" s="20">
        <f t="shared" si="18"/>
        <v>25.227090742339698</v>
      </c>
      <c r="M281" s="20">
        <f t="shared" si="19"/>
        <v>20.145074514463936</v>
      </c>
    </row>
    <row r="282" spans="1:13" ht="14.25" customHeight="1" x14ac:dyDescent="0.25">
      <c r="A282" t="str">
        <f t="shared" si="16"/>
        <v>Краснодар43971</v>
      </c>
      <c r="B282">
        <f t="shared" si="17"/>
        <v>21</v>
      </c>
      <c r="C282" s="6">
        <v>43971</v>
      </c>
      <c r="D282" s="7" t="s">
        <v>20</v>
      </c>
      <c r="E282" s="7">
        <v>28849.5</v>
      </c>
      <c r="F282" s="7">
        <v>2520759</v>
      </c>
      <c r="G282" s="7">
        <v>2010739.0729999999</v>
      </c>
      <c r="H282" s="8">
        <v>106300.0107076923</v>
      </c>
      <c r="I282">
        <f>VLOOKUP(A282,Лист2!$A$2:$F$505,4,FALSE)</f>
        <v>19</v>
      </c>
      <c r="J282">
        <f>VLOOKUP(A282,Лист2!$A$2:$F$505,5,FALSE)</f>
        <v>1823</v>
      </c>
      <c r="K282">
        <f>VLOOKUP(A282,Лист2!$A$2:$F$505,6,FALSE)</f>
        <v>1678</v>
      </c>
      <c r="L282" s="20">
        <f t="shared" si="18"/>
        <v>25.364799135228232</v>
      </c>
      <c r="M282" s="20">
        <f t="shared" si="19"/>
        <v>20.232792067785937</v>
      </c>
    </row>
    <row r="283" spans="1:13" ht="14.25" customHeight="1" x14ac:dyDescent="0.25">
      <c r="A283" t="str">
        <f t="shared" si="16"/>
        <v>Краснодар43956</v>
      </c>
      <c r="B283">
        <f t="shared" si="17"/>
        <v>19</v>
      </c>
      <c r="C283" s="9">
        <v>43956</v>
      </c>
      <c r="D283" s="10" t="s">
        <v>20</v>
      </c>
      <c r="E283" s="10">
        <v>26367</v>
      </c>
      <c r="F283" s="10">
        <v>2380333.5</v>
      </c>
      <c r="G283" s="10">
        <v>1873451.2719999999</v>
      </c>
      <c r="H283" s="11">
        <v>149632.49369999999</v>
      </c>
      <c r="I283">
        <f>VLOOKUP(A283,Лист2!$A$2:$F$505,4,FALSE)</f>
        <v>19</v>
      </c>
      <c r="J283">
        <f>VLOOKUP(A283,Лист2!$A$2:$F$505,5,FALSE)</f>
        <v>1622</v>
      </c>
      <c r="K283">
        <f>VLOOKUP(A283,Лист2!$A$2:$F$505,6,FALSE)</f>
        <v>1482</v>
      </c>
      <c r="L283" s="20">
        <f t="shared" si="18"/>
        <v>27.056066820402474</v>
      </c>
      <c r="M283" s="20">
        <f t="shared" si="19"/>
        <v>21.294588678435193</v>
      </c>
    </row>
    <row r="284" spans="1:13" ht="14.25" customHeight="1" x14ac:dyDescent="0.25">
      <c r="A284" t="str">
        <f t="shared" si="16"/>
        <v>Краснодар43964</v>
      </c>
      <c r="B284">
        <f t="shared" si="17"/>
        <v>20</v>
      </c>
      <c r="C284" s="6">
        <v>43964</v>
      </c>
      <c r="D284" s="7" t="s">
        <v>20</v>
      </c>
      <c r="E284" s="7">
        <v>25539</v>
      </c>
      <c r="F284" s="7">
        <v>2263651.5</v>
      </c>
      <c r="G284" s="7">
        <v>1783039.3049999997</v>
      </c>
      <c r="H284" s="8">
        <v>139331.31929230769</v>
      </c>
      <c r="I284">
        <f>VLOOKUP(A284,Лист2!$A$2:$F$505,4,FALSE)</f>
        <v>19</v>
      </c>
      <c r="J284">
        <f>VLOOKUP(A284,Лист2!$A$2:$F$505,5,FALSE)</f>
        <v>1605</v>
      </c>
      <c r="K284">
        <f>VLOOKUP(A284,Лист2!$A$2:$F$505,6,FALSE)</f>
        <v>1447</v>
      </c>
      <c r="L284" s="20">
        <f t="shared" si="18"/>
        <v>26.954660710634215</v>
      </c>
      <c r="M284" s="20">
        <f t="shared" si="19"/>
        <v>21.231722064991025</v>
      </c>
    </row>
    <row r="285" spans="1:13" ht="14.25" customHeight="1" x14ac:dyDescent="0.25">
      <c r="A285" t="str">
        <f t="shared" si="16"/>
        <v>Ростов-на-Дону43982</v>
      </c>
      <c r="B285">
        <f t="shared" si="17"/>
        <v>22</v>
      </c>
      <c r="C285" s="9">
        <v>43982</v>
      </c>
      <c r="D285" s="10" t="s">
        <v>19</v>
      </c>
      <c r="E285" s="10">
        <v>14808</v>
      </c>
      <c r="F285" s="10">
        <v>1336789.5</v>
      </c>
      <c r="G285" s="10">
        <v>1084824.9949999999</v>
      </c>
      <c r="H285" s="11">
        <v>167974.06755384614</v>
      </c>
      <c r="I285">
        <f>VLOOKUP(A285,Лист2!$A$2:$F$505,4,FALSE)</f>
        <v>16</v>
      </c>
      <c r="J285">
        <f>VLOOKUP(A285,Лист2!$A$2:$F$505,5,FALSE)</f>
        <v>917</v>
      </c>
      <c r="K285">
        <f>VLOOKUP(A285,Лист2!$A$2:$F$505,6,FALSE)</f>
        <v>802</v>
      </c>
      <c r="L285" s="20">
        <f t="shared" si="18"/>
        <v>23.226281304478992</v>
      </c>
      <c r="M285" s="20">
        <f t="shared" si="19"/>
        <v>18.848480258110953</v>
      </c>
    </row>
    <row r="286" spans="1:13" ht="14.25" customHeight="1" x14ac:dyDescent="0.25">
      <c r="A286" t="str">
        <f t="shared" si="16"/>
        <v>Краснодар43954</v>
      </c>
      <c r="B286">
        <f t="shared" si="17"/>
        <v>18</v>
      </c>
      <c r="C286" s="6">
        <v>43954</v>
      </c>
      <c r="D286" s="7" t="s">
        <v>20</v>
      </c>
      <c r="E286" s="7">
        <v>21343.5</v>
      </c>
      <c r="F286" s="7">
        <v>1906557</v>
      </c>
      <c r="G286" s="7">
        <v>1485927.8739999998</v>
      </c>
      <c r="H286" s="8">
        <v>100092.68052307691</v>
      </c>
      <c r="I286">
        <f>VLOOKUP(A286,Лист2!$A$2:$F$505,4,FALSE)</f>
        <v>19</v>
      </c>
      <c r="J286">
        <f>VLOOKUP(A286,Лист2!$A$2:$F$505,5,FALSE)</f>
        <v>1314</v>
      </c>
      <c r="K286">
        <f>VLOOKUP(A286,Лист2!$A$2:$F$505,6,FALSE)</f>
        <v>1192</v>
      </c>
      <c r="L286" s="20">
        <f t="shared" si="18"/>
        <v>28.30750626325489</v>
      </c>
      <c r="M286" s="20">
        <f t="shared" si="19"/>
        <v>22.062237111190495</v>
      </c>
    </row>
    <row r="287" spans="1:13" ht="14.25" customHeight="1" x14ac:dyDescent="0.25">
      <c r="A287" t="str">
        <f t="shared" si="16"/>
        <v>Ростов-на-Дону43981</v>
      </c>
      <c r="B287">
        <f t="shared" si="17"/>
        <v>22</v>
      </c>
      <c r="C287" s="9">
        <v>43981</v>
      </c>
      <c r="D287" s="10" t="s">
        <v>19</v>
      </c>
      <c r="E287" s="10">
        <v>17946</v>
      </c>
      <c r="F287" s="10">
        <v>1609090.5</v>
      </c>
      <c r="G287" s="10">
        <v>1298844.2</v>
      </c>
      <c r="H287" s="11">
        <v>137945.5276</v>
      </c>
      <c r="I287">
        <f>VLOOKUP(A287,Лист2!$A$2:$F$505,4,FALSE)</f>
        <v>16</v>
      </c>
      <c r="J287">
        <f>VLOOKUP(A287,Лист2!$A$2:$F$505,5,FALSE)</f>
        <v>1048</v>
      </c>
      <c r="K287">
        <f>VLOOKUP(A287,Лист2!$A$2:$F$505,6,FALSE)</f>
        <v>918</v>
      </c>
      <c r="L287" s="20">
        <f t="shared" si="18"/>
        <v>23.886336790817563</v>
      </c>
      <c r="M287" s="20">
        <f t="shared" si="19"/>
        <v>19.280848404735472</v>
      </c>
    </row>
    <row r="288" spans="1:13" ht="14.25" customHeight="1" x14ac:dyDescent="0.25">
      <c r="A288" t="str">
        <f t="shared" si="16"/>
        <v>Краснодар43957</v>
      </c>
      <c r="B288">
        <f t="shared" si="17"/>
        <v>19</v>
      </c>
      <c r="C288" s="6">
        <v>43957</v>
      </c>
      <c r="D288" s="7" t="s">
        <v>20</v>
      </c>
      <c r="E288" s="7">
        <v>24337.5</v>
      </c>
      <c r="F288" s="7">
        <v>2159350.5</v>
      </c>
      <c r="G288" s="7">
        <v>1715939.5399999998</v>
      </c>
      <c r="H288" s="8">
        <v>115138.50836153845</v>
      </c>
      <c r="I288">
        <f>VLOOKUP(A288,Лист2!$A$2:$F$505,4,FALSE)</f>
        <v>19</v>
      </c>
      <c r="J288">
        <f>VLOOKUP(A288,Лист2!$A$2:$F$505,5,FALSE)</f>
        <v>1509</v>
      </c>
      <c r="K288">
        <f>VLOOKUP(A288,Лист2!$A$2:$F$505,6,FALSE)</f>
        <v>1374</v>
      </c>
      <c r="L288" s="20">
        <f t="shared" si="18"/>
        <v>25.840709982124444</v>
      </c>
      <c r="M288" s="20">
        <f t="shared" si="19"/>
        <v>20.534459783161658</v>
      </c>
    </row>
    <row r="289" spans="1:13" ht="14.25" customHeight="1" x14ac:dyDescent="0.25">
      <c r="A289" t="str">
        <f t="shared" si="16"/>
        <v>Краснодар43974</v>
      </c>
      <c r="B289">
        <f t="shared" si="17"/>
        <v>21</v>
      </c>
      <c r="C289" s="9">
        <v>43974</v>
      </c>
      <c r="D289" s="10" t="s">
        <v>20</v>
      </c>
      <c r="E289" s="10">
        <v>36997.5</v>
      </c>
      <c r="F289" s="10">
        <v>3089140.5</v>
      </c>
      <c r="G289" s="10">
        <v>2533823.1740000001</v>
      </c>
      <c r="H289" s="11">
        <v>109891.53846153845</v>
      </c>
      <c r="I289">
        <f>VLOOKUP(A289,Лист2!$A$2:$F$505,4,FALSE)</f>
        <v>19</v>
      </c>
      <c r="J289">
        <f>VLOOKUP(A289,Лист2!$A$2:$F$505,5,FALSE)</f>
        <v>2195</v>
      </c>
      <c r="K289">
        <f>VLOOKUP(A289,Лист2!$A$2:$F$505,6,FALSE)</f>
        <v>1999</v>
      </c>
      <c r="L289" s="20">
        <f t="shared" si="18"/>
        <v>21.916183090367454</v>
      </c>
      <c r="M289" s="20">
        <f t="shared" si="19"/>
        <v>17.976434739695392</v>
      </c>
    </row>
    <row r="290" spans="1:13" ht="14.25" customHeight="1" x14ac:dyDescent="0.25">
      <c r="A290" t="str">
        <f t="shared" si="16"/>
        <v>Ростов-на-Дону43979</v>
      </c>
      <c r="B290">
        <f t="shared" si="17"/>
        <v>22</v>
      </c>
      <c r="C290" s="6">
        <v>43979</v>
      </c>
      <c r="D290" s="7" t="s">
        <v>19</v>
      </c>
      <c r="E290" s="7">
        <v>13864.5</v>
      </c>
      <c r="F290" s="7">
        <v>1239747</v>
      </c>
      <c r="G290" s="7">
        <v>995597.5199999999</v>
      </c>
      <c r="H290" s="8">
        <v>216733.44615384613</v>
      </c>
      <c r="I290">
        <f>VLOOKUP(A290,Лист2!$A$2:$F$505,4,FALSE)</f>
        <v>16</v>
      </c>
      <c r="J290">
        <f>VLOOKUP(A290,Лист2!$A$2:$F$505,5,FALSE)</f>
        <v>876</v>
      </c>
      <c r="K290">
        <f>VLOOKUP(A290,Лист2!$A$2:$F$505,6,FALSE)</f>
        <v>762</v>
      </c>
      <c r="L290" s="20">
        <f t="shared" si="18"/>
        <v>24.522909619140083</v>
      </c>
      <c r="M290" s="20">
        <f t="shared" si="19"/>
        <v>19.693492301251794</v>
      </c>
    </row>
    <row r="291" spans="1:13" ht="14.25" customHeight="1" x14ac:dyDescent="0.25">
      <c r="A291" t="str">
        <f t="shared" si="16"/>
        <v>Краснодар43976</v>
      </c>
      <c r="B291">
        <f t="shared" si="17"/>
        <v>22</v>
      </c>
      <c r="C291" s="9">
        <v>43976</v>
      </c>
      <c r="D291" s="10" t="s">
        <v>20</v>
      </c>
      <c r="E291" s="10">
        <v>28494</v>
      </c>
      <c r="F291" s="10">
        <v>2512803</v>
      </c>
      <c r="G291" s="10">
        <v>1972327.267</v>
      </c>
      <c r="H291" s="11">
        <v>174025.3846153846</v>
      </c>
      <c r="I291">
        <f>VLOOKUP(A291,Лист2!$A$2:$F$505,4,FALSE)</f>
        <v>20</v>
      </c>
      <c r="J291">
        <f>VLOOKUP(A291,Лист2!$A$2:$F$505,5,FALSE)</f>
        <v>1899</v>
      </c>
      <c r="K291">
        <f>VLOOKUP(A291,Лист2!$A$2:$F$505,6,FALSE)</f>
        <v>1738</v>
      </c>
      <c r="L291" s="20">
        <f t="shared" si="18"/>
        <v>27.402943823926762</v>
      </c>
      <c r="M291" s="20">
        <f t="shared" si="19"/>
        <v>21.508878053711335</v>
      </c>
    </row>
    <row r="292" spans="1:13" ht="14.25" customHeight="1" x14ac:dyDescent="0.25">
      <c r="A292" t="str">
        <f t="shared" si="16"/>
        <v>Краснодар43951</v>
      </c>
      <c r="B292">
        <f t="shared" si="17"/>
        <v>18</v>
      </c>
      <c r="C292" s="6">
        <v>43951</v>
      </c>
      <c r="D292" s="7" t="s">
        <v>20</v>
      </c>
      <c r="E292" s="7">
        <v>27883.5</v>
      </c>
      <c r="F292" s="7">
        <v>2560080</v>
      </c>
      <c r="G292" s="7">
        <v>2016381.645</v>
      </c>
      <c r="H292" s="8">
        <v>41912.707692307689</v>
      </c>
      <c r="I292">
        <f>VLOOKUP(A292,Лист2!$A$2:$F$505,4,FALSE)</f>
        <v>19</v>
      </c>
      <c r="J292">
        <f>VLOOKUP(A292,Лист2!$A$2:$F$505,5,FALSE)</f>
        <v>1662</v>
      </c>
      <c r="K292">
        <f>VLOOKUP(A292,Лист2!$A$2:$F$505,6,FALSE)</f>
        <v>1506</v>
      </c>
      <c r="L292" s="20">
        <f t="shared" si="18"/>
        <v>26.964059921305221</v>
      </c>
      <c r="M292" s="20">
        <f t="shared" si="19"/>
        <v>21.237553318646292</v>
      </c>
    </row>
    <row r="293" spans="1:13" ht="14.25" customHeight="1" x14ac:dyDescent="0.25">
      <c r="A293" t="str">
        <f t="shared" si="16"/>
        <v>Краснодар43961</v>
      </c>
      <c r="B293">
        <f t="shared" si="17"/>
        <v>19</v>
      </c>
      <c r="C293" s="9">
        <v>43961</v>
      </c>
      <c r="D293" s="10" t="s">
        <v>20</v>
      </c>
      <c r="E293" s="10">
        <v>31224</v>
      </c>
      <c r="F293" s="10">
        <v>2767270.5</v>
      </c>
      <c r="G293" s="10">
        <v>2174380.5969999996</v>
      </c>
      <c r="H293" s="11">
        <v>80170.980907692297</v>
      </c>
      <c r="I293">
        <f>VLOOKUP(A293,Лист2!$A$2:$F$505,4,FALSE)</f>
        <v>19</v>
      </c>
      <c r="J293">
        <f>VLOOKUP(A293,Лист2!$A$2:$F$505,5,FALSE)</f>
        <v>1836</v>
      </c>
      <c r="K293">
        <f>VLOOKUP(A293,Лист2!$A$2:$F$505,6,FALSE)</f>
        <v>1680</v>
      </c>
      <c r="L293" s="20">
        <f t="shared" si="18"/>
        <v>27.267071083048322</v>
      </c>
      <c r="M293" s="20">
        <f t="shared" si="19"/>
        <v>21.425079441998911</v>
      </c>
    </row>
    <row r="294" spans="1:13" ht="14.25" customHeight="1" x14ac:dyDescent="0.25">
      <c r="A294" t="str">
        <f t="shared" si="16"/>
        <v>Краснодар43959</v>
      </c>
      <c r="B294">
        <f t="shared" si="17"/>
        <v>19</v>
      </c>
      <c r="C294" s="6">
        <v>43959</v>
      </c>
      <c r="D294" s="7" t="s">
        <v>20</v>
      </c>
      <c r="E294" s="7">
        <v>25020</v>
      </c>
      <c r="F294" s="7">
        <v>2235960</v>
      </c>
      <c r="G294" s="7">
        <v>1780335.608</v>
      </c>
      <c r="H294" s="8">
        <v>140320.89928461539</v>
      </c>
      <c r="I294">
        <f>VLOOKUP(A294,Лист2!$A$2:$F$505,4,FALSE)</f>
        <v>19</v>
      </c>
      <c r="J294">
        <f>VLOOKUP(A294,Лист2!$A$2:$F$505,5,FALSE)</f>
        <v>1520</v>
      </c>
      <c r="K294">
        <f>VLOOKUP(A294,Лист2!$A$2:$F$505,6,FALSE)</f>
        <v>1380</v>
      </c>
      <c r="L294" s="20">
        <f t="shared" si="18"/>
        <v>25.592050732043774</v>
      </c>
      <c r="M294" s="20">
        <f t="shared" si="19"/>
        <v>20.377126245550009</v>
      </c>
    </row>
    <row r="295" spans="1:13" ht="14.25" customHeight="1" x14ac:dyDescent="0.25">
      <c r="A295" t="str">
        <f t="shared" si="16"/>
        <v>Краснодар43958</v>
      </c>
      <c r="B295">
        <f t="shared" si="17"/>
        <v>19</v>
      </c>
      <c r="C295" s="9">
        <v>43958</v>
      </c>
      <c r="D295" s="10" t="s">
        <v>20</v>
      </c>
      <c r="E295" s="10">
        <v>26184</v>
      </c>
      <c r="F295" s="10">
        <v>2308336.5</v>
      </c>
      <c r="G295" s="10">
        <v>1837113.1940000001</v>
      </c>
      <c r="H295" s="11">
        <v>115064.43612307693</v>
      </c>
      <c r="I295">
        <f>VLOOKUP(A295,Лист2!$A$2:$F$505,4,FALSE)</f>
        <v>19</v>
      </c>
      <c r="J295">
        <f>VLOOKUP(A295,Лист2!$A$2:$F$505,5,FALSE)</f>
        <v>1580</v>
      </c>
      <c r="K295">
        <f>VLOOKUP(A295,Лист2!$A$2:$F$505,6,FALSE)</f>
        <v>1435</v>
      </c>
      <c r="L295" s="20">
        <f t="shared" si="18"/>
        <v>25.650205307926161</v>
      </c>
      <c r="M295" s="20">
        <f t="shared" si="19"/>
        <v>20.413978031365872</v>
      </c>
    </row>
    <row r="296" spans="1:13" ht="14.25" customHeight="1" x14ac:dyDescent="0.25">
      <c r="A296" t="str">
        <f t="shared" si="16"/>
        <v>Краснодар43975</v>
      </c>
      <c r="B296">
        <f t="shared" si="17"/>
        <v>21</v>
      </c>
      <c r="C296" s="6">
        <v>43975</v>
      </c>
      <c r="D296" s="7" t="s">
        <v>20</v>
      </c>
      <c r="E296" s="7">
        <v>29824.5</v>
      </c>
      <c r="F296" s="7">
        <v>2526909</v>
      </c>
      <c r="G296" s="7">
        <v>2092407.26</v>
      </c>
      <c r="H296" s="8">
        <v>62346.415384615379</v>
      </c>
      <c r="I296">
        <f>VLOOKUP(A296,Лист2!$A$2:$F$505,4,FALSE)</f>
        <v>19</v>
      </c>
      <c r="J296">
        <f>VLOOKUP(A296,Лист2!$A$2:$F$505,5,FALSE)</f>
        <v>1868</v>
      </c>
      <c r="K296">
        <f>VLOOKUP(A296,Лист2!$A$2:$F$505,6,FALSE)</f>
        <v>1706</v>
      </c>
      <c r="L296" s="20">
        <f t="shared" si="18"/>
        <v>20.765639094561354</v>
      </c>
      <c r="M296" s="20">
        <f t="shared" si="19"/>
        <v>17.194989609835574</v>
      </c>
    </row>
    <row r="297" spans="1:13" ht="14.25" customHeight="1" x14ac:dyDescent="0.25">
      <c r="A297" t="str">
        <f t="shared" si="16"/>
        <v>Москва Запад43950</v>
      </c>
      <c r="B297">
        <f t="shared" si="17"/>
        <v>18</v>
      </c>
      <c r="C297" s="9">
        <v>43950</v>
      </c>
      <c r="D297" s="10" t="s">
        <v>21</v>
      </c>
      <c r="E297" s="10">
        <v>208351.5</v>
      </c>
      <c r="F297" s="10">
        <v>21615333</v>
      </c>
      <c r="G297" s="10">
        <v>15729720.814999998</v>
      </c>
      <c r="H297" s="11">
        <v>273156.71999999997</v>
      </c>
      <c r="I297">
        <f>VLOOKUP(A297,Лист2!$A$2:$F$505,4,FALSE)</f>
        <v>59</v>
      </c>
      <c r="J297">
        <f>VLOOKUP(A297,Лист2!$A$2:$F$505,5,FALSE)</f>
        <v>13186</v>
      </c>
      <c r="K297">
        <f>VLOOKUP(A297,Лист2!$A$2:$F$505,6,FALSE)</f>
        <v>12251</v>
      </c>
      <c r="L297" s="20">
        <f t="shared" si="18"/>
        <v>37.417143344257148</v>
      </c>
      <c r="M297" s="20">
        <f t="shared" si="19"/>
        <v>27.228875840127014</v>
      </c>
    </row>
    <row r="298" spans="1:13" ht="14.25" customHeight="1" x14ac:dyDescent="0.25">
      <c r="A298" t="str">
        <f t="shared" si="16"/>
        <v>Москва Запад43949</v>
      </c>
      <c r="B298">
        <f t="shared" si="17"/>
        <v>18</v>
      </c>
      <c r="C298" s="6">
        <v>43949</v>
      </c>
      <c r="D298" s="7" t="s">
        <v>21</v>
      </c>
      <c r="E298" s="7">
        <v>204637.5</v>
      </c>
      <c r="F298" s="7">
        <v>21114898.5</v>
      </c>
      <c r="G298" s="7">
        <v>15426373.358999999</v>
      </c>
      <c r="H298" s="8">
        <v>255889.23846153845</v>
      </c>
      <c r="I298">
        <f>VLOOKUP(A298,Лист2!$A$2:$F$505,4,FALSE)</f>
        <v>59</v>
      </c>
      <c r="J298">
        <f>VLOOKUP(A298,Лист2!$A$2:$F$505,5,FALSE)</f>
        <v>12943</v>
      </c>
      <c r="K298">
        <f>VLOOKUP(A298,Лист2!$A$2:$F$505,6,FALSE)</f>
        <v>12072</v>
      </c>
      <c r="L298" s="20">
        <f t="shared" si="18"/>
        <v>36.875323892515681</v>
      </c>
      <c r="M298" s="20">
        <f t="shared" si="19"/>
        <v>26.940812152139877</v>
      </c>
    </row>
    <row r="299" spans="1:13" ht="14.25" customHeight="1" x14ac:dyDescent="0.25">
      <c r="A299" t="str">
        <f t="shared" si="16"/>
        <v>Краснодар43982</v>
      </c>
      <c r="B299">
        <f t="shared" si="17"/>
        <v>22</v>
      </c>
      <c r="C299" s="9">
        <v>43982</v>
      </c>
      <c r="D299" s="10" t="s">
        <v>20</v>
      </c>
      <c r="E299" s="10">
        <v>31372.5</v>
      </c>
      <c r="F299" s="10">
        <v>2794324.5</v>
      </c>
      <c r="G299" s="10">
        <v>2251714.5490000001</v>
      </c>
      <c r="H299" s="11">
        <v>37852.04366923077</v>
      </c>
      <c r="I299">
        <f>VLOOKUP(A299,Лист2!$A$2:$F$505,4,FALSE)</f>
        <v>21</v>
      </c>
      <c r="J299">
        <f>VLOOKUP(A299,Лист2!$A$2:$F$505,5,FALSE)</f>
        <v>2056</v>
      </c>
      <c r="K299">
        <f>VLOOKUP(A299,Лист2!$A$2:$F$505,6,FALSE)</f>
        <v>1879</v>
      </c>
      <c r="L299" s="20">
        <f t="shared" si="18"/>
        <v>24.097634899635757</v>
      </c>
      <c r="M299" s="20">
        <f t="shared" si="19"/>
        <v>19.418286995658519</v>
      </c>
    </row>
    <row r="300" spans="1:13" ht="14.25" customHeight="1" x14ac:dyDescent="0.25">
      <c r="A300" t="str">
        <f t="shared" si="16"/>
        <v>Краснодар43981</v>
      </c>
      <c r="B300">
        <f t="shared" si="17"/>
        <v>22</v>
      </c>
      <c r="C300" s="6">
        <v>43981</v>
      </c>
      <c r="D300" s="7" t="s">
        <v>20</v>
      </c>
      <c r="E300" s="7">
        <v>34681.5</v>
      </c>
      <c r="F300" s="7">
        <v>3005334</v>
      </c>
      <c r="G300" s="7">
        <v>2408136.8190000001</v>
      </c>
      <c r="H300" s="8">
        <v>113231.09230769232</v>
      </c>
      <c r="I300">
        <f>VLOOKUP(A300,Лист2!$A$2:$F$505,4,FALSE)</f>
        <v>20</v>
      </c>
      <c r="J300">
        <f>VLOOKUP(A300,Лист2!$A$2:$F$505,5,FALSE)</f>
        <v>2174</v>
      </c>
      <c r="K300">
        <f>VLOOKUP(A300,Лист2!$A$2:$F$505,6,FALSE)</f>
        <v>1957</v>
      </c>
      <c r="L300" s="20">
        <f t="shared" si="18"/>
        <v>24.799138333344001</v>
      </c>
      <c r="M300" s="20">
        <f t="shared" si="19"/>
        <v>19.871241632377629</v>
      </c>
    </row>
    <row r="301" spans="1:13" ht="14.25" customHeight="1" x14ac:dyDescent="0.25">
      <c r="A301" t="str">
        <f t="shared" si="16"/>
        <v>Краснодар43979</v>
      </c>
      <c r="B301">
        <f t="shared" si="17"/>
        <v>22</v>
      </c>
      <c r="C301" s="9">
        <v>43979</v>
      </c>
      <c r="D301" s="10" t="s">
        <v>20</v>
      </c>
      <c r="E301" s="10">
        <v>28197</v>
      </c>
      <c r="F301" s="10">
        <v>2559211.5</v>
      </c>
      <c r="G301" s="10">
        <v>2038847.0090000001</v>
      </c>
      <c r="H301" s="11">
        <v>74270.530769230769</v>
      </c>
      <c r="I301">
        <f>VLOOKUP(A301,Лист2!$A$2:$F$505,4,FALSE)</f>
        <v>20</v>
      </c>
      <c r="J301">
        <f>VLOOKUP(A301,Лист2!$A$2:$F$505,5,FALSE)</f>
        <v>1875</v>
      </c>
      <c r="K301">
        <f>VLOOKUP(A301,Лист2!$A$2:$F$505,6,FALSE)</f>
        <v>1701</v>
      </c>
      <c r="L301" s="20">
        <f t="shared" si="18"/>
        <v>25.522488382059862</v>
      </c>
      <c r="M301" s="20">
        <f t="shared" si="19"/>
        <v>20.333000652740107</v>
      </c>
    </row>
    <row r="302" spans="1:13" ht="14.25" customHeight="1" x14ac:dyDescent="0.25">
      <c r="A302" t="str">
        <f t="shared" si="16"/>
        <v>Москва Запад43967</v>
      </c>
      <c r="B302">
        <f t="shared" si="17"/>
        <v>20</v>
      </c>
      <c r="C302" s="6">
        <v>43967</v>
      </c>
      <c r="D302" s="7" t="s">
        <v>21</v>
      </c>
      <c r="E302" s="7">
        <v>236551.5</v>
      </c>
      <c r="F302" s="7">
        <v>23689383</v>
      </c>
      <c r="G302" s="7">
        <v>17329462.175999999</v>
      </c>
      <c r="H302" s="8">
        <v>258177.63846153844</v>
      </c>
      <c r="I302">
        <f>VLOOKUP(A302,Лист2!$A$2:$F$505,4,FALSE)</f>
        <v>60</v>
      </c>
      <c r="J302">
        <f>VLOOKUP(A302,Лист2!$A$2:$F$505,5,FALSE)</f>
        <v>14049</v>
      </c>
      <c r="K302">
        <f>VLOOKUP(A302,Лист2!$A$2:$F$505,6,FALSE)</f>
        <v>13118</v>
      </c>
      <c r="L302" s="20">
        <f t="shared" si="18"/>
        <v>36.700047349467155</v>
      </c>
      <c r="M302" s="20">
        <f t="shared" si="19"/>
        <v>26.847135799189033</v>
      </c>
    </row>
    <row r="303" spans="1:13" ht="14.25" customHeight="1" x14ac:dyDescent="0.25">
      <c r="A303" t="str">
        <f t="shared" si="16"/>
        <v>Москва Запад43970</v>
      </c>
      <c r="B303">
        <f t="shared" si="17"/>
        <v>21</v>
      </c>
      <c r="C303" s="9">
        <v>43970</v>
      </c>
      <c r="D303" s="10" t="s">
        <v>21</v>
      </c>
      <c r="E303" s="10">
        <v>223597.5</v>
      </c>
      <c r="F303" s="10">
        <v>21945858</v>
      </c>
      <c r="G303" s="10">
        <v>15975681.728</v>
      </c>
      <c r="H303" s="11">
        <v>296759.42307692306</v>
      </c>
      <c r="I303">
        <f>VLOOKUP(A303,Лист2!$A$2:$F$505,4,FALSE)</f>
        <v>60</v>
      </c>
      <c r="J303">
        <f>VLOOKUP(A303,Лист2!$A$2:$F$505,5,FALSE)</f>
        <v>13867</v>
      </c>
      <c r="K303">
        <f>VLOOKUP(A303,Лист2!$A$2:$F$505,6,FALSE)</f>
        <v>12987</v>
      </c>
      <c r="L303" s="20">
        <f t="shared" si="18"/>
        <v>37.370400673019716</v>
      </c>
      <c r="M303" s="20">
        <f t="shared" si="19"/>
        <v>27.204114197767982</v>
      </c>
    </row>
    <row r="304" spans="1:13" ht="14.25" customHeight="1" x14ac:dyDescent="0.25">
      <c r="A304" t="str">
        <f t="shared" si="16"/>
        <v>Москва Запад43968</v>
      </c>
      <c r="B304">
        <f t="shared" si="17"/>
        <v>20</v>
      </c>
      <c r="C304" s="6">
        <v>43968</v>
      </c>
      <c r="D304" s="7" t="s">
        <v>21</v>
      </c>
      <c r="E304" s="7">
        <v>193363.5</v>
      </c>
      <c r="F304" s="7">
        <v>19546386</v>
      </c>
      <c r="G304" s="7">
        <v>14278298.844000001</v>
      </c>
      <c r="H304" s="8">
        <v>264289.06153846154</v>
      </c>
      <c r="I304">
        <f>VLOOKUP(A304,Лист2!$A$2:$F$505,4,FALSE)</f>
        <v>60</v>
      </c>
      <c r="J304">
        <f>VLOOKUP(A304,Лист2!$A$2:$F$505,5,FALSE)</f>
        <v>11698</v>
      </c>
      <c r="K304">
        <f>VLOOKUP(A304,Лист2!$A$2:$F$505,6,FALSE)</f>
        <v>10989</v>
      </c>
      <c r="L304" s="20">
        <f t="shared" si="18"/>
        <v>36.895761978071675</v>
      </c>
      <c r="M304" s="20">
        <f t="shared" si="19"/>
        <v>26.951719647816226</v>
      </c>
    </row>
    <row r="305" spans="1:13" ht="14.25" customHeight="1" x14ac:dyDescent="0.25">
      <c r="A305" t="str">
        <f t="shared" si="16"/>
        <v>Москва Запад43960</v>
      </c>
      <c r="B305">
        <f t="shared" si="17"/>
        <v>19</v>
      </c>
      <c r="C305" s="9">
        <v>43960</v>
      </c>
      <c r="D305" s="10" t="s">
        <v>21</v>
      </c>
      <c r="E305" s="10">
        <v>188319</v>
      </c>
      <c r="F305" s="10">
        <v>19218631.5</v>
      </c>
      <c r="G305" s="10">
        <v>13973128.512</v>
      </c>
      <c r="H305" s="11">
        <v>403874.8839461538</v>
      </c>
      <c r="I305">
        <f>VLOOKUP(A305,Лист2!$A$2:$F$505,4,FALSE)</f>
        <v>59</v>
      </c>
      <c r="J305">
        <f>VLOOKUP(A305,Лист2!$A$2:$F$505,5,FALSE)</f>
        <v>12016</v>
      </c>
      <c r="K305">
        <f>VLOOKUP(A305,Лист2!$A$2:$F$505,6,FALSE)</f>
        <v>11137</v>
      </c>
      <c r="L305" s="20">
        <f t="shared" si="18"/>
        <v>37.539932331511935</v>
      </c>
      <c r="M305" s="20">
        <f t="shared" si="19"/>
        <v>27.293842373740297</v>
      </c>
    </row>
    <row r="306" spans="1:13" ht="14.25" customHeight="1" x14ac:dyDescent="0.25">
      <c r="A306" t="str">
        <f t="shared" si="16"/>
        <v>Москва Запад43955</v>
      </c>
      <c r="B306">
        <f t="shared" si="17"/>
        <v>19</v>
      </c>
      <c r="C306" s="6">
        <v>43955</v>
      </c>
      <c r="D306" s="7" t="s">
        <v>21</v>
      </c>
      <c r="E306" s="7">
        <v>237544.5</v>
      </c>
      <c r="F306" s="7">
        <v>24292218</v>
      </c>
      <c r="G306" s="7">
        <v>17650186.028999999</v>
      </c>
      <c r="H306" s="8">
        <v>347608.63846153842</v>
      </c>
      <c r="I306">
        <f>VLOOKUP(A306,Лист2!$A$2:$F$505,4,FALSE)</f>
        <v>59</v>
      </c>
      <c r="J306">
        <f>VLOOKUP(A306,Лист2!$A$2:$F$505,5,FALSE)</f>
        <v>14423</v>
      </c>
      <c r="K306">
        <f>VLOOKUP(A306,Лист2!$A$2:$F$505,6,FALSE)</f>
        <v>13432</v>
      </c>
      <c r="L306" s="20">
        <f t="shared" si="18"/>
        <v>37.631512552257881</v>
      </c>
      <c r="M306" s="20">
        <f t="shared" si="19"/>
        <v>27.342221163172503</v>
      </c>
    </row>
    <row r="307" spans="1:13" ht="14.25" customHeight="1" x14ac:dyDescent="0.25">
      <c r="A307" t="str">
        <f t="shared" si="16"/>
        <v>Москва Восток43950</v>
      </c>
      <c r="B307">
        <f t="shared" si="17"/>
        <v>18</v>
      </c>
      <c r="C307" s="9">
        <v>43950</v>
      </c>
      <c r="D307" s="10" t="s">
        <v>22</v>
      </c>
      <c r="E307" s="10">
        <v>203209.5</v>
      </c>
      <c r="F307" s="10">
        <v>20871391.5</v>
      </c>
      <c r="G307" s="10">
        <v>15206983.089</v>
      </c>
      <c r="H307" s="11">
        <v>284467.66153846157</v>
      </c>
      <c r="I307">
        <f>VLOOKUP(A307,Лист2!$A$2:$F$505,4,FALSE)</f>
        <v>54</v>
      </c>
      <c r="J307">
        <f>VLOOKUP(A307,Лист2!$A$2:$F$505,5,FALSE)</f>
        <v>12747</v>
      </c>
      <c r="K307">
        <f>VLOOKUP(A307,Лист2!$A$2:$F$505,6,FALSE)</f>
        <v>11884</v>
      </c>
      <c r="L307" s="20">
        <f t="shared" si="18"/>
        <v>37.248732229454248</v>
      </c>
      <c r="M307" s="20">
        <f t="shared" si="19"/>
        <v>27.139582001516288</v>
      </c>
    </row>
    <row r="308" spans="1:13" ht="14.25" customHeight="1" x14ac:dyDescent="0.25">
      <c r="A308" t="str">
        <f t="shared" si="16"/>
        <v>Москва Запад43953</v>
      </c>
      <c r="B308">
        <f t="shared" si="17"/>
        <v>18</v>
      </c>
      <c r="C308" s="6">
        <v>43953</v>
      </c>
      <c r="D308" s="7" t="s">
        <v>21</v>
      </c>
      <c r="E308" s="7">
        <v>185979</v>
      </c>
      <c r="F308" s="7">
        <v>19625364</v>
      </c>
      <c r="G308" s="7">
        <v>14386025.838000001</v>
      </c>
      <c r="H308" s="8">
        <v>361439.69230769225</v>
      </c>
      <c r="I308">
        <f>VLOOKUP(A308,Лист2!$A$2:$F$505,4,FALSE)</f>
        <v>59</v>
      </c>
      <c r="J308">
        <f>VLOOKUP(A308,Лист2!$A$2:$F$505,5,FALSE)</f>
        <v>12429</v>
      </c>
      <c r="K308">
        <f>VLOOKUP(A308,Лист2!$A$2:$F$505,6,FALSE)</f>
        <v>11477</v>
      </c>
      <c r="L308" s="20">
        <f t="shared" si="18"/>
        <v>36.419635422595562</v>
      </c>
      <c r="M308" s="20">
        <f t="shared" si="19"/>
        <v>26.696769354188788</v>
      </c>
    </row>
    <row r="309" spans="1:13" ht="14.25" customHeight="1" x14ac:dyDescent="0.25">
      <c r="A309" t="str">
        <f t="shared" si="16"/>
        <v>Москва Запад43977</v>
      </c>
      <c r="B309">
        <f t="shared" si="17"/>
        <v>22</v>
      </c>
      <c r="C309" s="9">
        <v>43977</v>
      </c>
      <c r="D309" s="10" t="s">
        <v>21</v>
      </c>
      <c r="E309" s="10">
        <v>244905</v>
      </c>
      <c r="F309" s="10">
        <v>25163431.5</v>
      </c>
      <c r="G309" s="10">
        <v>18210825.697000001</v>
      </c>
      <c r="H309" s="11">
        <v>272401.2</v>
      </c>
      <c r="I309">
        <f>VLOOKUP(A309,Лист2!$A$2:$F$505,4,FALSE)</f>
        <v>59</v>
      </c>
      <c r="J309">
        <f>VLOOKUP(A309,Лист2!$A$2:$F$505,5,FALSE)</f>
        <v>15369</v>
      </c>
      <c r="K309">
        <f>VLOOKUP(A309,Лист2!$A$2:$F$505,6,FALSE)</f>
        <v>14299</v>
      </c>
      <c r="L309" s="20">
        <f t="shared" si="18"/>
        <v>38.178421553644057</v>
      </c>
      <c r="M309" s="20">
        <f t="shared" si="19"/>
        <v>27.629800025485391</v>
      </c>
    </row>
    <row r="310" spans="1:13" ht="14.25" customHeight="1" x14ac:dyDescent="0.25">
      <c r="A310" t="str">
        <f t="shared" si="16"/>
        <v>Москва Запад43952</v>
      </c>
      <c r="B310">
        <f t="shared" si="17"/>
        <v>18</v>
      </c>
      <c r="C310" s="6">
        <v>43952</v>
      </c>
      <c r="D310" s="7" t="s">
        <v>21</v>
      </c>
      <c r="E310" s="7">
        <v>239409</v>
      </c>
      <c r="F310" s="7">
        <v>25413351</v>
      </c>
      <c r="G310" s="7">
        <v>18463277.771000002</v>
      </c>
      <c r="H310" s="8">
        <v>369443.39999999997</v>
      </c>
      <c r="I310">
        <f>VLOOKUP(A310,Лист2!$A$2:$F$505,4,FALSE)</f>
        <v>59</v>
      </c>
      <c r="J310">
        <f>VLOOKUP(A310,Лист2!$A$2:$F$505,5,FALSE)</f>
        <v>15222</v>
      </c>
      <c r="K310">
        <f>VLOOKUP(A310,Лист2!$A$2:$F$505,6,FALSE)</f>
        <v>13873</v>
      </c>
      <c r="L310" s="20">
        <f t="shared" si="18"/>
        <v>37.642683575482877</v>
      </c>
      <c r="M310" s="20">
        <f t="shared" si="19"/>
        <v>27.348118038427906</v>
      </c>
    </row>
    <row r="311" spans="1:13" ht="14.25" customHeight="1" x14ac:dyDescent="0.25">
      <c r="A311" t="str">
        <f t="shared" si="16"/>
        <v>Москва Запад43963</v>
      </c>
      <c r="B311">
        <f t="shared" si="17"/>
        <v>20</v>
      </c>
      <c r="C311" s="9">
        <v>43963</v>
      </c>
      <c r="D311" s="10" t="s">
        <v>21</v>
      </c>
      <c r="E311" s="10">
        <v>192886.5</v>
      </c>
      <c r="F311" s="10">
        <v>19205179.5</v>
      </c>
      <c r="G311" s="10">
        <v>13834210.461999999</v>
      </c>
      <c r="H311" s="11">
        <v>383344.65076923074</v>
      </c>
      <c r="I311">
        <f>VLOOKUP(A311,Лист2!$A$2:$F$505,4,FALSE)</f>
        <v>60</v>
      </c>
      <c r="J311">
        <f>VLOOKUP(A311,Лист2!$A$2:$F$505,5,FALSE)</f>
        <v>12000</v>
      </c>
      <c r="K311">
        <f>VLOOKUP(A311,Лист2!$A$2:$F$505,6,FALSE)</f>
        <v>11194</v>
      </c>
      <c r="L311" s="20">
        <f t="shared" si="18"/>
        <v>38.823820504632721</v>
      </c>
      <c r="M311" s="20">
        <f t="shared" si="19"/>
        <v>27.966252739267556</v>
      </c>
    </row>
    <row r="312" spans="1:13" ht="14.25" customHeight="1" x14ac:dyDescent="0.25">
      <c r="A312" t="str">
        <f t="shared" si="16"/>
        <v>Москва Запад43972</v>
      </c>
      <c r="B312">
        <f t="shared" si="17"/>
        <v>21</v>
      </c>
      <c r="C312" s="6">
        <v>43972</v>
      </c>
      <c r="D312" s="7" t="s">
        <v>21</v>
      </c>
      <c r="E312" s="7">
        <v>224233.5</v>
      </c>
      <c r="F312" s="7">
        <v>22253295</v>
      </c>
      <c r="G312" s="7">
        <v>16496134.313999999</v>
      </c>
      <c r="H312" s="8">
        <v>334550.50769230764</v>
      </c>
      <c r="I312">
        <f>VLOOKUP(A312,Лист2!$A$2:$F$505,4,FALSE)</f>
        <v>60</v>
      </c>
      <c r="J312">
        <f>VLOOKUP(A312,Лист2!$A$2:$F$505,5,FALSE)</f>
        <v>14005</v>
      </c>
      <c r="K312">
        <f>VLOOKUP(A312,Лист2!$A$2:$F$505,6,FALSE)</f>
        <v>13002</v>
      </c>
      <c r="L312" s="20">
        <f t="shared" si="18"/>
        <v>34.900059470987657</v>
      </c>
      <c r="M312" s="20">
        <f t="shared" si="19"/>
        <v>25.871048247012414</v>
      </c>
    </row>
    <row r="313" spans="1:13" ht="14.25" customHeight="1" x14ac:dyDescent="0.25">
      <c r="A313" t="str">
        <f t="shared" si="16"/>
        <v>Москва Запад43971</v>
      </c>
      <c r="B313">
        <f t="shared" si="17"/>
        <v>21</v>
      </c>
      <c r="C313" s="9">
        <v>43971</v>
      </c>
      <c r="D313" s="10" t="s">
        <v>21</v>
      </c>
      <c r="E313" s="10">
        <v>219622.5</v>
      </c>
      <c r="F313" s="10">
        <v>21959286</v>
      </c>
      <c r="G313" s="10">
        <v>15958453.927999999</v>
      </c>
      <c r="H313" s="11">
        <v>417117.17692307686</v>
      </c>
      <c r="I313">
        <f>VLOOKUP(A313,Лист2!$A$2:$F$505,4,FALSE)</f>
        <v>60</v>
      </c>
      <c r="J313">
        <f>VLOOKUP(A313,Лист2!$A$2:$F$505,5,FALSE)</f>
        <v>13792</v>
      </c>
      <c r="K313">
        <f>VLOOKUP(A313,Лист2!$A$2:$F$505,6,FALSE)</f>
        <v>12834</v>
      </c>
      <c r="L313" s="20">
        <f t="shared" si="18"/>
        <v>37.602841096474926</v>
      </c>
      <c r="M313" s="20">
        <f t="shared" si="19"/>
        <v>27.327081909675936</v>
      </c>
    </row>
    <row r="314" spans="1:13" ht="14.25" customHeight="1" x14ac:dyDescent="0.25">
      <c r="A314" t="str">
        <f t="shared" si="16"/>
        <v>Москва Запад43956</v>
      </c>
      <c r="B314">
        <f t="shared" si="17"/>
        <v>19</v>
      </c>
      <c r="C314" s="6">
        <v>43956</v>
      </c>
      <c r="D314" s="7" t="s">
        <v>21</v>
      </c>
      <c r="E314" s="7">
        <v>213582</v>
      </c>
      <c r="F314" s="7">
        <v>21919435.5</v>
      </c>
      <c r="G314" s="7">
        <v>15790923.194999998</v>
      </c>
      <c r="H314" s="8">
        <v>365011.08061538462</v>
      </c>
      <c r="I314">
        <f>VLOOKUP(A314,Лист2!$A$2:$F$505,4,FALSE)</f>
        <v>59</v>
      </c>
      <c r="J314">
        <f>VLOOKUP(A314,Лист2!$A$2:$F$505,5,FALSE)</f>
        <v>13469</v>
      </c>
      <c r="K314">
        <f>VLOOKUP(A314,Лист2!$A$2:$F$505,6,FALSE)</f>
        <v>12486</v>
      </c>
      <c r="L314" s="20">
        <f t="shared" si="18"/>
        <v>38.810348383814059</v>
      </c>
      <c r="M314" s="20">
        <f t="shared" si="19"/>
        <v>27.959261564924887</v>
      </c>
    </row>
    <row r="315" spans="1:13" ht="14.25" customHeight="1" x14ac:dyDescent="0.25">
      <c r="A315" t="str">
        <f t="shared" si="16"/>
        <v>Москва Восток43949</v>
      </c>
      <c r="B315">
        <f t="shared" si="17"/>
        <v>18</v>
      </c>
      <c r="C315" s="9">
        <v>43949</v>
      </c>
      <c r="D315" s="10" t="s">
        <v>22</v>
      </c>
      <c r="E315" s="10">
        <v>195705</v>
      </c>
      <c r="F315" s="10">
        <v>20003263.5</v>
      </c>
      <c r="G315" s="10">
        <v>14633542.982000001</v>
      </c>
      <c r="H315" s="11">
        <v>268185.43076923076</v>
      </c>
      <c r="I315">
        <f>VLOOKUP(A315,Лист2!$A$2:$F$505,4,FALSE)</f>
        <v>54</v>
      </c>
      <c r="J315">
        <f>VLOOKUP(A315,Лист2!$A$2:$F$505,5,FALSE)</f>
        <v>12306</v>
      </c>
      <c r="K315">
        <f>VLOOKUP(A315,Лист2!$A$2:$F$505,6,FALSE)</f>
        <v>11532</v>
      </c>
      <c r="L315" s="20">
        <f t="shared" si="18"/>
        <v>36.694603108796194</v>
      </c>
      <c r="M315" s="20">
        <f t="shared" si="19"/>
        <v>26.844222284028803</v>
      </c>
    </row>
    <row r="316" spans="1:13" ht="14.25" customHeight="1" x14ac:dyDescent="0.25">
      <c r="A316" t="str">
        <f t="shared" si="16"/>
        <v>Москва Запад43964</v>
      </c>
      <c r="B316">
        <f t="shared" si="17"/>
        <v>20</v>
      </c>
      <c r="C316" s="6">
        <v>43964</v>
      </c>
      <c r="D316" s="7" t="s">
        <v>21</v>
      </c>
      <c r="E316" s="7">
        <v>193722</v>
      </c>
      <c r="F316" s="7">
        <v>19437273</v>
      </c>
      <c r="G316" s="7">
        <v>13979092.230999999</v>
      </c>
      <c r="H316" s="8">
        <v>418713.96153846156</v>
      </c>
      <c r="I316">
        <f>VLOOKUP(A316,Лист2!$A$2:$F$505,4,FALSE)</f>
        <v>60</v>
      </c>
      <c r="J316">
        <f>VLOOKUP(A316,Лист2!$A$2:$F$505,5,FALSE)</f>
        <v>12007</v>
      </c>
      <c r="K316">
        <f>VLOOKUP(A316,Лист2!$A$2:$F$505,6,FALSE)</f>
        <v>11245</v>
      </c>
      <c r="L316" s="20">
        <f t="shared" si="18"/>
        <v>39.045316239461911</v>
      </c>
      <c r="M316" s="20">
        <f t="shared" si="19"/>
        <v>28.081000709307325</v>
      </c>
    </row>
    <row r="317" spans="1:13" ht="14.25" customHeight="1" x14ac:dyDescent="0.25">
      <c r="A317" t="str">
        <f t="shared" si="16"/>
        <v>Москва Запад43954</v>
      </c>
      <c r="B317">
        <f t="shared" si="17"/>
        <v>18</v>
      </c>
      <c r="C317" s="9">
        <v>43954</v>
      </c>
      <c r="D317" s="10" t="s">
        <v>21</v>
      </c>
      <c r="E317" s="10">
        <v>257215.5</v>
      </c>
      <c r="F317" s="10">
        <v>26492278.5</v>
      </c>
      <c r="G317" s="10">
        <v>19179229.932</v>
      </c>
      <c r="H317" s="11">
        <v>254778.07384615383</v>
      </c>
      <c r="I317">
        <f>VLOOKUP(A317,Лист2!$A$2:$F$505,4,FALSE)</f>
        <v>59</v>
      </c>
      <c r="J317">
        <f>VLOOKUP(A317,Лист2!$A$2:$F$505,5,FALSE)</f>
        <v>15277</v>
      </c>
      <c r="K317">
        <f>VLOOKUP(A317,Лист2!$A$2:$F$505,6,FALSE)</f>
        <v>14163</v>
      </c>
      <c r="L317" s="20">
        <f t="shared" si="18"/>
        <v>38.130042728140957</v>
      </c>
      <c r="M317" s="20">
        <f t="shared" si="19"/>
        <v>27.604453003164675</v>
      </c>
    </row>
    <row r="318" spans="1:13" ht="14.25" customHeight="1" x14ac:dyDescent="0.25">
      <c r="A318" t="str">
        <f t="shared" si="16"/>
        <v>Москва Запад43957</v>
      </c>
      <c r="B318">
        <f t="shared" si="17"/>
        <v>19</v>
      </c>
      <c r="C318" s="6">
        <v>43957</v>
      </c>
      <c r="D318" s="7" t="s">
        <v>21</v>
      </c>
      <c r="E318" s="7">
        <v>224779.5</v>
      </c>
      <c r="F318" s="7">
        <v>23032992</v>
      </c>
      <c r="G318" s="7">
        <v>16792969.817999996</v>
      </c>
      <c r="H318" s="8">
        <v>443086.25303076918</v>
      </c>
      <c r="I318">
        <f>VLOOKUP(A318,Лист2!$A$2:$F$505,4,FALSE)</f>
        <v>59</v>
      </c>
      <c r="J318">
        <f>VLOOKUP(A318,Лист2!$A$2:$F$505,5,FALSE)</f>
        <v>14103</v>
      </c>
      <c r="K318">
        <f>VLOOKUP(A318,Лист2!$A$2:$F$505,6,FALSE)</f>
        <v>13118</v>
      </c>
      <c r="L318" s="20">
        <f t="shared" si="18"/>
        <v>37.158538660097321</v>
      </c>
      <c r="M318" s="20">
        <f t="shared" si="19"/>
        <v>27.09166999233102</v>
      </c>
    </row>
    <row r="319" spans="1:13" ht="14.25" customHeight="1" x14ac:dyDescent="0.25">
      <c r="A319" t="str">
        <f t="shared" si="16"/>
        <v>Москва Запад43974</v>
      </c>
      <c r="B319">
        <f t="shared" si="17"/>
        <v>21</v>
      </c>
      <c r="C319" s="9">
        <v>43974</v>
      </c>
      <c r="D319" s="10" t="s">
        <v>21</v>
      </c>
      <c r="E319" s="10">
        <v>292018.5</v>
      </c>
      <c r="F319" s="10">
        <v>28590910.5</v>
      </c>
      <c r="G319" s="10">
        <v>21740920.338999998</v>
      </c>
      <c r="H319" s="11">
        <v>206427.73076923075</v>
      </c>
      <c r="I319">
        <f>VLOOKUP(A319,Лист2!$A$2:$F$505,4,FALSE)</f>
        <v>60</v>
      </c>
      <c r="J319">
        <f>VLOOKUP(A319,Лист2!$A$2:$F$505,5,FALSE)</f>
        <v>17295</v>
      </c>
      <c r="K319">
        <f>VLOOKUP(A319,Лист2!$A$2:$F$505,6,FALSE)</f>
        <v>16010</v>
      </c>
      <c r="L319" s="20">
        <f t="shared" si="18"/>
        <v>31.507360563352659</v>
      </c>
      <c r="M319" s="20">
        <f t="shared" si="19"/>
        <v>23.958628953072349</v>
      </c>
    </row>
    <row r="320" spans="1:13" ht="14.25" customHeight="1" x14ac:dyDescent="0.25">
      <c r="A320" t="str">
        <f t="shared" si="16"/>
        <v>Москва Запад43976</v>
      </c>
      <c r="B320">
        <f t="shared" si="17"/>
        <v>22</v>
      </c>
      <c r="C320" s="6">
        <v>43976</v>
      </c>
      <c r="D320" s="7" t="s">
        <v>21</v>
      </c>
      <c r="E320" s="7">
        <v>198751.5</v>
      </c>
      <c r="F320" s="7">
        <v>20582743.5</v>
      </c>
      <c r="G320" s="7">
        <v>14894008.652000001</v>
      </c>
      <c r="H320" s="8">
        <v>316452.66153846157</v>
      </c>
      <c r="I320">
        <f>VLOOKUP(A320,Лист2!$A$2:$F$505,4,FALSE)</f>
        <v>59</v>
      </c>
      <c r="J320">
        <f>VLOOKUP(A320,Лист2!$A$2:$F$505,5,FALSE)</f>
        <v>12983</v>
      </c>
      <c r="K320">
        <f>VLOOKUP(A320,Лист2!$A$2:$F$505,6,FALSE)</f>
        <v>12056</v>
      </c>
      <c r="L320" s="20">
        <f t="shared" si="18"/>
        <v>38.19478678251005</v>
      </c>
      <c r="M320" s="20">
        <f t="shared" si="19"/>
        <v>27.638370210462949</v>
      </c>
    </row>
    <row r="321" spans="1:13" ht="14.25" customHeight="1" x14ac:dyDescent="0.25">
      <c r="A321" t="str">
        <f t="shared" si="16"/>
        <v>Москва Запад43951</v>
      </c>
      <c r="B321">
        <f t="shared" si="17"/>
        <v>18</v>
      </c>
      <c r="C321" s="9">
        <v>43951</v>
      </c>
      <c r="D321" s="10" t="s">
        <v>21</v>
      </c>
      <c r="E321" s="10">
        <v>214386</v>
      </c>
      <c r="F321" s="10">
        <v>22530000</v>
      </c>
      <c r="G321" s="10">
        <v>16370527.077</v>
      </c>
      <c r="H321" s="11">
        <v>115618.05384615384</v>
      </c>
      <c r="I321">
        <f>VLOOKUP(A321,Лист2!$A$2:$F$505,4,FALSE)</f>
        <v>59</v>
      </c>
      <c r="J321">
        <f>VLOOKUP(A321,Лист2!$A$2:$F$505,5,FALSE)</f>
        <v>13251</v>
      </c>
      <c r="K321">
        <f>VLOOKUP(A321,Лист2!$A$2:$F$505,6,FALSE)</f>
        <v>12255</v>
      </c>
      <c r="L321" s="20">
        <f t="shared" si="18"/>
        <v>37.625379403048285</v>
      </c>
      <c r="M321" s="20">
        <f t="shared" si="19"/>
        <v>27.338983235685753</v>
      </c>
    </row>
    <row r="322" spans="1:13" ht="14.25" customHeight="1" x14ac:dyDescent="0.25">
      <c r="A322" t="str">
        <f t="shared" si="16"/>
        <v>Москва Запад43961</v>
      </c>
      <c r="B322">
        <f t="shared" si="17"/>
        <v>19</v>
      </c>
      <c r="C322" s="6">
        <v>43961</v>
      </c>
      <c r="D322" s="7" t="s">
        <v>21</v>
      </c>
      <c r="E322" s="7">
        <v>243825</v>
      </c>
      <c r="F322" s="7">
        <v>24890404.5</v>
      </c>
      <c r="G322" s="7">
        <v>18159589.107999999</v>
      </c>
      <c r="H322" s="8">
        <v>258558.49999999997</v>
      </c>
      <c r="I322">
        <f>VLOOKUP(A322,Лист2!$A$2:$F$505,4,FALSE)</f>
        <v>59</v>
      </c>
      <c r="J322">
        <f>VLOOKUP(A322,Лист2!$A$2:$F$505,5,FALSE)</f>
        <v>14569</v>
      </c>
      <c r="K322">
        <f>VLOOKUP(A322,Лист2!$A$2:$F$505,6,FALSE)</f>
        <v>13566</v>
      </c>
      <c r="L322" s="20">
        <f t="shared" si="18"/>
        <v>37.064800045694959</v>
      </c>
      <c r="M322" s="20">
        <f t="shared" si="19"/>
        <v>27.041807986688209</v>
      </c>
    </row>
    <row r="323" spans="1:13" ht="14.25" customHeight="1" x14ac:dyDescent="0.25">
      <c r="A323" t="str">
        <f t="shared" ref="A323:A386" si="20">D323&amp;C323</f>
        <v>Москва Запад43959</v>
      </c>
      <c r="B323">
        <f t="shared" ref="B323:B386" si="21">WEEKNUM(C323,2)</f>
        <v>19</v>
      </c>
      <c r="C323" s="9">
        <v>43959</v>
      </c>
      <c r="D323" s="10" t="s">
        <v>21</v>
      </c>
      <c r="E323" s="10">
        <v>232701</v>
      </c>
      <c r="F323" s="10">
        <v>23881948.5</v>
      </c>
      <c r="G323" s="10">
        <v>17462223.403999999</v>
      </c>
      <c r="H323" s="11">
        <v>512464.9846153846</v>
      </c>
      <c r="I323">
        <f>VLOOKUP(A323,Лист2!$A$2:$F$505,4,FALSE)</f>
        <v>59</v>
      </c>
      <c r="J323">
        <f>VLOOKUP(A323,Лист2!$A$2:$F$505,5,FALSE)</f>
        <v>14098</v>
      </c>
      <c r="K323">
        <f>VLOOKUP(A323,Лист2!$A$2:$F$505,6,FALSE)</f>
        <v>13106</v>
      </c>
      <c r="L323" s="20">
        <f t="shared" ref="L323:L386" si="22" xml:space="preserve"> ((F323- G323) / G323) * 100</f>
        <v>36.763503406613509</v>
      </c>
      <c r="M323" s="20">
        <f t="shared" ref="M323:M386" si="23" xml:space="preserve"> ((F323-G323) / F323) * 100</f>
        <v>26.881077546917918</v>
      </c>
    </row>
    <row r="324" spans="1:13" ht="14.25" customHeight="1" x14ac:dyDescent="0.25">
      <c r="A324" t="str">
        <f t="shared" si="20"/>
        <v>Москва Запад43958</v>
      </c>
      <c r="B324">
        <f t="shared" si="21"/>
        <v>19</v>
      </c>
      <c r="C324" s="6">
        <v>43958</v>
      </c>
      <c r="D324" s="7" t="s">
        <v>21</v>
      </c>
      <c r="E324" s="7">
        <v>219411</v>
      </c>
      <c r="F324" s="7">
        <v>22460130</v>
      </c>
      <c r="G324" s="7">
        <v>16627687.641000001</v>
      </c>
      <c r="H324" s="8">
        <v>518998.75384615385</v>
      </c>
      <c r="I324">
        <f>VLOOKUP(A324,Лист2!$A$2:$F$505,4,FALSE)</f>
        <v>59</v>
      </c>
      <c r="J324">
        <f>VLOOKUP(A324,Лист2!$A$2:$F$505,5,FALSE)</f>
        <v>13495</v>
      </c>
      <c r="K324">
        <f>VLOOKUP(A324,Лист2!$A$2:$F$505,6,FALSE)</f>
        <v>12517</v>
      </c>
      <c r="L324" s="20">
        <f t="shared" si="22"/>
        <v>35.076689464736852</v>
      </c>
      <c r="M324" s="20">
        <f t="shared" si="23"/>
        <v>25.967981302868679</v>
      </c>
    </row>
    <row r="325" spans="1:13" ht="14.25" customHeight="1" x14ac:dyDescent="0.25">
      <c r="A325" t="str">
        <f t="shared" si="20"/>
        <v>Москва Запад43975</v>
      </c>
      <c r="B325">
        <f t="shared" si="21"/>
        <v>21</v>
      </c>
      <c r="C325" s="9">
        <v>43975</v>
      </c>
      <c r="D325" s="10" t="s">
        <v>21</v>
      </c>
      <c r="E325" s="10">
        <v>200029.5</v>
      </c>
      <c r="F325" s="10">
        <v>19959801</v>
      </c>
      <c r="G325" s="10">
        <v>15125624.641999999</v>
      </c>
      <c r="H325" s="11">
        <v>318671.85465384612</v>
      </c>
      <c r="I325">
        <f>VLOOKUP(A325,Лист2!$A$2:$F$505,4,FALSE)</f>
        <v>60</v>
      </c>
      <c r="J325">
        <f>VLOOKUP(A325,Лист2!$A$2:$F$505,5,FALSE)</f>
        <v>12822</v>
      </c>
      <c r="K325">
        <f>VLOOKUP(A325,Лист2!$A$2:$F$505,6,FALSE)</f>
        <v>11916</v>
      </c>
      <c r="L325" s="20">
        <f t="shared" si="22"/>
        <v>31.960176669839651</v>
      </c>
      <c r="M325" s="20">
        <f t="shared" si="23"/>
        <v>24.219561898437767</v>
      </c>
    </row>
    <row r="326" spans="1:13" ht="14.25" customHeight="1" x14ac:dyDescent="0.25">
      <c r="A326" t="str">
        <f t="shared" si="20"/>
        <v>Москва Восток43967</v>
      </c>
      <c r="B326">
        <f t="shared" si="21"/>
        <v>20</v>
      </c>
      <c r="C326" s="6">
        <v>43967</v>
      </c>
      <c r="D326" s="7" t="s">
        <v>22</v>
      </c>
      <c r="E326" s="7">
        <v>225480</v>
      </c>
      <c r="F326" s="7">
        <v>22355338.5</v>
      </c>
      <c r="G326" s="7">
        <v>16443448.491999999</v>
      </c>
      <c r="H326" s="8">
        <v>291468.59999999998</v>
      </c>
      <c r="I326">
        <f>VLOOKUP(A326,Лист2!$A$2:$F$505,4,FALSE)</f>
        <v>54</v>
      </c>
      <c r="J326">
        <f>VLOOKUP(A326,Лист2!$A$2:$F$505,5,FALSE)</f>
        <v>13170</v>
      </c>
      <c r="K326">
        <f>VLOOKUP(A326,Лист2!$A$2:$F$505,6,FALSE)</f>
        <v>12299</v>
      </c>
      <c r="L326" s="20">
        <f t="shared" si="22"/>
        <v>35.95285995438384</v>
      </c>
      <c r="M326" s="20">
        <f t="shared" si="23"/>
        <v>26.445092781753232</v>
      </c>
    </row>
    <row r="327" spans="1:13" ht="14.25" customHeight="1" x14ac:dyDescent="0.25">
      <c r="A327" t="str">
        <f t="shared" si="20"/>
        <v>Москва Восток43970</v>
      </c>
      <c r="B327">
        <f t="shared" si="21"/>
        <v>21</v>
      </c>
      <c r="C327" s="9">
        <v>43970</v>
      </c>
      <c r="D327" s="10" t="s">
        <v>22</v>
      </c>
      <c r="E327" s="10">
        <v>211453.5</v>
      </c>
      <c r="F327" s="10">
        <v>20590072.5</v>
      </c>
      <c r="G327" s="10">
        <v>15078027.685000001</v>
      </c>
      <c r="H327" s="11">
        <v>293452.29237692308</v>
      </c>
      <c r="I327">
        <f>VLOOKUP(A327,Лист2!$A$2:$F$505,4,FALSE)</f>
        <v>54</v>
      </c>
      <c r="J327">
        <f>VLOOKUP(A327,Лист2!$A$2:$F$505,5,FALSE)</f>
        <v>13070</v>
      </c>
      <c r="K327">
        <f>VLOOKUP(A327,Лист2!$A$2:$F$505,6,FALSE)</f>
        <v>12244</v>
      </c>
      <c r="L327" s="20">
        <f t="shared" si="22"/>
        <v>36.5568025882027</v>
      </c>
      <c r="M327" s="20">
        <f t="shared" si="23"/>
        <v>26.770400225642721</v>
      </c>
    </row>
    <row r="328" spans="1:13" ht="14.25" customHeight="1" x14ac:dyDescent="0.25">
      <c r="A328" t="str">
        <f t="shared" si="20"/>
        <v>Москва Восток43968</v>
      </c>
      <c r="B328">
        <f t="shared" si="21"/>
        <v>20</v>
      </c>
      <c r="C328" s="6">
        <v>43968</v>
      </c>
      <c r="D328" s="7" t="s">
        <v>22</v>
      </c>
      <c r="E328" s="7">
        <v>184801.5</v>
      </c>
      <c r="F328" s="7">
        <v>18449091</v>
      </c>
      <c r="G328" s="7">
        <v>13533023.127999999</v>
      </c>
      <c r="H328" s="8">
        <v>246229.69714615386</v>
      </c>
      <c r="I328">
        <f>VLOOKUP(A328,Лист2!$A$2:$F$505,4,FALSE)</f>
        <v>54</v>
      </c>
      <c r="J328">
        <f>VLOOKUP(A328,Лист2!$A$2:$F$505,5,FALSE)</f>
        <v>11128</v>
      </c>
      <c r="K328">
        <f>VLOOKUP(A328,Лист2!$A$2:$F$505,6,FALSE)</f>
        <v>10467</v>
      </c>
      <c r="L328" s="20">
        <f t="shared" si="22"/>
        <v>36.326457329616133</v>
      </c>
      <c r="M328" s="20">
        <f t="shared" si="23"/>
        <v>26.646667155579649</v>
      </c>
    </row>
    <row r="329" spans="1:13" ht="14.25" customHeight="1" x14ac:dyDescent="0.25">
      <c r="A329" t="str">
        <f t="shared" si="20"/>
        <v>Москва Восток43960</v>
      </c>
      <c r="B329">
        <f t="shared" si="21"/>
        <v>19</v>
      </c>
      <c r="C329" s="9">
        <v>43960</v>
      </c>
      <c r="D329" s="10" t="s">
        <v>22</v>
      </c>
      <c r="E329" s="10">
        <v>177976.5</v>
      </c>
      <c r="F329" s="10">
        <v>18085798.5</v>
      </c>
      <c r="G329" s="10">
        <v>13150397.668</v>
      </c>
      <c r="H329" s="11">
        <v>444057.73347692302</v>
      </c>
      <c r="I329">
        <f>VLOOKUP(A329,Лист2!$A$2:$F$505,4,FALSE)</f>
        <v>54</v>
      </c>
      <c r="J329">
        <f>VLOOKUP(A329,Лист2!$A$2:$F$505,5,FALSE)</f>
        <v>11288</v>
      </c>
      <c r="K329">
        <f>VLOOKUP(A329,Лист2!$A$2:$F$505,6,FALSE)</f>
        <v>10492</v>
      </c>
      <c r="L329" s="20">
        <f t="shared" si="22"/>
        <v>37.530430307896609</v>
      </c>
      <c r="M329" s="20">
        <f t="shared" si="23"/>
        <v>27.288819080893777</v>
      </c>
    </row>
    <row r="330" spans="1:13" ht="14.25" customHeight="1" x14ac:dyDescent="0.25">
      <c r="A330" t="str">
        <f t="shared" si="20"/>
        <v>Москва Восток43955</v>
      </c>
      <c r="B330">
        <f t="shared" si="21"/>
        <v>19</v>
      </c>
      <c r="C330" s="6">
        <v>43955</v>
      </c>
      <c r="D330" s="7" t="s">
        <v>22</v>
      </c>
      <c r="E330" s="7">
        <v>223617</v>
      </c>
      <c r="F330" s="7">
        <v>22796827.5</v>
      </c>
      <c r="G330" s="7">
        <v>16597666.014999999</v>
      </c>
      <c r="H330" s="8">
        <v>404297.74615384609</v>
      </c>
      <c r="I330">
        <f>VLOOKUP(A330,Лист2!$A$2:$F$505,4,FALSE)</f>
        <v>54</v>
      </c>
      <c r="J330">
        <f>VLOOKUP(A330,Лист2!$A$2:$F$505,5,FALSE)</f>
        <v>13606</v>
      </c>
      <c r="K330">
        <f>VLOOKUP(A330,Лист2!$A$2:$F$505,6,FALSE)</f>
        <v>12697</v>
      </c>
      <c r="L330" s="20">
        <f t="shared" si="22"/>
        <v>37.349597704867435</v>
      </c>
      <c r="M330" s="20">
        <f t="shared" si="23"/>
        <v>27.193088533919912</v>
      </c>
    </row>
    <row r="331" spans="1:13" ht="14.25" customHeight="1" x14ac:dyDescent="0.25">
      <c r="A331" t="str">
        <f t="shared" si="20"/>
        <v>Москва Восток43953</v>
      </c>
      <c r="B331">
        <f t="shared" si="21"/>
        <v>18</v>
      </c>
      <c r="C331" s="9">
        <v>43953</v>
      </c>
      <c r="D331" s="10" t="s">
        <v>22</v>
      </c>
      <c r="E331" s="10">
        <v>176397</v>
      </c>
      <c r="F331" s="10">
        <v>18625921.5</v>
      </c>
      <c r="G331" s="10">
        <v>13628439.163999999</v>
      </c>
      <c r="H331" s="11">
        <v>370802.93846153846</v>
      </c>
      <c r="I331">
        <f>VLOOKUP(A331,Лист2!$A$2:$F$505,4,FALSE)</f>
        <v>54</v>
      </c>
      <c r="J331">
        <f>VLOOKUP(A331,Лист2!$A$2:$F$505,5,FALSE)</f>
        <v>11622</v>
      </c>
      <c r="K331">
        <f>VLOOKUP(A331,Лист2!$A$2:$F$505,6,FALSE)</f>
        <v>10754</v>
      </c>
      <c r="L331" s="20">
        <f t="shared" si="22"/>
        <v>36.669513477383575</v>
      </c>
      <c r="M331" s="20">
        <f t="shared" si="23"/>
        <v>26.830792430860406</v>
      </c>
    </row>
    <row r="332" spans="1:13" ht="14.25" customHeight="1" x14ac:dyDescent="0.25">
      <c r="A332" t="str">
        <f t="shared" si="20"/>
        <v>Москва Восток43977</v>
      </c>
      <c r="B332">
        <f t="shared" si="21"/>
        <v>22</v>
      </c>
      <c r="C332" s="6">
        <v>43977</v>
      </c>
      <c r="D332" s="7" t="s">
        <v>22</v>
      </c>
      <c r="E332" s="7">
        <v>232369.5</v>
      </c>
      <c r="F332" s="7">
        <v>23856345</v>
      </c>
      <c r="G332" s="7">
        <v>17297352.185000002</v>
      </c>
      <c r="H332" s="8">
        <v>279472.16153846151</v>
      </c>
      <c r="I332">
        <f>VLOOKUP(A332,Лист2!$A$2:$F$505,4,FALSE)</f>
        <v>54</v>
      </c>
      <c r="J332">
        <f>VLOOKUP(A332,Лист2!$A$2:$F$505,5,FALSE)</f>
        <v>14482</v>
      </c>
      <c r="K332">
        <f>VLOOKUP(A332,Лист2!$A$2:$F$505,6,FALSE)</f>
        <v>13510</v>
      </c>
      <c r="L332" s="20">
        <f t="shared" si="22"/>
        <v>37.91905688714516</v>
      </c>
      <c r="M332" s="20">
        <f t="shared" si="23"/>
        <v>27.493703729552859</v>
      </c>
    </row>
    <row r="333" spans="1:13" ht="14.25" customHeight="1" x14ac:dyDescent="0.25">
      <c r="A333" t="str">
        <f t="shared" si="20"/>
        <v>Москва Восток43952</v>
      </c>
      <c r="B333">
        <f t="shared" si="21"/>
        <v>18</v>
      </c>
      <c r="C333" s="9">
        <v>43952</v>
      </c>
      <c r="D333" s="10" t="s">
        <v>22</v>
      </c>
      <c r="E333" s="10">
        <v>226540.5</v>
      </c>
      <c r="F333" s="10">
        <v>23953536</v>
      </c>
      <c r="G333" s="10">
        <v>17342946.796999998</v>
      </c>
      <c r="H333" s="11">
        <v>380499.56092307693</v>
      </c>
      <c r="I333">
        <f>VLOOKUP(A333,Лист2!$A$2:$F$505,4,FALSE)</f>
        <v>54</v>
      </c>
      <c r="J333">
        <f>VLOOKUP(A333,Лист2!$A$2:$F$505,5,FALSE)</f>
        <v>14205</v>
      </c>
      <c r="K333">
        <f>VLOOKUP(A333,Лист2!$A$2:$F$505,6,FALSE)</f>
        <v>13026</v>
      </c>
      <c r="L333" s="20">
        <f t="shared" si="22"/>
        <v>38.11687414127055</v>
      </c>
      <c r="M333" s="20">
        <f t="shared" si="23"/>
        <v>27.597550537006317</v>
      </c>
    </row>
    <row r="334" spans="1:13" ht="14.25" customHeight="1" x14ac:dyDescent="0.25">
      <c r="A334" t="str">
        <f t="shared" si="20"/>
        <v>Москва Восток43963</v>
      </c>
      <c r="B334">
        <f t="shared" si="21"/>
        <v>20</v>
      </c>
      <c r="C334" s="6">
        <v>43963</v>
      </c>
      <c r="D334" s="7" t="s">
        <v>22</v>
      </c>
      <c r="E334" s="7">
        <v>189679.5</v>
      </c>
      <c r="F334" s="7">
        <v>18718036.5</v>
      </c>
      <c r="G334" s="7">
        <v>13500671.991999999</v>
      </c>
      <c r="H334" s="8">
        <v>344959.87384615385</v>
      </c>
      <c r="I334">
        <f>VLOOKUP(A334,Лист2!$A$2:$F$505,4,FALSE)</f>
        <v>54</v>
      </c>
      <c r="J334">
        <f>VLOOKUP(A334,Лист2!$A$2:$F$505,5,FALSE)</f>
        <v>11614</v>
      </c>
      <c r="K334">
        <f>VLOOKUP(A334,Лист2!$A$2:$F$505,6,FALSE)</f>
        <v>10862</v>
      </c>
      <c r="L334" s="20">
        <f t="shared" si="22"/>
        <v>38.645220853388771</v>
      </c>
      <c r="M334" s="20">
        <f t="shared" si="23"/>
        <v>27.873460488230169</v>
      </c>
    </row>
    <row r="335" spans="1:13" ht="14.25" customHeight="1" x14ac:dyDescent="0.25">
      <c r="A335" t="str">
        <f t="shared" si="20"/>
        <v>Москва Восток43972</v>
      </c>
      <c r="B335">
        <f t="shared" si="21"/>
        <v>21</v>
      </c>
      <c r="C335" s="9">
        <v>43972</v>
      </c>
      <c r="D335" s="10" t="s">
        <v>22</v>
      </c>
      <c r="E335" s="10">
        <v>213640.5</v>
      </c>
      <c r="F335" s="10">
        <v>21042673.5</v>
      </c>
      <c r="G335" s="10">
        <v>15681371.557000002</v>
      </c>
      <c r="H335" s="11">
        <v>296732.59615384613</v>
      </c>
      <c r="I335">
        <f>VLOOKUP(A335,Лист2!$A$2:$F$505,4,FALSE)</f>
        <v>54</v>
      </c>
      <c r="J335">
        <f>VLOOKUP(A335,Лист2!$A$2:$F$505,5,FALSE)</f>
        <v>13240</v>
      </c>
      <c r="K335">
        <f>VLOOKUP(A335,Лист2!$A$2:$F$505,6,FALSE)</f>
        <v>12360</v>
      </c>
      <c r="L335" s="20">
        <f t="shared" si="22"/>
        <v>34.18898610693762</v>
      </c>
      <c r="M335" s="20">
        <f t="shared" si="23"/>
        <v>25.478235657650622</v>
      </c>
    </row>
    <row r="336" spans="1:13" ht="14.25" customHeight="1" x14ac:dyDescent="0.25">
      <c r="A336" t="str">
        <f t="shared" si="20"/>
        <v>Москва Восток43971</v>
      </c>
      <c r="B336">
        <f t="shared" si="21"/>
        <v>21</v>
      </c>
      <c r="C336" s="6">
        <v>43971</v>
      </c>
      <c r="D336" s="7" t="s">
        <v>22</v>
      </c>
      <c r="E336" s="7">
        <v>214885.5</v>
      </c>
      <c r="F336" s="7">
        <v>21411349.5</v>
      </c>
      <c r="G336" s="7">
        <v>15600701.422999999</v>
      </c>
      <c r="H336" s="8">
        <v>410370.5153846154</v>
      </c>
      <c r="I336">
        <f>VLOOKUP(A336,Лист2!$A$2:$F$505,4,FALSE)</f>
        <v>54</v>
      </c>
      <c r="J336">
        <f>VLOOKUP(A336,Лист2!$A$2:$F$505,5,FALSE)</f>
        <v>13298</v>
      </c>
      <c r="K336">
        <f>VLOOKUP(A336,Лист2!$A$2:$F$505,6,FALSE)</f>
        <v>12428</v>
      </c>
      <c r="L336" s="20">
        <f t="shared" si="22"/>
        <v>37.246069387837949</v>
      </c>
      <c r="M336" s="20">
        <f t="shared" si="23"/>
        <v>27.138168367201708</v>
      </c>
    </row>
    <row r="337" spans="1:13" ht="14.25" customHeight="1" x14ac:dyDescent="0.25">
      <c r="A337" t="str">
        <f t="shared" si="20"/>
        <v>Москва Восток43956</v>
      </c>
      <c r="B337">
        <f t="shared" si="21"/>
        <v>19</v>
      </c>
      <c r="C337" s="9">
        <v>43956</v>
      </c>
      <c r="D337" s="10" t="s">
        <v>22</v>
      </c>
      <c r="E337" s="10">
        <v>203832</v>
      </c>
      <c r="F337" s="10">
        <v>20880142.5</v>
      </c>
      <c r="G337" s="10">
        <v>15015521.489999998</v>
      </c>
      <c r="H337" s="11">
        <v>398269.43076923076</v>
      </c>
      <c r="I337">
        <f>VLOOKUP(A337,Лист2!$A$2:$F$505,4,FALSE)</f>
        <v>54</v>
      </c>
      <c r="J337">
        <f>VLOOKUP(A337,Лист2!$A$2:$F$505,5,FALSE)</f>
        <v>12775</v>
      </c>
      <c r="K337">
        <f>VLOOKUP(A337,Лист2!$A$2:$F$505,6,FALSE)</f>
        <v>11887</v>
      </c>
      <c r="L337" s="20">
        <f t="shared" si="22"/>
        <v>39.057058483820946</v>
      </c>
      <c r="M337" s="20">
        <f t="shared" si="23"/>
        <v>28.087073687356305</v>
      </c>
    </row>
    <row r="338" spans="1:13" ht="14.25" customHeight="1" x14ac:dyDescent="0.25">
      <c r="A338" t="str">
        <f t="shared" si="20"/>
        <v>Москва Восток43964</v>
      </c>
      <c r="B338">
        <f t="shared" si="21"/>
        <v>20</v>
      </c>
      <c r="C338" s="6">
        <v>43964</v>
      </c>
      <c r="D338" s="7" t="s">
        <v>22</v>
      </c>
      <c r="E338" s="7">
        <v>188662.5</v>
      </c>
      <c r="F338" s="7">
        <v>18784000.5</v>
      </c>
      <c r="G338" s="7">
        <v>13568684.673999999</v>
      </c>
      <c r="H338" s="8">
        <v>349844.36153846153</v>
      </c>
      <c r="I338">
        <f>VLOOKUP(A338,Лист2!$A$2:$F$505,4,FALSE)</f>
        <v>54</v>
      </c>
      <c r="J338">
        <f>VLOOKUP(A338,Лист2!$A$2:$F$505,5,FALSE)</f>
        <v>11522</v>
      </c>
      <c r="K338">
        <f>VLOOKUP(A338,Лист2!$A$2:$F$505,6,FALSE)</f>
        <v>10803</v>
      </c>
      <c r="L338" s="20">
        <f t="shared" si="22"/>
        <v>38.436414076255083</v>
      </c>
      <c r="M338" s="20">
        <f t="shared" si="23"/>
        <v>27.764670395957459</v>
      </c>
    </row>
    <row r="339" spans="1:13" ht="14.25" customHeight="1" x14ac:dyDescent="0.25">
      <c r="A339" t="str">
        <f t="shared" si="20"/>
        <v>Москва Запад43982</v>
      </c>
      <c r="B339">
        <f t="shared" si="21"/>
        <v>22</v>
      </c>
      <c r="C339" s="9">
        <v>43982</v>
      </c>
      <c r="D339" s="10" t="s">
        <v>21</v>
      </c>
      <c r="E339" s="10">
        <v>215277</v>
      </c>
      <c r="F339" s="10">
        <v>21585316.5</v>
      </c>
      <c r="G339" s="10">
        <v>16285354.714</v>
      </c>
      <c r="H339" s="11">
        <v>183249.26153846155</v>
      </c>
      <c r="I339">
        <f>VLOOKUP(A339,Лист2!$A$2:$F$505,4,FALSE)</f>
        <v>59</v>
      </c>
      <c r="J339">
        <f>VLOOKUP(A339,Лист2!$A$2:$F$505,5,FALSE)</f>
        <v>13684</v>
      </c>
      <c r="K339">
        <f>VLOOKUP(A339,Лист2!$A$2:$F$505,6,FALSE)</f>
        <v>12690</v>
      </c>
      <c r="L339" s="20">
        <f t="shared" si="22"/>
        <v>32.544343547173661</v>
      </c>
      <c r="M339" s="20">
        <f t="shared" si="23"/>
        <v>24.553551420012766</v>
      </c>
    </row>
    <row r="340" spans="1:13" ht="14.25" customHeight="1" x14ac:dyDescent="0.25">
      <c r="A340" t="str">
        <f t="shared" si="20"/>
        <v>Москва Восток43954</v>
      </c>
      <c r="B340">
        <f t="shared" si="21"/>
        <v>18</v>
      </c>
      <c r="C340" s="6">
        <v>43954</v>
      </c>
      <c r="D340" s="7" t="s">
        <v>22</v>
      </c>
      <c r="E340" s="7">
        <v>248148</v>
      </c>
      <c r="F340" s="7">
        <v>25519072.5</v>
      </c>
      <c r="G340" s="7">
        <v>18491870.614999998</v>
      </c>
      <c r="H340" s="8">
        <v>270910.05384615384</v>
      </c>
      <c r="I340">
        <f>VLOOKUP(A340,Лист2!$A$2:$F$505,4,FALSE)</f>
        <v>54</v>
      </c>
      <c r="J340">
        <f>VLOOKUP(A340,Лист2!$A$2:$F$505,5,FALSE)</f>
        <v>14823</v>
      </c>
      <c r="K340">
        <f>VLOOKUP(A340,Лист2!$A$2:$F$505,6,FALSE)</f>
        <v>13751</v>
      </c>
      <c r="L340" s="20">
        <f t="shared" si="22"/>
        <v>38.001573941901619</v>
      </c>
      <c r="M340" s="20">
        <f t="shared" si="23"/>
        <v>27.537058351160692</v>
      </c>
    </row>
    <row r="341" spans="1:13" ht="14.25" customHeight="1" x14ac:dyDescent="0.25">
      <c r="A341" t="str">
        <f t="shared" si="20"/>
        <v>Москва Запад43981</v>
      </c>
      <c r="B341">
        <f t="shared" si="21"/>
        <v>22</v>
      </c>
      <c r="C341" s="9">
        <v>43981</v>
      </c>
      <c r="D341" s="10" t="s">
        <v>21</v>
      </c>
      <c r="E341" s="10">
        <v>246414</v>
      </c>
      <c r="F341" s="10">
        <v>24527245.5</v>
      </c>
      <c r="G341" s="10">
        <v>18595804.535</v>
      </c>
      <c r="H341" s="11">
        <v>282204.5230769231</v>
      </c>
      <c r="I341">
        <f>VLOOKUP(A341,Лист2!$A$2:$F$505,4,FALSE)</f>
        <v>59</v>
      </c>
      <c r="J341">
        <f>VLOOKUP(A341,Лист2!$A$2:$F$505,5,FALSE)</f>
        <v>15030</v>
      </c>
      <c r="K341">
        <f>VLOOKUP(A341,Лист2!$A$2:$F$505,6,FALSE)</f>
        <v>13956</v>
      </c>
      <c r="L341" s="20">
        <f t="shared" si="22"/>
        <v>31.896662248929147</v>
      </c>
      <c r="M341" s="20">
        <f t="shared" si="23"/>
        <v>24.183070067937308</v>
      </c>
    </row>
    <row r="342" spans="1:13" ht="14.25" customHeight="1" x14ac:dyDescent="0.25">
      <c r="A342" t="str">
        <f t="shared" si="20"/>
        <v>Москва Восток43957</v>
      </c>
      <c r="B342">
        <f t="shared" si="21"/>
        <v>19</v>
      </c>
      <c r="C342" s="6">
        <v>43957</v>
      </c>
      <c r="D342" s="7" t="s">
        <v>22</v>
      </c>
      <c r="E342" s="7">
        <v>216498</v>
      </c>
      <c r="F342" s="7">
        <v>22126444.5</v>
      </c>
      <c r="G342" s="7">
        <v>16128268.832</v>
      </c>
      <c r="H342" s="8">
        <v>389877.53846153844</v>
      </c>
      <c r="I342">
        <f>VLOOKUP(A342,Лист2!$A$2:$F$505,4,FALSE)</f>
        <v>54</v>
      </c>
      <c r="J342">
        <f>VLOOKUP(A342,Лист2!$A$2:$F$505,5,FALSE)</f>
        <v>13406</v>
      </c>
      <c r="K342">
        <f>VLOOKUP(A342,Лист2!$A$2:$F$505,6,FALSE)</f>
        <v>12518</v>
      </c>
      <c r="L342" s="20">
        <f t="shared" si="22"/>
        <v>37.190449455424847</v>
      </c>
      <c r="M342" s="20">
        <f t="shared" si="23"/>
        <v>27.108628627613442</v>
      </c>
    </row>
    <row r="343" spans="1:13" ht="14.25" customHeight="1" x14ac:dyDescent="0.25">
      <c r="A343" t="str">
        <f t="shared" si="20"/>
        <v>Москва Восток43974</v>
      </c>
      <c r="B343">
        <f t="shared" si="21"/>
        <v>21</v>
      </c>
      <c r="C343" s="9">
        <v>43974</v>
      </c>
      <c r="D343" s="10" t="s">
        <v>22</v>
      </c>
      <c r="E343" s="10">
        <v>275793</v>
      </c>
      <c r="F343" s="10">
        <v>26806626</v>
      </c>
      <c r="G343" s="10">
        <v>20508194.544999998</v>
      </c>
      <c r="H343" s="11">
        <v>239346.81538461536</v>
      </c>
      <c r="I343">
        <f>VLOOKUP(A343,Лист2!$A$2:$F$505,4,FALSE)</f>
        <v>54</v>
      </c>
      <c r="J343">
        <f>VLOOKUP(A343,Лист2!$A$2:$F$505,5,FALSE)</f>
        <v>16221</v>
      </c>
      <c r="K343">
        <f>VLOOKUP(A343,Лист2!$A$2:$F$505,6,FALSE)</f>
        <v>15065</v>
      </c>
      <c r="L343" s="20">
        <f t="shared" si="22"/>
        <v>30.711779338642909</v>
      </c>
      <c r="M343" s="20">
        <f t="shared" si="23"/>
        <v>23.495800832973167</v>
      </c>
    </row>
    <row r="344" spans="1:13" ht="14.25" customHeight="1" x14ac:dyDescent="0.25">
      <c r="A344" t="str">
        <f t="shared" si="20"/>
        <v>Москва Запад43979</v>
      </c>
      <c r="B344">
        <f t="shared" si="21"/>
        <v>22</v>
      </c>
      <c r="C344" s="6">
        <v>43979</v>
      </c>
      <c r="D344" s="7" t="s">
        <v>21</v>
      </c>
      <c r="E344" s="7">
        <v>199753.5</v>
      </c>
      <c r="F344" s="7">
        <v>20535733.5</v>
      </c>
      <c r="G344" s="7">
        <v>15173462.744000001</v>
      </c>
      <c r="H344" s="8">
        <v>257491.36923076925</v>
      </c>
      <c r="I344">
        <f>VLOOKUP(A344,Лист2!$A$2:$F$505,4,FALSE)</f>
        <v>60</v>
      </c>
      <c r="J344">
        <f>VLOOKUP(A344,Лист2!$A$2:$F$505,5,FALSE)</f>
        <v>12854</v>
      </c>
      <c r="K344">
        <f>VLOOKUP(A344,Лист2!$A$2:$F$505,6,FALSE)</f>
        <v>11954</v>
      </c>
      <c r="L344" s="20">
        <f t="shared" si="22"/>
        <v>35.33979584271485</v>
      </c>
      <c r="M344" s="20">
        <f t="shared" si="23"/>
        <v>26.11190272799362</v>
      </c>
    </row>
    <row r="345" spans="1:13" ht="14.25" customHeight="1" x14ac:dyDescent="0.25">
      <c r="A345" t="str">
        <f t="shared" si="20"/>
        <v>Москва Восток43976</v>
      </c>
      <c r="B345">
        <f t="shared" si="21"/>
        <v>22</v>
      </c>
      <c r="C345" s="9">
        <v>43976</v>
      </c>
      <c r="D345" s="10" t="s">
        <v>22</v>
      </c>
      <c r="E345" s="10">
        <v>192948</v>
      </c>
      <c r="F345" s="10">
        <v>19806927</v>
      </c>
      <c r="G345" s="10">
        <v>14358653.389999999</v>
      </c>
      <c r="H345" s="11">
        <v>319377.7946153846</v>
      </c>
      <c r="I345">
        <f>VLOOKUP(A345,Лист2!$A$2:$F$505,4,FALSE)</f>
        <v>54</v>
      </c>
      <c r="J345">
        <f>VLOOKUP(A345,Лист2!$A$2:$F$505,5,FALSE)</f>
        <v>12336</v>
      </c>
      <c r="K345">
        <f>VLOOKUP(A345,Лист2!$A$2:$F$505,6,FALSE)</f>
        <v>11519</v>
      </c>
      <c r="L345" s="20">
        <f t="shared" si="22"/>
        <v>37.944182243401876</v>
      </c>
      <c r="M345" s="20">
        <f t="shared" si="23"/>
        <v>27.506910133005498</v>
      </c>
    </row>
    <row r="346" spans="1:13" ht="14.25" customHeight="1" x14ac:dyDescent="0.25">
      <c r="A346" t="str">
        <f t="shared" si="20"/>
        <v>Москва Восток43951</v>
      </c>
      <c r="B346">
        <f t="shared" si="21"/>
        <v>18</v>
      </c>
      <c r="C346" s="6">
        <v>43951</v>
      </c>
      <c r="D346" s="7" t="s">
        <v>22</v>
      </c>
      <c r="E346" s="7">
        <v>206038.5</v>
      </c>
      <c r="F346" s="7">
        <v>21740460</v>
      </c>
      <c r="G346" s="7">
        <v>15789926.042999998</v>
      </c>
      <c r="H346" s="8">
        <v>115102.03846153845</v>
      </c>
      <c r="I346">
        <f>VLOOKUP(A346,Лист2!$A$2:$F$505,4,FALSE)</f>
        <v>54</v>
      </c>
      <c r="J346">
        <f>VLOOKUP(A346,Лист2!$A$2:$F$505,5,FALSE)</f>
        <v>12817</v>
      </c>
      <c r="K346">
        <f>VLOOKUP(A346,Лист2!$A$2:$F$505,6,FALSE)</f>
        <v>11865</v>
      </c>
      <c r="L346" s="20">
        <f t="shared" si="22"/>
        <v>37.685635390534316</v>
      </c>
      <c r="M346" s="20">
        <f t="shared" si="23"/>
        <v>27.370782205160342</v>
      </c>
    </row>
    <row r="347" spans="1:13" ht="14.25" customHeight="1" x14ac:dyDescent="0.25">
      <c r="A347" t="str">
        <f t="shared" si="20"/>
        <v>Москва Восток43961</v>
      </c>
      <c r="B347">
        <f t="shared" si="21"/>
        <v>19</v>
      </c>
      <c r="C347" s="9">
        <v>43961</v>
      </c>
      <c r="D347" s="10" t="s">
        <v>22</v>
      </c>
      <c r="E347" s="10">
        <v>231559.5</v>
      </c>
      <c r="F347" s="10">
        <v>23443725</v>
      </c>
      <c r="G347" s="10">
        <v>17121204.866</v>
      </c>
      <c r="H347" s="11">
        <v>269535.72538461542</v>
      </c>
      <c r="I347">
        <f>VLOOKUP(A347,Лист2!$A$2:$F$505,4,FALSE)</f>
        <v>54</v>
      </c>
      <c r="J347">
        <f>VLOOKUP(A347,Лист2!$A$2:$F$505,5,FALSE)</f>
        <v>13832</v>
      </c>
      <c r="K347">
        <f>VLOOKUP(A347,Лист2!$A$2:$F$505,6,FALSE)</f>
        <v>12864</v>
      </c>
      <c r="L347" s="20">
        <f t="shared" si="22"/>
        <v>36.928009351465228</v>
      </c>
      <c r="M347" s="20">
        <f t="shared" si="23"/>
        <v>26.968922959128722</v>
      </c>
    </row>
    <row r="348" spans="1:13" ht="14.25" customHeight="1" x14ac:dyDescent="0.25">
      <c r="A348" t="str">
        <f t="shared" si="20"/>
        <v>Москва Восток43959</v>
      </c>
      <c r="B348">
        <f t="shared" si="21"/>
        <v>19</v>
      </c>
      <c r="C348" s="6">
        <v>43959</v>
      </c>
      <c r="D348" s="7" t="s">
        <v>22</v>
      </c>
      <c r="E348" s="7">
        <v>225076.5</v>
      </c>
      <c r="F348" s="7">
        <v>22846078.5</v>
      </c>
      <c r="G348" s="7">
        <v>16722171.227</v>
      </c>
      <c r="H348" s="8">
        <v>479024.68461538455</v>
      </c>
      <c r="I348">
        <f>VLOOKUP(A348,Лист2!$A$2:$F$505,4,FALSE)</f>
        <v>54</v>
      </c>
      <c r="J348">
        <f>VLOOKUP(A348,Лист2!$A$2:$F$505,5,FALSE)</f>
        <v>13563</v>
      </c>
      <c r="K348">
        <f>VLOOKUP(A348,Лист2!$A$2:$F$505,6,FALSE)</f>
        <v>12604</v>
      </c>
      <c r="L348" s="20">
        <f t="shared" si="22"/>
        <v>36.621484075657591</v>
      </c>
      <c r="M348" s="20">
        <f t="shared" si="23"/>
        <v>26.805069732208093</v>
      </c>
    </row>
    <row r="349" spans="1:13" ht="14.25" customHeight="1" x14ac:dyDescent="0.25">
      <c r="A349" t="str">
        <f t="shared" si="20"/>
        <v>Москва Восток43958</v>
      </c>
      <c r="B349">
        <f t="shared" si="21"/>
        <v>19</v>
      </c>
      <c r="C349" s="9">
        <v>43958</v>
      </c>
      <c r="D349" s="10" t="s">
        <v>22</v>
      </c>
      <c r="E349" s="10">
        <v>209415</v>
      </c>
      <c r="F349" s="10">
        <v>21463023</v>
      </c>
      <c r="G349" s="10">
        <v>15847839.739</v>
      </c>
      <c r="H349" s="11">
        <v>521163.87692307692</v>
      </c>
      <c r="I349">
        <f>VLOOKUP(A349,Лист2!$A$2:$F$505,4,FALSE)</f>
        <v>54</v>
      </c>
      <c r="J349">
        <f>VLOOKUP(A349,Лист2!$A$2:$F$505,5,FALSE)</f>
        <v>12743</v>
      </c>
      <c r="K349">
        <f>VLOOKUP(A349,Лист2!$A$2:$F$505,6,FALSE)</f>
        <v>11858</v>
      </c>
      <c r="L349" s="20">
        <f t="shared" si="22"/>
        <v>35.431852880122058</v>
      </c>
      <c r="M349" s="20">
        <f t="shared" si="23"/>
        <v>26.16212665382691</v>
      </c>
    </row>
    <row r="350" spans="1:13" ht="14.25" customHeight="1" x14ac:dyDescent="0.25">
      <c r="A350" t="str">
        <f t="shared" si="20"/>
        <v>Москва Восток43975</v>
      </c>
      <c r="B350">
        <f t="shared" si="21"/>
        <v>21</v>
      </c>
      <c r="C350" s="6">
        <v>43975</v>
      </c>
      <c r="D350" s="7" t="s">
        <v>22</v>
      </c>
      <c r="E350" s="7">
        <v>193719</v>
      </c>
      <c r="F350" s="7">
        <v>19071117</v>
      </c>
      <c r="G350" s="7">
        <v>14541424.877999999</v>
      </c>
      <c r="H350" s="8">
        <v>304806.9854230769</v>
      </c>
      <c r="I350">
        <f>VLOOKUP(A350,Лист2!$A$2:$F$505,4,FALSE)</f>
        <v>54</v>
      </c>
      <c r="J350">
        <f>VLOOKUP(A350,Лист2!$A$2:$F$505,5,FALSE)</f>
        <v>12211</v>
      </c>
      <c r="K350">
        <f>VLOOKUP(A350,Лист2!$A$2:$F$505,6,FALSE)</f>
        <v>11427</v>
      </c>
      <c r="L350" s="20">
        <f t="shared" si="22"/>
        <v>31.150263196373967</v>
      </c>
      <c r="M350" s="20">
        <f t="shared" si="23"/>
        <v>23.751582678665343</v>
      </c>
    </row>
    <row r="351" spans="1:13" ht="14.25" customHeight="1" x14ac:dyDescent="0.25">
      <c r="A351" t="str">
        <f t="shared" si="20"/>
        <v>Новосибирск43950</v>
      </c>
      <c r="B351">
        <f t="shared" si="21"/>
        <v>18</v>
      </c>
      <c r="C351" s="9">
        <v>43950</v>
      </c>
      <c r="D351" s="10" t="s">
        <v>23</v>
      </c>
      <c r="E351" s="10">
        <v>12250.5</v>
      </c>
      <c r="F351" s="10">
        <v>981519</v>
      </c>
      <c r="G351" s="10">
        <v>867080.68200000003</v>
      </c>
      <c r="H351" s="11">
        <v>102160.21538461538</v>
      </c>
      <c r="I351">
        <f>VLOOKUP(A351,Лист2!$A$2:$F$505,4,FALSE)</f>
        <v>15</v>
      </c>
      <c r="J351">
        <f>VLOOKUP(A351,Лист2!$A$2:$F$505,5,FALSE)</f>
        <v>659</v>
      </c>
      <c r="K351">
        <f>VLOOKUP(A351,Лист2!$A$2:$F$505,6,FALSE)</f>
        <v>575</v>
      </c>
      <c r="L351" s="20">
        <f t="shared" si="22"/>
        <v>13.198116435489906</v>
      </c>
      <c r="M351" s="20">
        <f t="shared" si="23"/>
        <v>11.659307461190254</v>
      </c>
    </row>
    <row r="352" spans="1:13" ht="14.25" customHeight="1" x14ac:dyDescent="0.25">
      <c r="A352" t="str">
        <f t="shared" si="20"/>
        <v>Новосибирск43949</v>
      </c>
      <c r="B352">
        <f t="shared" si="21"/>
        <v>18</v>
      </c>
      <c r="C352" s="6">
        <v>43949</v>
      </c>
      <c r="D352" s="7" t="s">
        <v>23</v>
      </c>
      <c r="E352" s="7">
        <v>12541.5</v>
      </c>
      <c r="F352" s="7">
        <v>992541</v>
      </c>
      <c r="G352" s="7">
        <v>874678.696</v>
      </c>
      <c r="H352" s="8">
        <v>83886.676923076913</v>
      </c>
      <c r="I352">
        <f>VLOOKUP(A352,Лист2!$A$2:$F$505,4,FALSE)</f>
        <v>15</v>
      </c>
      <c r="J352">
        <f>VLOOKUP(A352,Лист2!$A$2:$F$505,5,FALSE)</f>
        <v>636</v>
      </c>
      <c r="K352">
        <f>VLOOKUP(A352,Лист2!$A$2:$F$505,6,FALSE)</f>
        <v>547</v>
      </c>
      <c r="L352" s="20">
        <f t="shared" si="22"/>
        <v>13.474925654299918</v>
      </c>
      <c r="M352" s="20">
        <f t="shared" si="23"/>
        <v>11.874804567267248</v>
      </c>
    </row>
    <row r="353" spans="1:13" ht="14.25" customHeight="1" x14ac:dyDescent="0.25">
      <c r="A353" t="str">
        <f t="shared" si="20"/>
        <v>Москва Восток43982</v>
      </c>
      <c r="B353">
        <f t="shared" si="21"/>
        <v>22</v>
      </c>
      <c r="C353" s="9">
        <v>43982</v>
      </c>
      <c r="D353" s="10" t="s">
        <v>22</v>
      </c>
      <c r="E353" s="10">
        <v>206758.5</v>
      </c>
      <c r="F353" s="10">
        <v>20717248.5</v>
      </c>
      <c r="G353" s="10">
        <v>15667372.685999999</v>
      </c>
      <c r="H353" s="11">
        <v>180007.08753846152</v>
      </c>
      <c r="I353">
        <f>VLOOKUP(A353,Лист2!$A$2:$F$505,4,FALSE)</f>
        <v>54</v>
      </c>
      <c r="J353">
        <f>VLOOKUP(A353,Лист2!$A$2:$F$505,5,FALSE)</f>
        <v>13106</v>
      </c>
      <c r="K353">
        <f>VLOOKUP(A353,Лист2!$A$2:$F$505,6,FALSE)</f>
        <v>12164</v>
      </c>
      <c r="L353" s="20">
        <f t="shared" si="22"/>
        <v>32.231797348590888</v>
      </c>
      <c r="M353" s="20">
        <f t="shared" si="23"/>
        <v>24.375224412643412</v>
      </c>
    </row>
    <row r="354" spans="1:13" ht="14.25" customHeight="1" x14ac:dyDescent="0.25">
      <c r="A354" t="str">
        <f t="shared" si="20"/>
        <v>Москва Восток43981</v>
      </c>
      <c r="B354">
        <f t="shared" si="21"/>
        <v>22</v>
      </c>
      <c r="C354" s="6">
        <v>43981</v>
      </c>
      <c r="D354" s="7" t="s">
        <v>22</v>
      </c>
      <c r="E354" s="7">
        <v>244734</v>
      </c>
      <c r="F354" s="7">
        <v>24151980</v>
      </c>
      <c r="G354" s="7">
        <v>18429449.488000002</v>
      </c>
      <c r="H354" s="8">
        <v>303444.36538461538</v>
      </c>
      <c r="I354">
        <f>VLOOKUP(A354,Лист2!$A$2:$F$505,4,FALSE)</f>
        <v>54</v>
      </c>
      <c r="J354">
        <f>VLOOKUP(A354,Лист2!$A$2:$F$505,5,FALSE)</f>
        <v>14590</v>
      </c>
      <c r="K354">
        <f>VLOOKUP(A354,Лист2!$A$2:$F$505,6,FALSE)</f>
        <v>13551</v>
      </c>
      <c r="L354" s="20">
        <f t="shared" si="22"/>
        <v>31.051011674147507</v>
      </c>
      <c r="M354" s="20">
        <f t="shared" si="23"/>
        <v>23.693835917386476</v>
      </c>
    </row>
    <row r="355" spans="1:13" ht="14.25" customHeight="1" x14ac:dyDescent="0.25">
      <c r="A355" t="str">
        <f t="shared" si="20"/>
        <v>Москва Восток43979</v>
      </c>
      <c r="B355">
        <f t="shared" si="21"/>
        <v>22</v>
      </c>
      <c r="C355" s="9">
        <v>43979</v>
      </c>
      <c r="D355" s="10" t="s">
        <v>22</v>
      </c>
      <c r="E355" s="10">
        <v>191641.5</v>
      </c>
      <c r="F355" s="10">
        <v>19549036.5</v>
      </c>
      <c r="G355" s="10">
        <v>14481164.23</v>
      </c>
      <c r="H355" s="11">
        <v>266079.27846153843</v>
      </c>
      <c r="I355">
        <f>VLOOKUP(A355,Лист2!$A$2:$F$505,4,FALSE)</f>
        <v>54</v>
      </c>
      <c r="J355">
        <f>VLOOKUP(A355,Лист2!$A$2:$F$505,5,FALSE)</f>
        <v>12409</v>
      </c>
      <c r="K355">
        <f>VLOOKUP(A355,Лист2!$A$2:$F$505,6,FALSE)</f>
        <v>11582</v>
      </c>
      <c r="L355" s="20">
        <f t="shared" si="22"/>
        <v>34.996304092050195</v>
      </c>
      <c r="M355" s="20">
        <f t="shared" si="23"/>
        <v>25.923897937374047</v>
      </c>
    </row>
    <row r="356" spans="1:13" ht="14.25" customHeight="1" x14ac:dyDescent="0.25">
      <c r="A356" t="str">
        <f t="shared" si="20"/>
        <v>Новосибирск43967</v>
      </c>
      <c r="B356">
        <f t="shared" si="21"/>
        <v>20</v>
      </c>
      <c r="C356" s="6">
        <v>43967</v>
      </c>
      <c r="D356" s="7" t="s">
        <v>23</v>
      </c>
      <c r="E356" s="7">
        <v>16368</v>
      </c>
      <c r="F356" s="7">
        <v>1316350.5</v>
      </c>
      <c r="G356" s="7">
        <v>1092945.2830000001</v>
      </c>
      <c r="H356" s="8">
        <v>175846.6446153846</v>
      </c>
      <c r="I356">
        <f>VLOOKUP(A356,Лист2!$A$2:$F$505,4,FALSE)</f>
        <v>16</v>
      </c>
      <c r="J356">
        <f>VLOOKUP(A356,Лист2!$A$2:$F$505,5,FALSE)</f>
        <v>920</v>
      </c>
      <c r="K356">
        <f>VLOOKUP(A356,Лист2!$A$2:$F$505,6,FALSE)</f>
        <v>818</v>
      </c>
      <c r="L356" s="20">
        <f t="shared" si="22"/>
        <v>20.440658876058293</v>
      </c>
      <c r="M356" s="20">
        <f t="shared" si="23"/>
        <v>16.971560158179752</v>
      </c>
    </row>
    <row r="357" spans="1:13" ht="14.25" customHeight="1" x14ac:dyDescent="0.25">
      <c r="A357" t="str">
        <f t="shared" si="20"/>
        <v>Новосибирск43970</v>
      </c>
      <c r="B357">
        <f t="shared" si="21"/>
        <v>21</v>
      </c>
      <c r="C357" s="9">
        <v>43970</v>
      </c>
      <c r="D357" s="10" t="s">
        <v>23</v>
      </c>
      <c r="E357" s="10">
        <v>14427</v>
      </c>
      <c r="F357" s="10">
        <v>1126810.5</v>
      </c>
      <c r="G357" s="10">
        <v>963035.41399999999</v>
      </c>
      <c r="H357" s="11">
        <v>202056.34519230769</v>
      </c>
      <c r="I357">
        <f>VLOOKUP(A357,Лист2!$A$2:$F$505,4,FALSE)</f>
        <v>17</v>
      </c>
      <c r="J357">
        <f>VLOOKUP(A357,Лист2!$A$2:$F$505,5,FALSE)</f>
        <v>857</v>
      </c>
      <c r="K357">
        <f>VLOOKUP(A357,Лист2!$A$2:$F$505,6,FALSE)</f>
        <v>757</v>
      </c>
      <c r="L357" s="20">
        <f t="shared" si="22"/>
        <v>17.006133276008477</v>
      </c>
      <c r="M357" s="20">
        <f t="shared" si="23"/>
        <v>14.534394736293283</v>
      </c>
    </row>
    <row r="358" spans="1:13" ht="14.25" customHeight="1" x14ac:dyDescent="0.25">
      <c r="A358" t="str">
        <f t="shared" si="20"/>
        <v>Новосибирск43968</v>
      </c>
      <c r="B358">
        <f t="shared" si="21"/>
        <v>20</v>
      </c>
      <c r="C358" s="6">
        <v>43968</v>
      </c>
      <c r="D358" s="7" t="s">
        <v>23</v>
      </c>
      <c r="E358" s="7">
        <v>13440</v>
      </c>
      <c r="F358" s="7">
        <v>1157529</v>
      </c>
      <c r="G358" s="7">
        <v>935379.42299999984</v>
      </c>
      <c r="H358" s="8">
        <v>111375.6648</v>
      </c>
      <c r="I358">
        <f>VLOOKUP(A358,Лист2!$A$2:$F$505,4,FALSE)</f>
        <v>16</v>
      </c>
      <c r="J358">
        <f>VLOOKUP(A358,Лист2!$A$2:$F$505,5,FALSE)</f>
        <v>859</v>
      </c>
      <c r="K358">
        <f>VLOOKUP(A358,Лист2!$A$2:$F$505,6,FALSE)</f>
        <v>746</v>
      </c>
      <c r="L358" s="20">
        <f t="shared" si="22"/>
        <v>23.749675429838934</v>
      </c>
      <c r="M358" s="20">
        <f t="shared" si="23"/>
        <v>19.191707248803283</v>
      </c>
    </row>
    <row r="359" spans="1:13" ht="14.25" customHeight="1" x14ac:dyDescent="0.25">
      <c r="A359" t="str">
        <f t="shared" si="20"/>
        <v>Новосибирск43960</v>
      </c>
      <c r="B359">
        <f t="shared" si="21"/>
        <v>19</v>
      </c>
      <c r="C359" s="9">
        <v>43960</v>
      </c>
      <c r="D359" s="10" t="s">
        <v>23</v>
      </c>
      <c r="E359" s="10">
        <v>11745</v>
      </c>
      <c r="F359" s="10">
        <v>955801.5</v>
      </c>
      <c r="G359" s="10">
        <v>795942.652</v>
      </c>
      <c r="H359" s="11">
        <v>165952.05877692305</v>
      </c>
      <c r="I359">
        <f>VLOOKUP(A359,Лист2!$A$2:$F$505,4,FALSE)</f>
        <v>15</v>
      </c>
      <c r="J359">
        <f>VLOOKUP(A359,Лист2!$A$2:$F$505,5,FALSE)</f>
        <v>654</v>
      </c>
      <c r="K359">
        <f>VLOOKUP(A359,Лист2!$A$2:$F$505,6,FALSE)</f>
        <v>570</v>
      </c>
      <c r="L359" s="20">
        <f t="shared" si="22"/>
        <v>20.084216821188772</v>
      </c>
      <c r="M359" s="20">
        <f t="shared" si="23"/>
        <v>16.725109554651254</v>
      </c>
    </row>
    <row r="360" spans="1:13" ht="14.25" customHeight="1" x14ac:dyDescent="0.25">
      <c r="A360" t="str">
        <f t="shared" si="20"/>
        <v>Новосибирск43955</v>
      </c>
      <c r="B360">
        <f t="shared" si="21"/>
        <v>19</v>
      </c>
      <c r="C360" s="6">
        <v>43955</v>
      </c>
      <c r="D360" s="7" t="s">
        <v>23</v>
      </c>
      <c r="E360" s="7">
        <v>11062.5</v>
      </c>
      <c r="F360" s="7">
        <v>906343.5</v>
      </c>
      <c r="G360" s="7">
        <v>762082.74899999995</v>
      </c>
      <c r="H360" s="8">
        <v>125305.56399230768</v>
      </c>
      <c r="I360">
        <f>VLOOKUP(A360,Лист2!$A$2:$F$505,4,FALSE)</f>
        <v>15</v>
      </c>
      <c r="J360">
        <f>VLOOKUP(A360,Лист2!$A$2:$F$505,5,FALSE)</f>
        <v>622</v>
      </c>
      <c r="K360">
        <f>VLOOKUP(A360,Лист2!$A$2:$F$505,6,FALSE)</f>
        <v>538</v>
      </c>
      <c r="L360" s="20">
        <f t="shared" si="22"/>
        <v>18.929801414518053</v>
      </c>
      <c r="M360" s="20">
        <f t="shared" si="23"/>
        <v>15.916785523369455</v>
      </c>
    </row>
    <row r="361" spans="1:13" ht="14.25" customHeight="1" x14ac:dyDescent="0.25">
      <c r="A361" t="str">
        <f t="shared" si="20"/>
        <v>Новосибирск43953</v>
      </c>
      <c r="B361">
        <f t="shared" si="21"/>
        <v>18</v>
      </c>
      <c r="C361" s="9">
        <v>43953</v>
      </c>
      <c r="D361" s="10" t="s">
        <v>23</v>
      </c>
      <c r="E361" s="10">
        <v>10018.5</v>
      </c>
      <c r="F361" s="10">
        <v>816859.5</v>
      </c>
      <c r="G361" s="10">
        <v>697541.2969999999</v>
      </c>
      <c r="H361" s="11">
        <v>106508.82307692307</v>
      </c>
      <c r="I361">
        <f>VLOOKUP(A361,Лист2!$A$2:$F$505,4,FALSE)</f>
        <v>15</v>
      </c>
      <c r="J361">
        <f>VLOOKUP(A361,Лист2!$A$2:$F$505,5,FALSE)</f>
        <v>567</v>
      </c>
      <c r="K361">
        <f>VLOOKUP(A361,Лист2!$A$2:$F$505,6,FALSE)</f>
        <v>493</v>
      </c>
      <c r="L361" s="20">
        <f t="shared" si="22"/>
        <v>17.105539630867206</v>
      </c>
      <c r="M361" s="20">
        <f t="shared" si="23"/>
        <v>14.606943176886611</v>
      </c>
    </row>
    <row r="362" spans="1:13" ht="14.25" customHeight="1" x14ac:dyDescent="0.25">
      <c r="A362" t="str">
        <f t="shared" si="20"/>
        <v>Тюмень43977</v>
      </c>
      <c r="B362">
        <f t="shared" si="21"/>
        <v>22</v>
      </c>
      <c r="C362" s="6">
        <v>43977</v>
      </c>
      <c r="D362" s="7" t="s">
        <v>24</v>
      </c>
      <c r="E362" s="7">
        <v>10437</v>
      </c>
      <c r="F362" s="7">
        <v>833815.5</v>
      </c>
      <c r="G362" s="7">
        <v>737888.36599999992</v>
      </c>
      <c r="H362" s="8">
        <v>39424.853846153841</v>
      </c>
      <c r="I362">
        <f>VLOOKUP(A362,Лист2!$A$2:$F$505,4,FALSE)</f>
        <v>7</v>
      </c>
      <c r="J362">
        <f>VLOOKUP(A362,Лист2!$A$2:$F$505,5,FALSE)</f>
        <v>577</v>
      </c>
      <c r="K362">
        <f>VLOOKUP(A362,Лист2!$A$2:$F$505,6,FALSE)</f>
        <v>389</v>
      </c>
      <c r="L362" s="20">
        <f t="shared" si="22"/>
        <v>13.000223125892202</v>
      </c>
      <c r="M362" s="20">
        <f t="shared" si="23"/>
        <v>11.504599518718479</v>
      </c>
    </row>
    <row r="363" spans="1:13" ht="14.25" customHeight="1" x14ac:dyDescent="0.25">
      <c r="A363" t="str">
        <f t="shared" si="20"/>
        <v>Новосибирск43952</v>
      </c>
      <c r="B363">
        <f t="shared" si="21"/>
        <v>18</v>
      </c>
      <c r="C363" s="9">
        <v>43952</v>
      </c>
      <c r="D363" s="10" t="s">
        <v>23</v>
      </c>
      <c r="E363" s="10">
        <v>13644</v>
      </c>
      <c r="F363" s="10">
        <v>1134444</v>
      </c>
      <c r="G363" s="10">
        <v>971710.87099999993</v>
      </c>
      <c r="H363" s="11">
        <v>291527.8831384615</v>
      </c>
      <c r="I363">
        <f>VLOOKUP(A363,Лист2!$A$2:$F$505,4,FALSE)</f>
        <v>15</v>
      </c>
      <c r="J363">
        <f>VLOOKUP(A363,Лист2!$A$2:$F$505,5,FALSE)</f>
        <v>721</v>
      </c>
      <c r="K363">
        <f>VLOOKUP(A363,Лист2!$A$2:$F$505,6,FALSE)</f>
        <v>625</v>
      </c>
      <c r="L363" s="20">
        <f t="shared" si="22"/>
        <v>16.747073008715994</v>
      </c>
      <c r="M363" s="20">
        <f t="shared" si="23"/>
        <v>14.344747647305647</v>
      </c>
    </row>
    <row r="364" spans="1:13" ht="14.25" customHeight="1" x14ac:dyDescent="0.25">
      <c r="A364" t="str">
        <f t="shared" si="20"/>
        <v>Новосибирск43963</v>
      </c>
      <c r="B364">
        <f t="shared" si="21"/>
        <v>20</v>
      </c>
      <c r="C364" s="6">
        <v>43963</v>
      </c>
      <c r="D364" s="7" t="s">
        <v>23</v>
      </c>
      <c r="E364" s="7">
        <v>13443</v>
      </c>
      <c r="F364" s="7">
        <v>1092277.5</v>
      </c>
      <c r="G364" s="7">
        <v>921493.48300000001</v>
      </c>
      <c r="H364" s="8">
        <v>218151.6</v>
      </c>
      <c r="I364">
        <f>VLOOKUP(A364,Лист2!$A$2:$F$505,4,FALSE)</f>
        <v>15</v>
      </c>
      <c r="J364">
        <f>VLOOKUP(A364,Лист2!$A$2:$F$505,5,FALSE)</f>
        <v>750</v>
      </c>
      <c r="K364">
        <f>VLOOKUP(A364,Лист2!$A$2:$F$505,6,FALSE)</f>
        <v>659</v>
      </c>
      <c r="L364" s="20">
        <f t="shared" si="22"/>
        <v>18.533393903557318</v>
      </c>
      <c r="M364" s="20">
        <f t="shared" si="23"/>
        <v>15.635588666799416</v>
      </c>
    </row>
    <row r="365" spans="1:13" ht="14.25" customHeight="1" x14ac:dyDescent="0.25">
      <c r="A365" t="str">
        <f t="shared" si="20"/>
        <v>Новосибирск43972</v>
      </c>
      <c r="B365">
        <f t="shared" si="21"/>
        <v>21</v>
      </c>
      <c r="C365" s="9">
        <v>43972</v>
      </c>
      <c r="D365" s="10" t="s">
        <v>23</v>
      </c>
      <c r="E365" s="10">
        <v>14182.5</v>
      </c>
      <c r="F365" s="10">
        <v>1172574</v>
      </c>
      <c r="G365" s="10">
        <v>968784.86499999987</v>
      </c>
      <c r="H365" s="11">
        <v>94547</v>
      </c>
      <c r="I365">
        <f>VLOOKUP(A365,Лист2!$A$2:$F$505,4,FALSE)</f>
        <v>18</v>
      </c>
      <c r="J365">
        <f>VLOOKUP(A365,Лист2!$A$2:$F$505,5,FALSE)</f>
        <v>888</v>
      </c>
      <c r="K365">
        <f>VLOOKUP(A365,Лист2!$A$2:$F$505,6,FALSE)</f>
        <v>786</v>
      </c>
      <c r="L365" s="20">
        <f t="shared" si="22"/>
        <v>21.035540744125907</v>
      </c>
      <c r="M365" s="20">
        <f t="shared" si="23"/>
        <v>17.379639579250448</v>
      </c>
    </row>
    <row r="366" spans="1:13" ht="14.25" customHeight="1" x14ac:dyDescent="0.25">
      <c r="A366" t="str">
        <f t="shared" si="20"/>
        <v>Новосибирск43971</v>
      </c>
      <c r="B366">
        <f t="shared" si="21"/>
        <v>21</v>
      </c>
      <c r="C366" s="6">
        <v>43971</v>
      </c>
      <c r="D366" s="7" t="s">
        <v>23</v>
      </c>
      <c r="E366" s="7">
        <v>14928</v>
      </c>
      <c r="F366" s="7">
        <v>1217749.5</v>
      </c>
      <c r="G366" s="7">
        <v>1025585.5199999999</v>
      </c>
      <c r="H366" s="8">
        <v>84618.754369230766</v>
      </c>
      <c r="I366">
        <f>VLOOKUP(A366,Лист2!$A$2:$F$505,4,FALSE)</f>
        <v>17</v>
      </c>
      <c r="J366">
        <f>VLOOKUP(A366,Лист2!$A$2:$F$505,5,FALSE)</f>
        <v>890</v>
      </c>
      <c r="K366">
        <f>VLOOKUP(A366,Лист2!$A$2:$F$505,6,FALSE)</f>
        <v>794</v>
      </c>
      <c r="L366" s="20">
        <f t="shared" si="22"/>
        <v>18.737002059077447</v>
      </c>
      <c r="M366" s="20">
        <f t="shared" si="23"/>
        <v>15.780255298811463</v>
      </c>
    </row>
    <row r="367" spans="1:13" ht="14.25" customHeight="1" x14ac:dyDescent="0.25">
      <c r="A367" t="str">
        <f t="shared" si="20"/>
        <v>Новосибирск43956</v>
      </c>
      <c r="B367">
        <f t="shared" si="21"/>
        <v>19</v>
      </c>
      <c r="C367" s="9">
        <v>43956</v>
      </c>
      <c r="D367" s="10" t="s">
        <v>23</v>
      </c>
      <c r="E367" s="10">
        <v>13941</v>
      </c>
      <c r="F367" s="10">
        <v>1145575.5</v>
      </c>
      <c r="G367" s="10">
        <v>974448.12600000005</v>
      </c>
      <c r="H367" s="11">
        <v>152152.96544615386</v>
      </c>
      <c r="I367">
        <f>VLOOKUP(A367,Лист2!$A$2:$F$505,4,FALSE)</f>
        <v>15</v>
      </c>
      <c r="J367">
        <f>VLOOKUP(A367,Лист2!$A$2:$F$505,5,FALSE)</f>
        <v>750</v>
      </c>
      <c r="K367">
        <f>VLOOKUP(A367,Лист2!$A$2:$F$505,6,FALSE)</f>
        <v>658</v>
      </c>
      <c r="L367" s="20">
        <f t="shared" si="22"/>
        <v>17.561465760364133</v>
      </c>
      <c r="M367" s="20">
        <f t="shared" si="23"/>
        <v>14.938113987249199</v>
      </c>
    </row>
    <row r="368" spans="1:13" ht="14.25" customHeight="1" x14ac:dyDescent="0.25">
      <c r="A368" t="str">
        <f t="shared" si="20"/>
        <v>Новосибирск43964</v>
      </c>
      <c r="B368">
        <f t="shared" si="21"/>
        <v>20</v>
      </c>
      <c r="C368" s="6">
        <v>43964</v>
      </c>
      <c r="D368" s="7" t="s">
        <v>23</v>
      </c>
      <c r="E368" s="7">
        <v>14643</v>
      </c>
      <c r="F368" s="7">
        <v>1172691</v>
      </c>
      <c r="G368" s="7">
        <v>971555.08299999998</v>
      </c>
      <c r="H368" s="8">
        <v>124018.33614615384</v>
      </c>
      <c r="I368">
        <f>VLOOKUP(A368,Лист2!$A$2:$F$505,4,FALSE)</f>
        <v>15</v>
      </c>
      <c r="J368">
        <f>VLOOKUP(A368,Лист2!$A$2:$F$505,5,FALSE)</f>
        <v>854</v>
      </c>
      <c r="K368">
        <f>VLOOKUP(A368,Лист2!$A$2:$F$505,6,FALSE)</f>
        <v>756</v>
      </c>
      <c r="L368" s="20">
        <f t="shared" si="22"/>
        <v>20.702471791812961</v>
      </c>
      <c r="M368" s="20">
        <f t="shared" si="23"/>
        <v>17.151655210110764</v>
      </c>
    </row>
    <row r="369" spans="1:13" ht="14.25" customHeight="1" x14ac:dyDescent="0.25">
      <c r="A369" t="str">
        <f t="shared" si="20"/>
        <v>Новосибирск43954</v>
      </c>
      <c r="B369">
        <f t="shared" si="21"/>
        <v>18</v>
      </c>
      <c r="C369" s="9">
        <v>43954</v>
      </c>
      <c r="D369" s="10" t="s">
        <v>23</v>
      </c>
      <c r="E369" s="10">
        <v>10032</v>
      </c>
      <c r="F369" s="10">
        <v>816150</v>
      </c>
      <c r="G369" s="10">
        <v>698626.03299999994</v>
      </c>
      <c r="H369" s="11">
        <v>97812.892307692295</v>
      </c>
      <c r="I369">
        <f>VLOOKUP(A369,Лист2!$A$2:$F$505,4,FALSE)</f>
        <v>15</v>
      </c>
      <c r="J369">
        <f>VLOOKUP(A369,Лист2!$A$2:$F$505,5,FALSE)</f>
        <v>585</v>
      </c>
      <c r="K369">
        <f>VLOOKUP(A369,Лист2!$A$2:$F$505,6,FALSE)</f>
        <v>502</v>
      </c>
      <c r="L369" s="20">
        <f t="shared" si="22"/>
        <v>16.822156840525302</v>
      </c>
      <c r="M369" s="20">
        <f t="shared" si="23"/>
        <v>14.399799914231458</v>
      </c>
    </row>
    <row r="370" spans="1:13" ht="14.25" customHeight="1" x14ac:dyDescent="0.25">
      <c r="A370" t="str">
        <f t="shared" si="20"/>
        <v>Новосибирск43957</v>
      </c>
      <c r="B370">
        <f t="shared" si="21"/>
        <v>19</v>
      </c>
      <c r="C370" s="6">
        <v>43957</v>
      </c>
      <c r="D370" s="7" t="s">
        <v>23</v>
      </c>
      <c r="E370" s="7">
        <v>12468</v>
      </c>
      <c r="F370" s="7">
        <v>1016566.5</v>
      </c>
      <c r="G370" s="7">
        <v>858367.60399999993</v>
      </c>
      <c r="H370" s="8">
        <v>88833.638169230762</v>
      </c>
      <c r="I370">
        <f>VLOOKUP(A370,Лист2!$A$2:$F$505,4,FALSE)</f>
        <v>15</v>
      </c>
      <c r="J370">
        <f>VLOOKUP(A370,Лист2!$A$2:$F$505,5,FALSE)</f>
        <v>701</v>
      </c>
      <c r="K370">
        <f>VLOOKUP(A370,Лист2!$A$2:$F$505,6,FALSE)</f>
        <v>611</v>
      </c>
      <c r="L370" s="20">
        <f t="shared" si="22"/>
        <v>18.430203477250533</v>
      </c>
      <c r="M370" s="20">
        <f t="shared" si="23"/>
        <v>15.562080395134018</v>
      </c>
    </row>
    <row r="371" spans="1:13" ht="14.25" customHeight="1" x14ac:dyDescent="0.25">
      <c r="A371" t="str">
        <f t="shared" si="20"/>
        <v>Новосибирск43974</v>
      </c>
      <c r="B371">
        <f t="shared" si="21"/>
        <v>21</v>
      </c>
      <c r="C371" s="9">
        <v>43974</v>
      </c>
      <c r="D371" s="10" t="s">
        <v>23</v>
      </c>
      <c r="E371" s="10">
        <v>17943</v>
      </c>
      <c r="F371" s="10">
        <v>1457391</v>
      </c>
      <c r="G371" s="10">
        <v>1194154.7659999998</v>
      </c>
      <c r="H371" s="11">
        <v>124621.03076923077</v>
      </c>
      <c r="I371">
        <f>VLOOKUP(A371,Лист2!$A$2:$F$505,4,FALSE)</f>
        <v>18</v>
      </c>
      <c r="J371">
        <f>VLOOKUP(A371,Лист2!$A$2:$F$505,5,FALSE)</f>
        <v>1031</v>
      </c>
      <c r="K371">
        <f>VLOOKUP(A371,Лист2!$A$2:$F$505,6,FALSE)</f>
        <v>918</v>
      </c>
      <c r="L371" s="20">
        <f t="shared" si="22"/>
        <v>22.043728459230568</v>
      </c>
      <c r="M371" s="20">
        <f t="shared" si="23"/>
        <v>18.062155866202012</v>
      </c>
    </row>
    <row r="372" spans="1:13" ht="14.25" customHeight="1" x14ac:dyDescent="0.25">
      <c r="A372" t="str">
        <f t="shared" si="20"/>
        <v>Новосибирск43976</v>
      </c>
      <c r="B372">
        <f t="shared" si="21"/>
        <v>22</v>
      </c>
      <c r="C372" s="6">
        <v>43976</v>
      </c>
      <c r="D372" s="7" t="s">
        <v>23</v>
      </c>
      <c r="E372" s="7">
        <v>15807</v>
      </c>
      <c r="F372" s="7">
        <v>1326705</v>
      </c>
      <c r="G372" s="7">
        <v>1070563.6439999999</v>
      </c>
      <c r="H372" s="8">
        <v>123343.24153846155</v>
      </c>
      <c r="I372">
        <f>VLOOKUP(A372,Лист2!$A$2:$F$505,4,FALSE)</f>
        <v>18</v>
      </c>
      <c r="J372">
        <f>VLOOKUP(A372,Лист2!$A$2:$F$505,5,FALSE)</f>
        <v>989</v>
      </c>
      <c r="K372">
        <f>VLOOKUP(A372,Лист2!$A$2:$F$505,6,FALSE)</f>
        <v>887</v>
      </c>
      <c r="L372" s="20">
        <f t="shared" si="22"/>
        <v>23.925841068445642</v>
      </c>
      <c r="M372" s="20">
        <f t="shared" si="23"/>
        <v>19.306579533505953</v>
      </c>
    </row>
    <row r="373" spans="1:13" ht="14.25" customHeight="1" x14ac:dyDescent="0.25">
      <c r="A373" t="str">
        <f t="shared" si="20"/>
        <v>Новосибирск43951</v>
      </c>
      <c r="B373">
        <f t="shared" si="21"/>
        <v>18</v>
      </c>
      <c r="C373" s="9">
        <v>43951</v>
      </c>
      <c r="D373" s="10" t="s">
        <v>23</v>
      </c>
      <c r="E373" s="10">
        <v>11976</v>
      </c>
      <c r="F373" s="10">
        <v>1004511</v>
      </c>
      <c r="G373" s="10">
        <v>861334.61399999994</v>
      </c>
      <c r="H373" s="11">
        <v>20847.353846153845</v>
      </c>
      <c r="I373">
        <f>VLOOKUP(A373,Лист2!$A$2:$F$505,4,FALSE)</f>
        <v>15</v>
      </c>
      <c r="J373">
        <f>VLOOKUP(A373,Лист2!$A$2:$F$505,5,FALSE)</f>
        <v>644</v>
      </c>
      <c r="K373">
        <f>VLOOKUP(A373,Лист2!$A$2:$F$505,6,FALSE)</f>
        <v>550</v>
      </c>
      <c r="L373" s="20">
        <f t="shared" si="22"/>
        <v>16.622620718224155</v>
      </c>
      <c r="M373" s="20">
        <f t="shared" si="23"/>
        <v>14.253341775251846</v>
      </c>
    </row>
    <row r="374" spans="1:13" ht="14.25" customHeight="1" x14ac:dyDescent="0.25">
      <c r="A374" t="str">
        <f t="shared" si="20"/>
        <v>Новосибирск43961</v>
      </c>
      <c r="B374">
        <f t="shared" si="21"/>
        <v>19</v>
      </c>
      <c r="C374" s="6">
        <v>43961</v>
      </c>
      <c r="D374" s="7" t="s">
        <v>23</v>
      </c>
      <c r="E374" s="7">
        <v>14566.5</v>
      </c>
      <c r="F374" s="7">
        <v>1216557</v>
      </c>
      <c r="G374" s="7">
        <v>1013050.3829999999</v>
      </c>
      <c r="H374" s="8">
        <v>102510.40189230769</v>
      </c>
      <c r="I374">
        <f>VLOOKUP(A374,Лист2!$A$2:$F$505,4,FALSE)</f>
        <v>15</v>
      </c>
      <c r="J374">
        <f>VLOOKUP(A374,Лист2!$A$2:$F$505,5,FALSE)</f>
        <v>792</v>
      </c>
      <c r="K374">
        <f>VLOOKUP(A374,Лист2!$A$2:$F$505,6,FALSE)</f>
        <v>695</v>
      </c>
      <c r="L374" s="20">
        <f t="shared" si="22"/>
        <v>20.088499092941962</v>
      </c>
      <c r="M374" s="20">
        <f t="shared" si="23"/>
        <v>16.728079078908763</v>
      </c>
    </row>
    <row r="375" spans="1:13" ht="14.25" customHeight="1" x14ac:dyDescent="0.25">
      <c r="A375" t="str">
        <f t="shared" si="20"/>
        <v>Новосибирск43959</v>
      </c>
      <c r="B375">
        <f t="shared" si="21"/>
        <v>19</v>
      </c>
      <c r="C375" s="9">
        <v>43959</v>
      </c>
      <c r="D375" s="10" t="s">
        <v>23</v>
      </c>
      <c r="E375" s="10">
        <v>12976.5</v>
      </c>
      <c r="F375" s="10">
        <v>1046848.5</v>
      </c>
      <c r="G375" s="10">
        <v>892743.74599999993</v>
      </c>
      <c r="H375" s="11">
        <v>396844.24095384614</v>
      </c>
      <c r="I375">
        <f>VLOOKUP(A375,Лист2!$A$2:$F$505,4,FALSE)</f>
        <v>15</v>
      </c>
      <c r="J375">
        <f>VLOOKUP(A375,Лист2!$A$2:$F$505,5,FALSE)</f>
        <v>703</v>
      </c>
      <c r="K375">
        <f>VLOOKUP(A375,Лист2!$A$2:$F$505,6,FALSE)</f>
        <v>609</v>
      </c>
      <c r="L375" s="20">
        <f t="shared" si="22"/>
        <v>17.261924789781734</v>
      </c>
      <c r="M375" s="20">
        <f t="shared" si="23"/>
        <v>14.720826748092019</v>
      </c>
    </row>
    <row r="376" spans="1:13" ht="14.25" customHeight="1" x14ac:dyDescent="0.25">
      <c r="A376" t="str">
        <f t="shared" si="20"/>
        <v>Новосибирск43958</v>
      </c>
      <c r="B376">
        <f t="shared" si="21"/>
        <v>19</v>
      </c>
      <c r="C376" s="6">
        <v>43958</v>
      </c>
      <c r="D376" s="7" t="s">
        <v>23</v>
      </c>
      <c r="E376" s="7">
        <v>11719.5</v>
      </c>
      <c r="F376" s="7">
        <v>965880</v>
      </c>
      <c r="G376" s="7">
        <v>809986.38600000006</v>
      </c>
      <c r="H376" s="8">
        <v>106745.03623846154</v>
      </c>
      <c r="I376">
        <f>VLOOKUP(A376,Лист2!$A$2:$F$505,4,FALSE)</f>
        <v>15</v>
      </c>
      <c r="J376">
        <f>VLOOKUP(A376,Лист2!$A$2:$F$505,5,FALSE)</f>
        <v>676</v>
      </c>
      <c r="K376">
        <f>VLOOKUP(A376,Лист2!$A$2:$F$505,6,FALSE)</f>
        <v>591</v>
      </c>
      <c r="L376" s="20">
        <f t="shared" si="22"/>
        <v>19.246448668089087</v>
      </c>
      <c r="M376" s="20">
        <f t="shared" si="23"/>
        <v>16.140060255932408</v>
      </c>
    </row>
    <row r="377" spans="1:13" ht="14.25" customHeight="1" x14ac:dyDescent="0.25">
      <c r="A377" t="str">
        <f t="shared" si="20"/>
        <v>Новосибирск43975</v>
      </c>
      <c r="B377">
        <f t="shared" si="21"/>
        <v>21</v>
      </c>
      <c r="C377" s="9">
        <v>43975</v>
      </c>
      <c r="D377" s="10" t="s">
        <v>23</v>
      </c>
      <c r="E377" s="10">
        <v>17197.5</v>
      </c>
      <c r="F377" s="10">
        <v>1386262.5</v>
      </c>
      <c r="G377" s="10">
        <v>1130117.3810000001</v>
      </c>
      <c r="H377" s="11">
        <v>121581.84923076924</v>
      </c>
      <c r="I377">
        <f>VLOOKUP(A377,Лист2!$A$2:$F$505,4,FALSE)</f>
        <v>18</v>
      </c>
      <c r="J377">
        <f>VLOOKUP(A377,Лист2!$A$2:$F$505,5,FALSE)</f>
        <v>1006</v>
      </c>
      <c r="K377">
        <f>VLOOKUP(A377,Лист2!$A$2:$F$505,6,FALSE)</f>
        <v>904</v>
      </c>
      <c r="L377" s="20">
        <f t="shared" si="22"/>
        <v>22.665355237112305</v>
      </c>
      <c r="M377" s="20">
        <f t="shared" si="23"/>
        <v>18.477389311187451</v>
      </c>
    </row>
    <row r="378" spans="1:13" ht="14.25" customHeight="1" x14ac:dyDescent="0.25">
      <c r="A378" t="str">
        <f t="shared" si="20"/>
        <v>Новосибирск43977</v>
      </c>
      <c r="B378">
        <f t="shared" si="21"/>
        <v>22</v>
      </c>
      <c r="C378" s="6">
        <v>43977</v>
      </c>
      <c r="D378" s="7" t="s">
        <v>23</v>
      </c>
      <c r="E378" s="7">
        <v>14419.5</v>
      </c>
      <c r="F378" s="7">
        <v>1210456.5</v>
      </c>
      <c r="G378" s="7">
        <v>970917.12399999995</v>
      </c>
      <c r="H378" s="8">
        <v>88147.13846153846</v>
      </c>
      <c r="I378">
        <f>VLOOKUP(A378,Лист2!$A$2:$F$505,4,FALSE)</f>
        <v>18</v>
      </c>
      <c r="J378">
        <f>VLOOKUP(A378,Лист2!$A$2:$F$505,5,FALSE)</f>
        <v>914</v>
      </c>
      <c r="K378">
        <f>VLOOKUP(A378,Лист2!$A$2:$F$505,6,FALSE)</f>
        <v>804</v>
      </c>
      <c r="L378" s="20">
        <f t="shared" si="22"/>
        <v>24.671454450524248</v>
      </c>
      <c r="M378" s="20">
        <f t="shared" si="23"/>
        <v>19.789176727953468</v>
      </c>
    </row>
    <row r="379" spans="1:13" ht="14.25" customHeight="1" x14ac:dyDescent="0.25">
      <c r="A379" t="str">
        <f t="shared" si="20"/>
        <v>Самара43983</v>
      </c>
      <c r="B379">
        <f t="shared" si="21"/>
        <v>23</v>
      </c>
      <c r="C379" s="9">
        <v>43983</v>
      </c>
      <c r="D379" s="10" t="s">
        <v>9</v>
      </c>
      <c r="E379" s="10">
        <v>7816.5</v>
      </c>
      <c r="F379" s="10">
        <v>636345</v>
      </c>
      <c r="G379" s="10">
        <v>550528.66300000006</v>
      </c>
      <c r="H379" s="11">
        <v>190344.3008</v>
      </c>
      <c r="I379">
        <f>VLOOKUP(A379,Лист2!$A$2:$F$505,4,FALSE)</f>
        <v>15</v>
      </c>
      <c r="J379">
        <f>VLOOKUP(A379,Лист2!$A$2:$F$505,5,FALSE)</f>
        <v>453</v>
      </c>
      <c r="K379">
        <f>VLOOKUP(A379,Лист2!$A$2:$F$505,6,FALSE)</f>
        <v>370</v>
      </c>
      <c r="L379" s="20">
        <f t="shared" si="22"/>
        <v>15.587987105405251</v>
      </c>
      <c r="M379" s="20">
        <f t="shared" si="23"/>
        <v>13.485819327566013</v>
      </c>
    </row>
    <row r="380" spans="1:13" ht="14.25" customHeight="1" x14ac:dyDescent="0.25">
      <c r="A380" t="str">
        <f t="shared" si="20"/>
        <v>Томск43982</v>
      </c>
      <c r="B380">
        <f t="shared" si="21"/>
        <v>22</v>
      </c>
      <c r="C380" s="6">
        <v>43982</v>
      </c>
      <c r="D380" s="7" t="s">
        <v>25</v>
      </c>
      <c r="E380" s="7">
        <v>6409.5</v>
      </c>
      <c r="F380" s="7">
        <v>493893</v>
      </c>
      <c r="G380" s="7">
        <v>459762.61999999994</v>
      </c>
      <c r="H380" s="8">
        <v>28040.97692307692</v>
      </c>
      <c r="I380">
        <f>VLOOKUP(A380,Лист2!$A$2:$F$505,4,FALSE)</f>
        <v>9</v>
      </c>
      <c r="J380">
        <f>VLOOKUP(A380,Лист2!$A$2:$F$505,5,FALSE)</f>
        <v>345</v>
      </c>
      <c r="K380">
        <f>VLOOKUP(A380,Лист2!$A$2:$F$505,6,FALSE)</f>
        <v>255</v>
      </c>
      <c r="L380" s="20">
        <f t="shared" si="22"/>
        <v>7.4234786638374528</v>
      </c>
      <c r="M380" s="20">
        <f t="shared" si="23"/>
        <v>6.9104806101726615</v>
      </c>
    </row>
    <row r="381" spans="1:13" ht="14.25" customHeight="1" x14ac:dyDescent="0.25">
      <c r="A381" t="str">
        <f t="shared" si="20"/>
        <v>Тюмень43981</v>
      </c>
      <c r="B381">
        <f t="shared" si="21"/>
        <v>22</v>
      </c>
      <c r="C381" s="9">
        <v>43981</v>
      </c>
      <c r="D381" s="10" t="s">
        <v>24</v>
      </c>
      <c r="E381" s="10">
        <v>11220</v>
      </c>
      <c r="F381" s="10">
        <v>928675.5</v>
      </c>
      <c r="G381" s="10">
        <v>802403.80799999996</v>
      </c>
      <c r="H381" s="11">
        <v>136423.60523076923</v>
      </c>
      <c r="I381">
        <f>VLOOKUP(A381,Лист2!$A$2:$F$505,4,FALSE)</f>
        <v>7</v>
      </c>
      <c r="J381">
        <f>VLOOKUP(A381,Лист2!$A$2:$F$505,5,FALSE)</f>
        <v>532</v>
      </c>
      <c r="K381">
        <f>VLOOKUP(A381,Лист2!$A$2:$F$505,6,FALSE)</f>
        <v>449</v>
      </c>
      <c r="L381" s="20">
        <f t="shared" si="22"/>
        <v>15.736676563728377</v>
      </c>
      <c r="M381" s="20">
        <f t="shared" si="23"/>
        <v>13.596966001579675</v>
      </c>
    </row>
    <row r="382" spans="1:13" ht="14.25" customHeight="1" x14ac:dyDescent="0.25">
      <c r="A382" t="str">
        <f t="shared" si="20"/>
        <v>Самара43980</v>
      </c>
      <c r="B382">
        <f t="shared" si="21"/>
        <v>22</v>
      </c>
      <c r="C382" s="6">
        <v>43980</v>
      </c>
      <c r="D382" s="7" t="s">
        <v>9</v>
      </c>
      <c r="E382" s="7">
        <v>8350.5</v>
      </c>
      <c r="F382" s="7">
        <v>651237</v>
      </c>
      <c r="G382" s="7">
        <v>601485.12600000005</v>
      </c>
      <c r="H382" s="8">
        <v>83014.635053846156</v>
      </c>
      <c r="I382">
        <f>VLOOKUP(A382,Лист2!$A$2:$F$505,4,FALSE)</f>
        <v>15</v>
      </c>
      <c r="J382">
        <f>VLOOKUP(A382,Лист2!$A$2:$F$505,5,FALSE)</f>
        <v>400</v>
      </c>
      <c r="K382">
        <f>VLOOKUP(A382,Лист2!$A$2:$F$505,6,FALSE)</f>
        <v>329</v>
      </c>
      <c r="L382" s="20">
        <f t="shared" si="22"/>
        <v>8.2715052873975718</v>
      </c>
      <c r="M382" s="20">
        <f t="shared" si="23"/>
        <v>7.6395957232159653</v>
      </c>
    </row>
    <row r="383" spans="1:13" ht="14.25" customHeight="1" x14ac:dyDescent="0.25">
      <c r="A383" t="str">
        <f t="shared" si="20"/>
        <v>Тюмень43979</v>
      </c>
      <c r="B383">
        <f t="shared" si="21"/>
        <v>22</v>
      </c>
      <c r="C383" s="9">
        <v>43979</v>
      </c>
      <c r="D383" s="10" t="s">
        <v>24</v>
      </c>
      <c r="E383" s="10">
        <v>8428.5</v>
      </c>
      <c r="F383" s="10">
        <v>694669.5</v>
      </c>
      <c r="G383" s="10">
        <v>594994.696</v>
      </c>
      <c r="H383" s="11">
        <v>42699.38461538461</v>
      </c>
      <c r="I383">
        <f>VLOOKUP(A383,Лист2!$A$2:$F$505,4,FALSE)</f>
        <v>7</v>
      </c>
      <c r="J383">
        <f>VLOOKUP(A383,Лист2!$A$2:$F$505,5,FALSE)</f>
        <v>420</v>
      </c>
      <c r="K383">
        <f>VLOOKUP(A383,Лист2!$A$2:$F$505,6,FALSE)</f>
        <v>347</v>
      </c>
      <c r="L383" s="20">
        <f t="shared" si="22"/>
        <v>16.752217233210427</v>
      </c>
      <c r="M383" s="20">
        <f t="shared" si="23"/>
        <v>14.348521707085169</v>
      </c>
    </row>
    <row r="384" spans="1:13" ht="14.25" customHeight="1" x14ac:dyDescent="0.25">
      <c r="A384" t="str">
        <f t="shared" si="20"/>
        <v>Кемерово43978</v>
      </c>
      <c r="B384">
        <f t="shared" si="21"/>
        <v>22</v>
      </c>
      <c r="C384" s="6">
        <v>43978</v>
      </c>
      <c r="D384" s="7" t="s">
        <v>10</v>
      </c>
      <c r="E384" s="7">
        <v>32817</v>
      </c>
      <c r="F384" s="7">
        <v>3015751.5</v>
      </c>
      <c r="G384" s="7">
        <v>2415980.7719999999</v>
      </c>
      <c r="H384" s="8">
        <v>346048.63569230767</v>
      </c>
      <c r="I384">
        <f>VLOOKUP(A384,Лист2!$A$2:$F$505,4,FALSE)</f>
        <v>20</v>
      </c>
      <c r="J384">
        <f>VLOOKUP(A384,Лист2!$A$2:$F$505,5,FALSE)</f>
        <v>2079</v>
      </c>
      <c r="K384">
        <f>VLOOKUP(A384,Лист2!$A$2:$F$505,6,FALSE)</f>
        <v>1893</v>
      </c>
      <c r="L384" s="20">
        <f t="shared" si="22"/>
        <v>24.825144924621949</v>
      </c>
      <c r="M384" s="20">
        <f t="shared" si="23"/>
        <v>19.887935992073622</v>
      </c>
    </row>
    <row r="385" spans="1:13" ht="14.25" customHeight="1" x14ac:dyDescent="0.25">
      <c r="A385" t="str">
        <f t="shared" si="20"/>
        <v>Кемерово43973</v>
      </c>
      <c r="B385">
        <f t="shared" si="21"/>
        <v>21</v>
      </c>
      <c r="C385" s="9">
        <v>43973</v>
      </c>
      <c r="D385" s="10" t="s">
        <v>10</v>
      </c>
      <c r="E385" s="10">
        <v>36031.5</v>
      </c>
      <c r="F385" s="10">
        <v>3091069.5</v>
      </c>
      <c r="G385" s="10">
        <v>2549333.4129999997</v>
      </c>
      <c r="H385" s="11">
        <v>289900.09384615382</v>
      </c>
      <c r="I385">
        <f>VLOOKUP(A385,Лист2!$A$2:$F$505,4,FALSE)</f>
        <v>21</v>
      </c>
      <c r="J385">
        <f>VLOOKUP(A385,Лист2!$A$2:$F$505,5,FALSE)</f>
        <v>2046</v>
      </c>
      <c r="K385">
        <f>VLOOKUP(A385,Лист2!$A$2:$F$505,6,FALSE)</f>
        <v>1853</v>
      </c>
      <c r="L385" s="20">
        <f t="shared" si="22"/>
        <v>21.250107351101523</v>
      </c>
      <c r="M385" s="20">
        <f t="shared" si="23"/>
        <v>17.525846216010358</v>
      </c>
    </row>
    <row r="386" spans="1:13" ht="14.25" customHeight="1" x14ac:dyDescent="0.25">
      <c r="A386" t="str">
        <f t="shared" si="20"/>
        <v>Уфа43982</v>
      </c>
      <c r="B386">
        <f t="shared" si="21"/>
        <v>22</v>
      </c>
      <c r="C386" s="6">
        <v>43982</v>
      </c>
      <c r="D386" s="7" t="s">
        <v>26</v>
      </c>
      <c r="E386" s="7">
        <v>5127</v>
      </c>
      <c r="F386" s="7">
        <v>468835.5</v>
      </c>
      <c r="G386" s="7">
        <v>412625.88699999999</v>
      </c>
      <c r="H386" s="8">
        <v>8642.376923076923</v>
      </c>
      <c r="I386">
        <f>VLOOKUP(A386,Лист2!$A$2:$F$505,4,FALSE)</f>
        <v>6</v>
      </c>
      <c r="J386">
        <f>VLOOKUP(A386,Лист2!$A$2:$F$505,5,FALSE)</f>
        <v>261</v>
      </c>
      <c r="K386">
        <f>VLOOKUP(A386,Лист2!$A$2:$F$505,6,FALSE)</f>
        <v>188</v>
      </c>
      <c r="L386" s="20">
        <f t="shared" si="22"/>
        <v>13.62241555145085</v>
      </c>
      <c r="M386" s="20">
        <f t="shared" si="23"/>
        <v>11.989197277083329</v>
      </c>
    </row>
    <row r="387" spans="1:13" ht="14.25" customHeight="1" x14ac:dyDescent="0.25">
      <c r="A387" t="str">
        <f t="shared" ref="A387:A450" si="24">D387&amp;C387</f>
        <v>Кемерово43962</v>
      </c>
      <c r="B387">
        <f t="shared" ref="B387:B450" si="25">WEEKNUM(C387,2)</f>
        <v>20</v>
      </c>
      <c r="C387" s="9">
        <v>43962</v>
      </c>
      <c r="D387" s="10" t="s">
        <v>10</v>
      </c>
      <c r="E387" s="10">
        <v>27187.5</v>
      </c>
      <c r="F387" s="10">
        <v>2479396.5</v>
      </c>
      <c r="G387" s="10">
        <v>1950422.9030000002</v>
      </c>
      <c r="H387" s="11">
        <v>381635.95355384616</v>
      </c>
      <c r="I387">
        <f>VLOOKUP(A387,Лист2!$A$2:$F$505,4,FALSE)</f>
        <v>21</v>
      </c>
      <c r="J387">
        <f>VLOOKUP(A387,Лист2!$A$2:$F$505,5,FALSE)</f>
        <v>1597</v>
      </c>
      <c r="K387">
        <f>VLOOKUP(A387,Лист2!$A$2:$F$505,6,FALSE)</f>
        <v>1457</v>
      </c>
      <c r="L387" s="20">
        <f t="shared" ref="L387:L450" si="26" xml:space="preserve"> ((F387- G387) / G387) * 100</f>
        <v>27.120969313186936</v>
      </c>
      <c r="M387" s="20">
        <f t="shared" ref="M387:M450" si="27" xml:space="preserve"> ((F387-G387) / F387) * 100</f>
        <v>21.334772272204138</v>
      </c>
    </row>
    <row r="388" spans="1:13" ht="14.25" customHeight="1" x14ac:dyDescent="0.25">
      <c r="A388" t="str">
        <f t="shared" si="24"/>
        <v>Новосибирск43981</v>
      </c>
      <c r="B388">
        <f t="shared" si="25"/>
        <v>22</v>
      </c>
      <c r="C388" s="6">
        <v>43981</v>
      </c>
      <c r="D388" s="7" t="s">
        <v>23</v>
      </c>
      <c r="E388" s="7">
        <v>20688</v>
      </c>
      <c r="F388" s="7">
        <v>1773154.5</v>
      </c>
      <c r="G388" s="7">
        <v>1458979.4909999999</v>
      </c>
      <c r="H388" s="8">
        <v>98432.213407692296</v>
      </c>
      <c r="I388">
        <f>VLOOKUP(A388,Лист2!$A$2:$F$505,4,FALSE)</f>
        <v>18</v>
      </c>
      <c r="J388">
        <f>VLOOKUP(A388,Лист2!$A$2:$F$505,5,FALSE)</f>
        <v>1216</v>
      </c>
      <c r="K388">
        <f>VLOOKUP(A388,Лист2!$A$2:$F$505,6,FALSE)</f>
        <v>1101</v>
      </c>
      <c r="L388" s="20">
        <f t="shared" si="26"/>
        <v>21.533887963336703</v>
      </c>
      <c r="M388" s="20">
        <f t="shared" si="27"/>
        <v>17.718422675519818</v>
      </c>
    </row>
    <row r="389" spans="1:13" ht="14.25" customHeight="1" x14ac:dyDescent="0.25">
      <c r="A389" t="str">
        <f t="shared" si="24"/>
        <v>Новосибирск43979</v>
      </c>
      <c r="B389">
        <f t="shared" si="25"/>
        <v>22</v>
      </c>
      <c r="C389" s="9">
        <v>43979</v>
      </c>
      <c r="D389" s="10" t="s">
        <v>23</v>
      </c>
      <c r="E389" s="10">
        <v>15678</v>
      </c>
      <c r="F389" s="10">
        <v>1387443</v>
      </c>
      <c r="G389" s="10">
        <v>1121336.507</v>
      </c>
      <c r="H389" s="11">
        <v>101620.2923076923</v>
      </c>
      <c r="I389">
        <f>VLOOKUP(A389,Лист2!$A$2:$F$505,4,FALSE)</f>
        <v>18</v>
      </c>
      <c r="J389">
        <f>VLOOKUP(A389,Лист2!$A$2:$F$505,5,FALSE)</f>
        <v>1020</v>
      </c>
      <c r="K389">
        <f>VLOOKUP(A389,Лист2!$A$2:$F$505,6,FALSE)</f>
        <v>911</v>
      </c>
      <c r="L389" s="20">
        <f t="shared" si="26"/>
        <v>23.731189641897572</v>
      </c>
      <c r="M389" s="20">
        <f t="shared" si="27"/>
        <v>19.179634262452584</v>
      </c>
    </row>
    <row r="390" spans="1:13" ht="14.25" customHeight="1" x14ac:dyDescent="0.25">
      <c r="A390" t="str">
        <f t="shared" si="24"/>
        <v>Кемерово43969</v>
      </c>
      <c r="B390">
        <f t="shared" si="25"/>
        <v>21</v>
      </c>
      <c r="C390" s="6">
        <v>43969</v>
      </c>
      <c r="D390" s="7" t="s">
        <v>10</v>
      </c>
      <c r="E390" s="7">
        <v>31329</v>
      </c>
      <c r="F390" s="7">
        <v>2826379.5</v>
      </c>
      <c r="G390" s="7">
        <v>2229453.5079999999</v>
      </c>
      <c r="H390" s="8">
        <v>331756.18072307692</v>
      </c>
      <c r="I390">
        <f>VLOOKUP(A390,Лист2!$A$2:$F$505,4,FALSE)</f>
        <v>21</v>
      </c>
      <c r="J390">
        <f>VLOOKUP(A390,Лист2!$A$2:$F$505,5,FALSE)</f>
        <v>1834</v>
      </c>
      <c r="K390">
        <f>VLOOKUP(A390,Лист2!$A$2:$F$505,6,FALSE)</f>
        <v>1660</v>
      </c>
      <c r="L390" s="20">
        <f t="shared" si="26"/>
        <v>26.774543172039095</v>
      </c>
      <c r="M390" s="20">
        <f t="shared" si="27"/>
        <v>21.11981041470192</v>
      </c>
    </row>
    <row r="391" spans="1:13" ht="14.25" customHeight="1" x14ac:dyDescent="0.25">
      <c r="A391" t="str">
        <f t="shared" si="24"/>
        <v>Кемерово43965</v>
      </c>
      <c r="B391">
        <f t="shared" si="25"/>
        <v>20</v>
      </c>
      <c r="C391" s="9">
        <v>43965</v>
      </c>
      <c r="D391" s="10" t="s">
        <v>10</v>
      </c>
      <c r="E391" s="10">
        <v>29658</v>
      </c>
      <c r="F391" s="10">
        <v>2703132</v>
      </c>
      <c r="G391" s="10">
        <v>2160539.9959999998</v>
      </c>
      <c r="H391" s="11">
        <v>312856.16153846151</v>
      </c>
      <c r="I391">
        <f>VLOOKUP(A391,Лист2!$A$2:$F$505,4,FALSE)</f>
        <v>21</v>
      </c>
      <c r="J391">
        <f>VLOOKUP(A391,Лист2!$A$2:$F$505,5,FALSE)</f>
        <v>1706</v>
      </c>
      <c r="K391">
        <f>VLOOKUP(A391,Лист2!$A$2:$F$505,6,FALSE)</f>
        <v>1548</v>
      </c>
      <c r="L391" s="20">
        <f t="shared" si="26"/>
        <v>25.113721801241777</v>
      </c>
      <c r="M391" s="20">
        <f t="shared" si="27"/>
        <v>20.072715797822681</v>
      </c>
    </row>
    <row r="392" spans="1:13" ht="14.25" customHeight="1" x14ac:dyDescent="0.25">
      <c r="A392" t="str">
        <f t="shared" si="24"/>
        <v>Кемерово43966</v>
      </c>
      <c r="B392">
        <f t="shared" si="25"/>
        <v>20</v>
      </c>
      <c r="C392" s="6">
        <v>43966</v>
      </c>
      <c r="D392" s="7" t="s">
        <v>10</v>
      </c>
      <c r="E392" s="7">
        <v>34150.5</v>
      </c>
      <c r="F392" s="7">
        <v>3038293.5</v>
      </c>
      <c r="G392" s="7">
        <v>2442084.5610000002</v>
      </c>
      <c r="H392" s="8">
        <v>277257.14947692305</v>
      </c>
      <c r="I392">
        <f>VLOOKUP(A392,Лист2!$A$2:$F$505,4,FALSE)</f>
        <v>21</v>
      </c>
      <c r="J392">
        <f>VLOOKUP(A392,Лист2!$A$2:$F$505,5,FALSE)</f>
        <v>1926</v>
      </c>
      <c r="K392">
        <f>VLOOKUP(A392,Лист2!$A$2:$F$505,6,FALSE)</f>
        <v>1742</v>
      </c>
      <c r="L392" s="20">
        <f t="shared" si="26"/>
        <v>24.413935066845529</v>
      </c>
      <c r="M392" s="20">
        <f t="shared" si="27"/>
        <v>19.623151581636197</v>
      </c>
    </row>
    <row r="393" spans="1:13" ht="14.25" customHeight="1" x14ac:dyDescent="0.25">
      <c r="A393" t="str">
        <f t="shared" si="24"/>
        <v>Кемерово43983</v>
      </c>
      <c r="B393">
        <f t="shared" si="25"/>
        <v>23</v>
      </c>
      <c r="C393" s="9">
        <v>43983</v>
      </c>
      <c r="D393" s="10" t="s">
        <v>10</v>
      </c>
      <c r="E393" s="10">
        <v>31947</v>
      </c>
      <c r="F393" s="10">
        <v>2945035.5</v>
      </c>
      <c r="G393" s="10">
        <v>2320195.4450000003</v>
      </c>
      <c r="H393" s="11">
        <v>383761.6669230769</v>
      </c>
      <c r="I393">
        <f>VLOOKUP(A393,Лист2!$A$2:$F$505,4,FALSE)</f>
        <v>21</v>
      </c>
      <c r="J393">
        <f>VLOOKUP(A393,Лист2!$A$2:$F$505,5,FALSE)</f>
        <v>2025</v>
      </c>
      <c r="K393">
        <f>VLOOKUP(A393,Лист2!$A$2:$F$505,6,FALSE)</f>
        <v>1849</v>
      </c>
      <c r="L393" s="20">
        <f t="shared" si="26"/>
        <v>26.930492271524979</v>
      </c>
      <c r="M393" s="20">
        <f t="shared" si="27"/>
        <v>21.216724042885041</v>
      </c>
    </row>
    <row r="394" spans="1:13" ht="14.25" customHeight="1" x14ac:dyDescent="0.25">
      <c r="A394" t="str">
        <f t="shared" si="24"/>
        <v>Тюмень43982</v>
      </c>
      <c r="B394">
        <f t="shared" si="25"/>
        <v>22</v>
      </c>
      <c r="C394" s="6">
        <v>43982</v>
      </c>
      <c r="D394" s="7" t="s">
        <v>24</v>
      </c>
      <c r="E394" s="7">
        <v>10416</v>
      </c>
      <c r="F394" s="7">
        <v>866023.5</v>
      </c>
      <c r="G394" s="7">
        <v>744833.00199999998</v>
      </c>
      <c r="H394" s="8">
        <v>19998.63846153846</v>
      </c>
      <c r="I394">
        <f>VLOOKUP(A394,Лист2!$A$2:$F$505,4,FALSE)</f>
        <v>7</v>
      </c>
      <c r="J394">
        <f>VLOOKUP(A394,Лист2!$A$2:$F$505,5,FALSE)</f>
        <v>530</v>
      </c>
      <c r="K394">
        <f>VLOOKUP(A394,Лист2!$A$2:$F$505,6,FALSE)</f>
        <v>447</v>
      </c>
      <c r="L394" s="20">
        <f t="shared" si="26"/>
        <v>16.270828182234602</v>
      </c>
      <c r="M394" s="20">
        <f t="shared" si="27"/>
        <v>13.993904091517152</v>
      </c>
    </row>
    <row r="395" spans="1:13" ht="14.25" customHeight="1" x14ac:dyDescent="0.25">
      <c r="A395" t="str">
        <f t="shared" si="24"/>
        <v>Кемерово43980</v>
      </c>
      <c r="B395">
        <f t="shared" si="25"/>
        <v>22</v>
      </c>
      <c r="C395" s="9">
        <v>43980</v>
      </c>
      <c r="D395" s="10" t="s">
        <v>10</v>
      </c>
      <c r="E395" s="10">
        <v>35431.5</v>
      </c>
      <c r="F395" s="10">
        <v>3193167</v>
      </c>
      <c r="G395" s="10">
        <v>2545757.0549999997</v>
      </c>
      <c r="H395" s="11">
        <v>202281.06923076924</v>
      </c>
      <c r="I395">
        <f>VLOOKUP(A395,Лист2!$A$2:$F$505,4,FALSE)</f>
        <v>20</v>
      </c>
      <c r="J395">
        <f>VLOOKUP(A395,Лист2!$A$2:$F$505,5,FALSE)</f>
        <v>2111</v>
      </c>
      <c r="K395">
        <f>VLOOKUP(A395,Лист2!$A$2:$F$505,6,FALSE)</f>
        <v>1917</v>
      </c>
      <c r="L395" s="20">
        <f t="shared" si="26"/>
        <v>25.430939834908965</v>
      </c>
      <c r="M395" s="20">
        <f t="shared" si="27"/>
        <v>20.274853930283015</v>
      </c>
    </row>
    <row r="396" spans="1:13" ht="14.25" customHeight="1" x14ac:dyDescent="0.25">
      <c r="A396" t="str">
        <f t="shared" si="24"/>
        <v>Екатеринбург43978</v>
      </c>
      <c r="B396">
        <f t="shared" si="25"/>
        <v>22</v>
      </c>
      <c r="C396" s="6">
        <v>43978</v>
      </c>
      <c r="D396" s="7" t="s">
        <v>11</v>
      </c>
      <c r="E396" s="7">
        <v>78544.5</v>
      </c>
      <c r="F396" s="7">
        <v>6701083.5</v>
      </c>
      <c r="G396" s="7">
        <v>5109499.6169999996</v>
      </c>
      <c r="H396" s="8">
        <v>76226.26923076922</v>
      </c>
      <c r="I396">
        <f>VLOOKUP(A396,Лист2!$A$2:$F$505,4,FALSE)</f>
        <v>31</v>
      </c>
      <c r="J396">
        <f>VLOOKUP(A396,Лист2!$A$2:$F$505,5,FALSE)</f>
        <v>5330</v>
      </c>
      <c r="K396">
        <f>VLOOKUP(A396,Лист2!$A$2:$F$505,6,FALSE)</f>
        <v>4977</v>
      </c>
      <c r="L396" s="20">
        <f t="shared" si="26"/>
        <v>31.149505867552751</v>
      </c>
      <c r="M396" s="20">
        <f t="shared" si="27"/>
        <v>23.751142378691451</v>
      </c>
    </row>
    <row r="397" spans="1:13" ht="14.25" customHeight="1" x14ac:dyDescent="0.25">
      <c r="A397" t="str">
        <f t="shared" si="24"/>
        <v>Екатеринбург43973</v>
      </c>
      <c r="B397">
        <f t="shared" si="25"/>
        <v>21</v>
      </c>
      <c r="C397" s="9">
        <v>43973</v>
      </c>
      <c r="D397" s="10" t="s">
        <v>11</v>
      </c>
      <c r="E397" s="10">
        <v>97963.5</v>
      </c>
      <c r="F397" s="10">
        <v>7728465</v>
      </c>
      <c r="G397" s="10">
        <v>6415904.9240000006</v>
      </c>
      <c r="H397" s="11">
        <v>150138.82307692309</v>
      </c>
      <c r="I397">
        <f>VLOOKUP(A397,Лист2!$A$2:$F$505,4,FALSE)</f>
        <v>31</v>
      </c>
      <c r="J397">
        <f>VLOOKUP(A397,Лист2!$A$2:$F$505,5,FALSE)</f>
        <v>5965</v>
      </c>
      <c r="K397">
        <f>VLOOKUP(A397,Лист2!$A$2:$F$505,6,FALSE)</f>
        <v>5533</v>
      </c>
      <c r="L397" s="20">
        <f t="shared" si="26"/>
        <v>20.457910326727269</v>
      </c>
      <c r="M397" s="20">
        <f t="shared" si="27"/>
        <v>16.983451125158741</v>
      </c>
    </row>
    <row r="398" spans="1:13" ht="14.25" customHeight="1" x14ac:dyDescent="0.25">
      <c r="A398" t="str">
        <f t="shared" si="24"/>
        <v>Екатеринбург43983</v>
      </c>
      <c r="B398">
        <f t="shared" si="25"/>
        <v>23</v>
      </c>
      <c r="C398" s="6">
        <v>43983</v>
      </c>
      <c r="D398" s="7" t="s">
        <v>11</v>
      </c>
      <c r="E398" s="7">
        <v>77269.5</v>
      </c>
      <c r="F398" s="7">
        <v>6829921.5</v>
      </c>
      <c r="G398" s="7">
        <v>5152925.182</v>
      </c>
      <c r="H398" s="8">
        <v>219200.11557692307</v>
      </c>
      <c r="I398">
        <f>VLOOKUP(A398,Лист2!$A$2:$F$505,4,FALSE)</f>
        <v>31</v>
      </c>
      <c r="J398">
        <f>VLOOKUP(A398,Лист2!$A$2:$F$505,5,FALSE)</f>
        <v>5468</v>
      </c>
      <c r="K398">
        <f>VLOOKUP(A398,Лист2!$A$2:$F$505,6,FALSE)</f>
        <v>5081</v>
      </c>
      <c r="L398" s="20">
        <f t="shared" si="26"/>
        <v>32.544550110256189</v>
      </c>
      <c r="M398" s="20">
        <f t="shared" si="27"/>
        <v>24.553668998977514</v>
      </c>
    </row>
    <row r="399" spans="1:13" ht="14.25" customHeight="1" x14ac:dyDescent="0.25">
      <c r="A399" t="str">
        <f t="shared" si="24"/>
        <v>Новосибирск43982</v>
      </c>
      <c r="B399">
        <f t="shared" si="25"/>
        <v>22</v>
      </c>
      <c r="C399" s="9">
        <v>43982</v>
      </c>
      <c r="D399" s="10" t="s">
        <v>23</v>
      </c>
      <c r="E399" s="10">
        <v>16143</v>
      </c>
      <c r="F399" s="10">
        <v>1423410</v>
      </c>
      <c r="G399" s="10">
        <v>1183524.9380000001</v>
      </c>
      <c r="H399" s="11">
        <v>41938.950392307692</v>
      </c>
      <c r="I399">
        <f>VLOOKUP(A399,Лист2!$A$2:$F$505,4,FALSE)</f>
        <v>18</v>
      </c>
      <c r="J399">
        <f>VLOOKUP(A399,Лист2!$A$2:$F$505,5,FALSE)</f>
        <v>1029</v>
      </c>
      <c r="K399">
        <f>VLOOKUP(A399,Лист2!$A$2:$F$505,6,FALSE)</f>
        <v>925</v>
      </c>
      <c r="L399" s="20">
        <f t="shared" si="26"/>
        <v>20.268695174718822</v>
      </c>
      <c r="M399" s="20">
        <f t="shared" si="27"/>
        <v>16.852843664158598</v>
      </c>
    </row>
    <row r="400" spans="1:13" ht="14.25" customHeight="1" x14ac:dyDescent="0.25">
      <c r="A400" t="str">
        <f t="shared" si="24"/>
        <v>Екатеринбург43962</v>
      </c>
      <c r="B400">
        <f t="shared" si="25"/>
        <v>20</v>
      </c>
      <c r="C400" s="6">
        <v>43962</v>
      </c>
      <c r="D400" s="7" t="s">
        <v>11</v>
      </c>
      <c r="E400" s="7">
        <v>72220.5</v>
      </c>
      <c r="F400" s="7">
        <v>6398719.5</v>
      </c>
      <c r="G400" s="7">
        <v>4782829.6060000006</v>
      </c>
      <c r="H400" s="8">
        <v>186502.14615384614</v>
      </c>
      <c r="I400">
        <f>VLOOKUP(A400,Лист2!$A$2:$F$505,4,FALSE)</f>
        <v>31</v>
      </c>
      <c r="J400">
        <f>VLOOKUP(A400,Лист2!$A$2:$F$505,5,FALSE)</f>
        <v>4826</v>
      </c>
      <c r="K400">
        <f>VLOOKUP(A400,Лист2!$A$2:$F$505,6,FALSE)</f>
        <v>4483</v>
      </c>
      <c r="L400" s="20">
        <f t="shared" si="26"/>
        <v>33.785228141368144</v>
      </c>
      <c r="M400" s="20">
        <f t="shared" si="27"/>
        <v>25.253332233113195</v>
      </c>
    </row>
    <row r="401" spans="1:13" ht="14.25" customHeight="1" x14ac:dyDescent="0.25">
      <c r="A401" t="str">
        <f t="shared" si="24"/>
        <v>Екатеринбург43969</v>
      </c>
      <c r="B401">
        <f t="shared" si="25"/>
        <v>21</v>
      </c>
      <c r="C401" s="9">
        <v>43969</v>
      </c>
      <c r="D401" s="10" t="s">
        <v>11</v>
      </c>
      <c r="E401" s="10">
        <v>78058.5</v>
      </c>
      <c r="F401" s="10">
        <v>6609714</v>
      </c>
      <c r="G401" s="10">
        <v>5024858.7929999996</v>
      </c>
      <c r="H401" s="11">
        <v>140406.07692307691</v>
      </c>
      <c r="I401">
        <f>VLOOKUP(A401,Лист2!$A$2:$F$505,4,FALSE)</f>
        <v>31</v>
      </c>
      <c r="J401">
        <f>VLOOKUP(A401,Лист2!$A$2:$F$505,5,FALSE)</f>
        <v>5165</v>
      </c>
      <c r="K401">
        <f>VLOOKUP(A401,Лист2!$A$2:$F$505,6,FALSE)</f>
        <v>4813</v>
      </c>
      <c r="L401" s="20">
        <f t="shared" si="26"/>
        <v>31.540293414967625</v>
      </c>
      <c r="M401" s="20">
        <f t="shared" si="27"/>
        <v>23.97766691569409</v>
      </c>
    </row>
    <row r="402" spans="1:13" ht="14.25" customHeight="1" x14ac:dyDescent="0.25">
      <c r="A402" t="str">
        <f t="shared" si="24"/>
        <v>Екатеринбург43965</v>
      </c>
      <c r="B402">
        <f t="shared" si="25"/>
        <v>20</v>
      </c>
      <c r="C402" s="6">
        <v>43965</v>
      </c>
      <c r="D402" s="7" t="s">
        <v>11</v>
      </c>
      <c r="E402" s="7">
        <v>70498.5</v>
      </c>
      <c r="F402" s="7">
        <v>6053649</v>
      </c>
      <c r="G402" s="7">
        <v>4580254.1549999993</v>
      </c>
      <c r="H402" s="8">
        <v>131801.93944615382</v>
      </c>
      <c r="I402">
        <f>VLOOKUP(A402,Лист2!$A$2:$F$505,4,FALSE)</f>
        <v>31</v>
      </c>
      <c r="J402">
        <f>VLOOKUP(A402,Лист2!$A$2:$F$505,5,FALSE)</f>
        <v>4695</v>
      </c>
      <c r="K402">
        <f>VLOOKUP(A402,Лист2!$A$2:$F$505,6,FALSE)</f>
        <v>4372</v>
      </c>
      <c r="L402" s="20">
        <f t="shared" si="26"/>
        <v>32.168408021454013</v>
      </c>
      <c r="M402" s="20">
        <f t="shared" si="27"/>
        <v>24.338953992872739</v>
      </c>
    </row>
    <row r="403" spans="1:13" ht="14.25" customHeight="1" x14ac:dyDescent="0.25">
      <c r="A403" t="str">
        <f t="shared" si="24"/>
        <v>Екатеринбург43966</v>
      </c>
      <c r="B403">
        <f t="shared" si="25"/>
        <v>20</v>
      </c>
      <c r="C403" s="9">
        <v>43966</v>
      </c>
      <c r="D403" s="10" t="s">
        <v>11</v>
      </c>
      <c r="E403" s="10">
        <v>78961.5</v>
      </c>
      <c r="F403" s="10">
        <v>6876454.5</v>
      </c>
      <c r="G403" s="10">
        <v>5258162.2879999997</v>
      </c>
      <c r="H403" s="11">
        <v>162133.18461538461</v>
      </c>
      <c r="I403">
        <f>VLOOKUP(A403,Лист2!$A$2:$F$505,4,FALSE)</f>
        <v>31</v>
      </c>
      <c r="J403">
        <f>VLOOKUP(A403,Лист2!$A$2:$F$505,5,FALSE)</f>
        <v>5184</v>
      </c>
      <c r="K403">
        <f>VLOOKUP(A403,Лист2!$A$2:$F$505,6,FALSE)</f>
        <v>4778</v>
      </c>
      <c r="L403" s="20">
        <f t="shared" si="26"/>
        <v>30.776764264070206</v>
      </c>
      <c r="M403" s="20">
        <f t="shared" si="27"/>
        <v>23.53381691102588</v>
      </c>
    </row>
    <row r="404" spans="1:13" ht="14.25" customHeight="1" x14ac:dyDescent="0.25">
      <c r="A404" t="str">
        <f t="shared" si="24"/>
        <v>Тольятти43978</v>
      </c>
      <c r="B404">
        <f t="shared" si="25"/>
        <v>22</v>
      </c>
      <c r="C404" s="6">
        <v>43978</v>
      </c>
      <c r="D404" s="7" t="s">
        <v>12</v>
      </c>
      <c r="E404" s="7">
        <v>12490.5</v>
      </c>
      <c r="F404" s="7">
        <v>1054798.5</v>
      </c>
      <c r="G404" s="7">
        <v>878389.06499999994</v>
      </c>
      <c r="H404" s="8">
        <v>67454.765369230765</v>
      </c>
      <c r="I404">
        <f>VLOOKUP(A404,Лист2!$A$2:$F$505,4,FALSE)</f>
        <v>10</v>
      </c>
      <c r="J404">
        <f>VLOOKUP(A404,Лист2!$A$2:$F$505,5,FALSE)</f>
        <v>757</v>
      </c>
      <c r="K404">
        <f>VLOOKUP(A404,Лист2!$A$2:$F$505,6,FALSE)</f>
        <v>660</v>
      </c>
      <c r="L404" s="20">
        <f t="shared" si="26"/>
        <v>20.083291337421201</v>
      </c>
      <c r="M404" s="20">
        <f t="shared" si="27"/>
        <v>16.724467753793739</v>
      </c>
    </row>
    <row r="405" spans="1:13" ht="14.25" customHeight="1" x14ac:dyDescent="0.25">
      <c r="A405" t="str">
        <f t="shared" si="24"/>
        <v>Тольятти43973</v>
      </c>
      <c r="B405">
        <f t="shared" si="25"/>
        <v>21</v>
      </c>
      <c r="C405" s="9">
        <v>43973</v>
      </c>
      <c r="D405" s="10" t="s">
        <v>12</v>
      </c>
      <c r="E405" s="10">
        <v>18036</v>
      </c>
      <c r="F405" s="10">
        <v>1455049.5</v>
      </c>
      <c r="G405" s="10">
        <v>1301439.284</v>
      </c>
      <c r="H405" s="11">
        <v>69189.123076923075</v>
      </c>
      <c r="I405">
        <f>VLOOKUP(A405,Лист2!$A$2:$F$505,4,FALSE)</f>
        <v>10</v>
      </c>
      <c r="J405">
        <f>VLOOKUP(A405,Лист2!$A$2:$F$505,5,FALSE)</f>
        <v>965</v>
      </c>
      <c r="K405">
        <f>VLOOKUP(A405,Лист2!$A$2:$F$505,6,FALSE)</f>
        <v>861</v>
      </c>
      <c r="L405" s="20">
        <f t="shared" si="26"/>
        <v>11.803102756194351</v>
      </c>
      <c r="M405" s="20">
        <f t="shared" si="27"/>
        <v>10.557044004344871</v>
      </c>
    </row>
    <row r="406" spans="1:13" ht="14.25" customHeight="1" x14ac:dyDescent="0.25">
      <c r="A406" t="str">
        <f t="shared" si="24"/>
        <v>Тольятти43983</v>
      </c>
      <c r="B406">
        <f t="shared" si="25"/>
        <v>23</v>
      </c>
      <c r="C406" s="6">
        <v>43983</v>
      </c>
      <c r="D406" s="7" t="s">
        <v>12</v>
      </c>
      <c r="E406" s="7">
        <v>11416.5</v>
      </c>
      <c r="F406" s="7">
        <v>1007742</v>
      </c>
      <c r="G406" s="7">
        <v>815296.88</v>
      </c>
      <c r="H406" s="8">
        <v>145147.84546153847</v>
      </c>
      <c r="I406">
        <f>VLOOKUP(A406,Лист2!$A$2:$F$505,4,FALSE)</f>
        <v>10</v>
      </c>
      <c r="J406">
        <f>VLOOKUP(A406,Лист2!$A$2:$F$505,5,FALSE)</f>
        <v>719</v>
      </c>
      <c r="K406">
        <f>VLOOKUP(A406,Лист2!$A$2:$F$505,6,FALSE)</f>
        <v>627</v>
      </c>
      <c r="L406" s="20">
        <f t="shared" si="26"/>
        <v>23.604299822660916</v>
      </c>
      <c r="M406" s="20">
        <f t="shared" si="27"/>
        <v>19.096665614810142</v>
      </c>
    </row>
    <row r="407" spans="1:13" ht="14.25" customHeight="1" x14ac:dyDescent="0.25">
      <c r="A407" t="str">
        <f t="shared" si="24"/>
        <v>Тольятти43962</v>
      </c>
      <c r="B407">
        <f t="shared" si="25"/>
        <v>20</v>
      </c>
      <c r="C407" s="9">
        <v>43962</v>
      </c>
      <c r="D407" s="10" t="s">
        <v>12</v>
      </c>
      <c r="E407" s="10">
        <v>9007.5</v>
      </c>
      <c r="F407" s="10">
        <v>734335.5</v>
      </c>
      <c r="G407" s="10">
        <v>622482.40399999998</v>
      </c>
      <c r="H407" s="11">
        <v>113093.66153846154</v>
      </c>
      <c r="I407">
        <f>VLOOKUP(A407,Лист2!$A$2:$F$505,4,FALSE)</f>
        <v>10</v>
      </c>
      <c r="J407">
        <f>VLOOKUP(A407,Лист2!$A$2:$F$505,5,FALSE)</f>
        <v>494</v>
      </c>
      <c r="K407">
        <f>VLOOKUP(A407,Лист2!$A$2:$F$505,6,FALSE)</f>
        <v>421</v>
      </c>
      <c r="L407" s="20">
        <f t="shared" si="26"/>
        <v>17.968876755590994</v>
      </c>
      <c r="M407" s="20">
        <f t="shared" si="27"/>
        <v>15.231879161500434</v>
      </c>
    </row>
    <row r="408" spans="1:13" ht="14.25" customHeight="1" x14ac:dyDescent="0.25">
      <c r="A408" t="str">
        <f t="shared" si="24"/>
        <v>Екатеринбург43980</v>
      </c>
      <c r="B408">
        <f t="shared" si="25"/>
        <v>22</v>
      </c>
      <c r="C408" s="6">
        <v>43980</v>
      </c>
      <c r="D408" s="7" t="s">
        <v>11</v>
      </c>
      <c r="E408" s="7">
        <v>87552</v>
      </c>
      <c r="F408" s="7">
        <v>7387116</v>
      </c>
      <c r="G408" s="7">
        <v>5815890.3319999995</v>
      </c>
      <c r="H408" s="8">
        <v>161811.89230769229</v>
      </c>
      <c r="I408">
        <f>VLOOKUP(A408,Лист2!$A$2:$F$505,4,FALSE)</f>
        <v>31</v>
      </c>
      <c r="J408">
        <f>VLOOKUP(A408,Лист2!$A$2:$F$505,5,FALSE)</f>
        <v>5751</v>
      </c>
      <c r="K408">
        <f>VLOOKUP(A408,Лист2!$A$2:$F$505,6,FALSE)</f>
        <v>5319</v>
      </c>
      <c r="L408" s="20">
        <f t="shared" si="26"/>
        <v>27.016081430470834</v>
      </c>
      <c r="M408" s="20">
        <f t="shared" si="27"/>
        <v>21.269811764158035</v>
      </c>
    </row>
    <row r="409" spans="1:13" ht="14.25" customHeight="1" x14ac:dyDescent="0.25">
      <c r="A409" t="str">
        <f t="shared" si="24"/>
        <v>Тольятти43969</v>
      </c>
      <c r="B409">
        <f t="shared" si="25"/>
        <v>21</v>
      </c>
      <c r="C409" s="9">
        <v>43969</v>
      </c>
      <c r="D409" s="10" t="s">
        <v>12</v>
      </c>
      <c r="E409" s="10">
        <v>11680.5</v>
      </c>
      <c r="F409" s="10">
        <v>936427.5</v>
      </c>
      <c r="G409" s="10">
        <v>813406.68400000001</v>
      </c>
      <c r="H409" s="11">
        <v>117272.7846153846</v>
      </c>
      <c r="I409">
        <f>VLOOKUP(A409,Лист2!$A$2:$F$505,4,FALSE)</f>
        <v>10</v>
      </c>
      <c r="J409">
        <f>VLOOKUP(A409,Лист2!$A$2:$F$505,5,FALSE)</f>
        <v>645</v>
      </c>
      <c r="K409">
        <f>VLOOKUP(A409,Лист2!$A$2:$F$505,6,FALSE)</f>
        <v>565</v>
      </c>
      <c r="L409" s="20">
        <f t="shared" si="26"/>
        <v>15.124146189091309</v>
      </c>
      <c r="M409" s="20">
        <f t="shared" si="27"/>
        <v>13.137249386631639</v>
      </c>
    </row>
    <row r="410" spans="1:13" ht="14.25" customHeight="1" x14ac:dyDescent="0.25">
      <c r="A410" t="str">
        <f t="shared" si="24"/>
        <v>Тольятти43965</v>
      </c>
      <c r="B410">
        <f t="shared" si="25"/>
        <v>20</v>
      </c>
      <c r="C410" s="6">
        <v>43965</v>
      </c>
      <c r="D410" s="7" t="s">
        <v>12</v>
      </c>
      <c r="E410" s="7">
        <v>12037.5</v>
      </c>
      <c r="F410" s="7">
        <v>981564</v>
      </c>
      <c r="G410" s="7">
        <v>877726.201</v>
      </c>
      <c r="H410" s="8">
        <v>69249.011815384612</v>
      </c>
      <c r="I410">
        <f>VLOOKUP(A410,Лист2!$A$2:$F$505,4,FALSE)</f>
        <v>10</v>
      </c>
      <c r="J410">
        <f>VLOOKUP(A410,Лист2!$A$2:$F$505,5,FALSE)</f>
        <v>627</v>
      </c>
      <c r="K410">
        <f>VLOOKUP(A410,Лист2!$A$2:$F$505,6,FALSE)</f>
        <v>545</v>
      </c>
      <c r="L410" s="20">
        <f t="shared" si="26"/>
        <v>11.830317800892445</v>
      </c>
      <c r="M410" s="20">
        <f t="shared" si="27"/>
        <v>10.578810856958894</v>
      </c>
    </row>
    <row r="411" spans="1:13" ht="14.25" customHeight="1" x14ac:dyDescent="0.25">
      <c r="A411" t="str">
        <f t="shared" si="24"/>
        <v>Тольятти43966</v>
      </c>
      <c r="B411">
        <f t="shared" si="25"/>
        <v>20</v>
      </c>
      <c r="C411" s="9">
        <v>43966</v>
      </c>
      <c r="D411" s="10" t="s">
        <v>12</v>
      </c>
      <c r="E411" s="10">
        <v>14421</v>
      </c>
      <c r="F411" s="10">
        <v>1150579.5</v>
      </c>
      <c r="G411" s="10">
        <v>1038033.7869999999</v>
      </c>
      <c r="H411" s="11">
        <v>68487.358569230768</v>
      </c>
      <c r="I411">
        <f>VLOOKUP(A411,Лист2!$A$2:$F$505,4,FALSE)</f>
        <v>10</v>
      </c>
      <c r="J411">
        <f>VLOOKUP(A411,Лист2!$A$2:$F$505,5,FALSE)</f>
        <v>743</v>
      </c>
      <c r="K411">
        <f>VLOOKUP(A411,Лист2!$A$2:$F$505,6,FALSE)</f>
        <v>652</v>
      </c>
      <c r="L411" s="20">
        <f t="shared" si="26"/>
        <v>10.842201324223382</v>
      </c>
      <c r="M411" s="20">
        <f t="shared" si="27"/>
        <v>9.7816546357726786</v>
      </c>
    </row>
    <row r="412" spans="1:13" ht="14.25" customHeight="1" x14ac:dyDescent="0.25">
      <c r="A412" t="str">
        <f t="shared" si="24"/>
        <v>Тольятти43980</v>
      </c>
      <c r="B412">
        <f t="shared" si="25"/>
        <v>22</v>
      </c>
      <c r="C412" s="6">
        <v>43980</v>
      </c>
      <c r="D412" s="7" t="s">
        <v>12</v>
      </c>
      <c r="E412" s="7">
        <v>14823</v>
      </c>
      <c r="F412" s="7">
        <v>1273464</v>
      </c>
      <c r="G412" s="7">
        <v>1068326.9369999999</v>
      </c>
      <c r="H412" s="8">
        <v>76299.023384615386</v>
      </c>
      <c r="I412">
        <f>VLOOKUP(A412,Лист2!$A$2:$F$505,4,FALSE)</f>
        <v>10</v>
      </c>
      <c r="J412">
        <f>VLOOKUP(A412,Лист2!$A$2:$F$505,5,FALSE)</f>
        <v>873</v>
      </c>
      <c r="K412">
        <f>VLOOKUP(A412,Лист2!$A$2:$F$505,6,FALSE)</f>
        <v>770</v>
      </c>
      <c r="L412" s="20">
        <f t="shared" si="26"/>
        <v>19.201712125321059</v>
      </c>
      <c r="M412" s="20">
        <f t="shared" si="27"/>
        <v>16.108587521908753</v>
      </c>
    </row>
    <row r="413" spans="1:13" ht="14.25" customHeight="1" x14ac:dyDescent="0.25">
      <c r="A413" t="str">
        <f t="shared" si="24"/>
        <v>Нижний Новгород43978</v>
      </c>
      <c r="B413">
        <f t="shared" si="25"/>
        <v>22</v>
      </c>
      <c r="C413" s="9">
        <v>43978</v>
      </c>
      <c r="D413" s="10" t="s">
        <v>13</v>
      </c>
      <c r="E413" s="10">
        <v>31257</v>
      </c>
      <c r="F413" s="10">
        <v>2924133</v>
      </c>
      <c r="G413" s="10">
        <v>2311405.017</v>
      </c>
      <c r="H413" s="11">
        <v>148582.33846153846</v>
      </c>
      <c r="I413">
        <f>VLOOKUP(A413,Лист2!$A$2:$F$505,4,FALSE)</f>
        <v>20</v>
      </c>
      <c r="J413">
        <f>VLOOKUP(A413,Лист2!$A$2:$F$505,5,FALSE)</f>
        <v>2079</v>
      </c>
      <c r="K413">
        <f>VLOOKUP(A413,Лист2!$A$2:$F$505,6,FALSE)</f>
        <v>1856</v>
      </c>
      <c r="L413" s="20">
        <f t="shared" si="26"/>
        <v>26.50889733705203</v>
      </c>
      <c r="M413" s="20">
        <f t="shared" si="27"/>
        <v>20.954176263528367</v>
      </c>
    </row>
    <row r="414" spans="1:13" ht="14.25" customHeight="1" x14ac:dyDescent="0.25">
      <c r="A414" t="str">
        <f t="shared" si="24"/>
        <v>Нижний Новгород43973</v>
      </c>
      <c r="B414">
        <f t="shared" si="25"/>
        <v>21</v>
      </c>
      <c r="C414" s="6">
        <v>43973</v>
      </c>
      <c r="D414" s="7" t="s">
        <v>13</v>
      </c>
      <c r="E414" s="7">
        <v>38074.5</v>
      </c>
      <c r="F414" s="7">
        <v>3414180</v>
      </c>
      <c r="G414" s="7">
        <v>2805831.5209999997</v>
      </c>
      <c r="H414" s="8">
        <v>124540.74078461538</v>
      </c>
      <c r="I414">
        <f>VLOOKUP(A414,Лист2!$A$2:$F$505,4,FALSE)</f>
        <v>20</v>
      </c>
      <c r="J414">
        <f>VLOOKUP(A414,Лист2!$A$2:$F$505,5,FALSE)</f>
        <v>2306</v>
      </c>
      <c r="K414">
        <f>VLOOKUP(A414,Лист2!$A$2:$F$505,6,FALSE)</f>
        <v>2054</v>
      </c>
      <c r="L414" s="20">
        <f t="shared" si="26"/>
        <v>21.681575477603324</v>
      </c>
      <c r="M414" s="20">
        <f t="shared" si="27"/>
        <v>17.818289574656294</v>
      </c>
    </row>
    <row r="415" spans="1:13" ht="14.25" customHeight="1" x14ac:dyDescent="0.25">
      <c r="A415" t="str">
        <f t="shared" si="24"/>
        <v>Нижний Новгород43983</v>
      </c>
      <c r="B415">
        <f t="shared" si="25"/>
        <v>23</v>
      </c>
      <c r="C415" s="9">
        <v>43983</v>
      </c>
      <c r="D415" s="10" t="s">
        <v>13</v>
      </c>
      <c r="E415" s="10">
        <v>32170.5</v>
      </c>
      <c r="F415" s="10">
        <v>3013512</v>
      </c>
      <c r="G415" s="10">
        <v>2355616.679</v>
      </c>
      <c r="H415" s="11">
        <v>219429.2774153846</v>
      </c>
      <c r="I415">
        <f>VLOOKUP(A415,Лист2!$A$2:$F$505,4,FALSE)</f>
        <v>20</v>
      </c>
      <c r="J415">
        <f>VLOOKUP(A415,Лист2!$A$2:$F$505,5,FALSE)</f>
        <v>2136</v>
      </c>
      <c r="K415">
        <f>VLOOKUP(A415,Лист2!$A$2:$F$505,6,FALSE)</f>
        <v>1899</v>
      </c>
      <c r="L415" s="20">
        <f t="shared" si="26"/>
        <v>27.928793630349396</v>
      </c>
      <c r="M415" s="20">
        <f t="shared" si="27"/>
        <v>21.831514890267567</v>
      </c>
    </row>
    <row r="416" spans="1:13" ht="14.25" customHeight="1" x14ac:dyDescent="0.25">
      <c r="A416" t="str">
        <f t="shared" si="24"/>
        <v>Нижний Новгород43962</v>
      </c>
      <c r="B416">
        <f t="shared" si="25"/>
        <v>20</v>
      </c>
      <c r="C416" s="6">
        <v>43962</v>
      </c>
      <c r="D416" s="7" t="s">
        <v>13</v>
      </c>
      <c r="E416" s="7">
        <v>42397.5</v>
      </c>
      <c r="F416" s="7">
        <v>3911979</v>
      </c>
      <c r="G416" s="7">
        <v>3086459.8370000003</v>
      </c>
      <c r="H416" s="8">
        <v>164514.63076923075</v>
      </c>
      <c r="I416">
        <f>VLOOKUP(A416,Лист2!$A$2:$F$505,4,FALSE)</f>
        <v>19</v>
      </c>
      <c r="J416">
        <f>VLOOKUP(A416,Лист2!$A$2:$F$505,5,FALSE)</f>
        <v>2530</v>
      </c>
      <c r="K416">
        <f>VLOOKUP(A416,Лист2!$A$2:$F$505,6,FALSE)</f>
        <v>2270</v>
      </c>
      <c r="L416" s="20">
        <f t="shared" si="26"/>
        <v>26.746473519720048</v>
      </c>
      <c r="M416" s="20">
        <f t="shared" si="27"/>
        <v>21.102341372486912</v>
      </c>
    </row>
    <row r="417" spans="1:13" ht="14.25" customHeight="1" x14ac:dyDescent="0.25">
      <c r="A417" t="str">
        <f t="shared" si="24"/>
        <v>Нижний Новгород43969</v>
      </c>
      <c r="B417">
        <f t="shared" si="25"/>
        <v>21</v>
      </c>
      <c r="C417" s="9">
        <v>43969</v>
      </c>
      <c r="D417" s="10" t="s">
        <v>13</v>
      </c>
      <c r="E417" s="10">
        <v>28668</v>
      </c>
      <c r="F417" s="10">
        <v>2588148</v>
      </c>
      <c r="G417" s="10">
        <v>2042294.1669999999</v>
      </c>
      <c r="H417" s="11">
        <v>160977.42935384615</v>
      </c>
      <c r="I417">
        <f>VLOOKUP(A417,Лист2!$A$2:$F$505,4,FALSE)</f>
        <v>19</v>
      </c>
      <c r="J417">
        <f>VLOOKUP(A417,Лист2!$A$2:$F$505,5,FALSE)</f>
        <v>1858</v>
      </c>
      <c r="K417">
        <f>VLOOKUP(A417,Лист2!$A$2:$F$505,6,FALSE)</f>
        <v>1648</v>
      </c>
      <c r="L417" s="20">
        <f t="shared" si="26"/>
        <v>26.727483328311347</v>
      </c>
      <c r="M417" s="20">
        <f t="shared" si="27"/>
        <v>21.090518509760649</v>
      </c>
    </row>
    <row r="418" spans="1:13" ht="14.25" customHeight="1" x14ac:dyDescent="0.25">
      <c r="A418" t="str">
        <f t="shared" si="24"/>
        <v>Нижний Новгород43965</v>
      </c>
      <c r="B418">
        <f t="shared" si="25"/>
        <v>20</v>
      </c>
      <c r="C418" s="6">
        <v>43965</v>
      </c>
      <c r="D418" s="7" t="s">
        <v>13</v>
      </c>
      <c r="E418" s="7">
        <v>27411</v>
      </c>
      <c r="F418" s="7">
        <v>2441520</v>
      </c>
      <c r="G418" s="7">
        <v>1933378.3459999997</v>
      </c>
      <c r="H418" s="8">
        <v>141658.27661538462</v>
      </c>
      <c r="I418">
        <f>VLOOKUP(A418,Лист2!$A$2:$F$505,4,FALSE)</f>
        <v>19</v>
      </c>
      <c r="J418">
        <f>VLOOKUP(A418,Лист2!$A$2:$F$505,5,FALSE)</f>
        <v>1675</v>
      </c>
      <c r="K418">
        <f>VLOOKUP(A418,Лист2!$A$2:$F$505,6,FALSE)</f>
        <v>1475</v>
      </c>
      <c r="L418" s="20">
        <f t="shared" si="26"/>
        <v>26.282577078164937</v>
      </c>
      <c r="M418" s="20">
        <f t="shared" si="27"/>
        <v>20.812512451259884</v>
      </c>
    </row>
    <row r="419" spans="1:13" ht="14.25" customHeight="1" x14ac:dyDescent="0.25">
      <c r="A419" t="str">
        <f t="shared" si="24"/>
        <v>Нижний Новгород43966</v>
      </c>
      <c r="B419">
        <f t="shared" si="25"/>
        <v>20</v>
      </c>
      <c r="C419" s="9">
        <v>43966</v>
      </c>
      <c r="D419" s="10" t="s">
        <v>13</v>
      </c>
      <c r="E419" s="10">
        <v>32854.5</v>
      </c>
      <c r="F419" s="10">
        <v>2949078</v>
      </c>
      <c r="G419" s="10">
        <v>2391958.463</v>
      </c>
      <c r="H419" s="11">
        <v>129383.86666153846</v>
      </c>
      <c r="I419">
        <f>VLOOKUP(A419,Лист2!$A$2:$F$505,4,FALSE)</f>
        <v>19</v>
      </c>
      <c r="J419">
        <f>VLOOKUP(A419,Лист2!$A$2:$F$505,5,FALSE)</f>
        <v>1940</v>
      </c>
      <c r="K419">
        <f>VLOOKUP(A419,Лист2!$A$2:$F$505,6,FALSE)</f>
        <v>1715</v>
      </c>
      <c r="L419" s="20">
        <f t="shared" si="26"/>
        <v>23.291354997078813</v>
      </c>
      <c r="M419" s="20">
        <f t="shared" si="27"/>
        <v>18.891312369493111</v>
      </c>
    </row>
    <row r="420" spans="1:13" ht="14.25" customHeight="1" x14ac:dyDescent="0.25">
      <c r="A420" t="str">
        <f t="shared" si="24"/>
        <v>Нижний Новгород43980</v>
      </c>
      <c r="B420">
        <f t="shared" si="25"/>
        <v>22</v>
      </c>
      <c r="C420" s="6">
        <v>43980</v>
      </c>
      <c r="D420" s="7" t="s">
        <v>13</v>
      </c>
      <c r="E420" s="7">
        <v>35346</v>
      </c>
      <c r="F420" s="7">
        <v>3258054</v>
      </c>
      <c r="G420" s="7">
        <v>2595610.66</v>
      </c>
      <c r="H420" s="8">
        <v>195198.78461538462</v>
      </c>
      <c r="I420">
        <f>VLOOKUP(A420,Лист2!$A$2:$F$505,4,FALSE)</f>
        <v>20</v>
      </c>
      <c r="J420">
        <f>VLOOKUP(A420,Лист2!$A$2:$F$505,5,FALSE)</f>
        <v>2249</v>
      </c>
      <c r="K420">
        <f>VLOOKUP(A420,Лист2!$A$2:$F$505,6,FALSE)</f>
        <v>2000</v>
      </c>
      <c r="L420" s="20">
        <f t="shared" si="26"/>
        <v>25.521675889557326</v>
      </c>
      <c r="M420" s="20">
        <f t="shared" si="27"/>
        <v>20.332484974159417</v>
      </c>
    </row>
    <row r="421" spans="1:13" ht="14.25" customHeight="1" x14ac:dyDescent="0.25">
      <c r="A421" t="str">
        <f t="shared" si="24"/>
        <v>Санкт-Петербург Юг43978</v>
      </c>
      <c r="B421">
        <f t="shared" si="25"/>
        <v>22</v>
      </c>
      <c r="C421" s="9">
        <v>43978</v>
      </c>
      <c r="D421" s="10" t="s">
        <v>14</v>
      </c>
      <c r="E421" s="10">
        <v>286558.5</v>
      </c>
      <c r="F421" s="10">
        <v>29256993</v>
      </c>
      <c r="G421" s="10">
        <v>21169527.457000002</v>
      </c>
      <c r="H421" s="11">
        <v>646741.28130000003</v>
      </c>
      <c r="I421">
        <f>VLOOKUP(A421,Лист2!$A$2:$F$505,4,FALSE)</f>
        <v>129</v>
      </c>
      <c r="J421">
        <f>VLOOKUP(A421,Лист2!$A$2:$F$505,5,FALSE)</f>
        <v>17115</v>
      </c>
      <c r="K421">
        <f>VLOOKUP(A421,Лист2!$A$2:$F$505,6,FALSE)</f>
        <v>15962</v>
      </c>
      <c r="L421" s="20">
        <f t="shared" si="26"/>
        <v>38.203335239425776</v>
      </c>
      <c r="M421" s="20">
        <f t="shared" si="27"/>
        <v>27.642846081277039</v>
      </c>
    </row>
    <row r="422" spans="1:13" ht="14.25" customHeight="1" x14ac:dyDescent="0.25">
      <c r="A422" t="str">
        <f t="shared" si="24"/>
        <v>Санкт-Петербург Юг43973</v>
      </c>
      <c r="B422">
        <f t="shared" si="25"/>
        <v>21</v>
      </c>
      <c r="C422" s="6">
        <v>43973</v>
      </c>
      <c r="D422" s="7" t="s">
        <v>14</v>
      </c>
      <c r="E422" s="7">
        <v>304092</v>
      </c>
      <c r="F422" s="7">
        <v>29465769</v>
      </c>
      <c r="G422" s="7">
        <v>22276452.264999997</v>
      </c>
      <c r="H422" s="8">
        <v>570447.6369538462</v>
      </c>
      <c r="I422">
        <f>VLOOKUP(A422,Лист2!$A$2:$F$505,4,FALSE)</f>
        <v>129</v>
      </c>
      <c r="J422">
        <f>VLOOKUP(A422,Лист2!$A$2:$F$505,5,FALSE)</f>
        <v>17088</v>
      </c>
      <c r="K422">
        <f>VLOOKUP(A422,Лист2!$A$2:$F$505,6,FALSE)</f>
        <v>15804</v>
      </c>
      <c r="L422" s="20">
        <f t="shared" si="26"/>
        <v>32.273167421257703</v>
      </c>
      <c r="M422" s="20">
        <f t="shared" si="27"/>
        <v>24.398876998594549</v>
      </c>
    </row>
    <row r="423" spans="1:13" ht="14.25" customHeight="1" x14ac:dyDescent="0.25">
      <c r="A423" t="str">
        <f t="shared" si="24"/>
        <v>Санкт-Петербург Юг43983</v>
      </c>
      <c r="B423">
        <f t="shared" si="25"/>
        <v>23</v>
      </c>
      <c r="C423" s="9">
        <v>43983</v>
      </c>
      <c r="D423" s="10" t="s">
        <v>14</v>
      </c>
      <c r="E423" s="10">
        <v>272926.5</v>
      </c>
      <c r="F423" s="10">
        <v>27770092.5</v>
      </c>
      <c r="G423" s="10">
        <v>20952913.508000001</v>
      </c>
      <c r="H423" s="11">
        <v>872904.40428461542</v>
      </c>
      <c r="I423">
        <f>VLOOKUP(A423,Лист2!$A$2:$F$505,4,FALSE)</f>
        <v>128</v>
      </c>
      <c r="J423">
        <f>VLOOKUP(A423,Лист2!$A$2:$F$505,5,FALSE)</f>
        <v>16285</v>
      </c>
      <c r="K423">
        <f>VLOOKUP(A423,Лист2!$A$2:$F$505,6,FALSE)</f>
        <v>15130</v>
      </c>
      <c r="L423" s="20">
        <f t="shared" si="26"/>
        <v>32.535709124161379</v>
      </c>
      <c r="M423" s="20">
        <f t="shared" si="27"/>
        <v>24.548636242389176</v>
      </c>
    </row>
    <row r="424" spans="1:13" ht="14.25" customHeight="1" x14ac:dyDescent="0.25">
      <c r="A424" t="str">
        <f t="shared" si="24"/>
        <v>Санкт-Петербург Юг43962</v>
      </c>
      <c r="B424">
        <f t="shared" si="25"/>
        <v>20</v>
      </c>
      <c r="C424" s="6">
        <v>43962</v>
      </c>
      <c r="D424" s="7" t="s">
        <v>14</v>
      </c>
      <c r="E424" s="7">
        <v>237099</v>
      </c>
      <c r="F424" s="7">
        <v>24628233.223949999</v>
      </c>
      <c r="G424" s="7">
        <v>17679930.469999999</v>
      </c>
      <c r="H424" s="8">
        <v>622499.33031538466</v>
      </c>
      <c r="I424">
        <f>VLOOKUP(A424,Лист2!$A$2:$F$505,4,FALSE)</f>
        <v>129</v>
      </c>
      <c r="J424">
        <f>VLOOKUP(A424,Лист2!$A$2:$F$505,5,FALSE)</f>
        <v>14043</v>
      </c>
      <c r="K424">
        <f>VLOOKUP(A424,Лист2!$A$2:$F$505,6,FALSE)</f>
        <v>13167</v>
      </c>
      <c r="L424" s="20">
        <f t="shared" si="26"/>
        <v>39.300509499967504</v>
      </c>
      <c r="M424" s="20">
        <f t="shared" si="27"/>
        <v>28.212753593680628</v>
      </c>
    </row>
    <row r="425" spans="1:13" ht="14.25" customHeight="1" x14ac:dyDescent="0.25">
      <c r="A425" t="str">
        <f t="shared" si="24"/>
        <v>Санкт-Петербург Юг43969</v>
      </c>
      <c r="B425">
        <f t="shared" si="25"/>
        <v>21</v>
      </c>
      <c r="C425" s="9">
        <v>43969</v>
      </c>
      <c r="D425" s="10" t="s">
        <v>14</v>
      </c>
      <c r="E425" s="10">
        <v>273900</v>
      </c>
      <c r="F425" s="10">
        <v>27535284.147600003</v>
      </c>
      <c r="G425" s="10">
        <v>19680985.969000001</v>
      </c>
      <c r="H425" s="11">
        <v>764540.58792307694</v>
      </c>
      <c r="I425">
        <f>VLOOKUP(A425,Лист2!$A$2:$F$505,4,FALSE)</f>
        <v>129</v>
      </c>
      <c r="J425">
        <f>VLOOKUP(A425,Лист2!$A$2:$F$505,5,FALSE)</f>
        <v>16110</v>
      </c>
      <c r="K425">
        <f>VLOOKUP(A425,Лист2!$A$2:$F$505,6,FALSE)</f>
        <v>14992</v>
      </c>
      <c r="L425" s="20">
        <f t="shared" si="26"/>
        <v>39.908052325079133</v>
      </c>
      <c r="M425" s="20">
        <f t="shared" si="27"/>
        <v>28.524485661734449</v>
      </c>
    </row>
    <row r="426" spans="1:13" ht="14.25" customHeight="1" x14ac:dyDescent="0.25">
      <c r="A426" t="str">
        <f t="shared" si="24"/>
        <v>Санкт-Петербург Юг43965</v>
      </c>
      <c r="B426">
        <f t="shared" si="25"/>
        <v>20</v>
      </c>
      <c r="C426" s="6">
        <v>43965</v>
      </c>
      <c r="D426" s="7" t="s">
        <v>14</v>
      </c>
      <c r="E426" s="7">
        <v>274059</v>
      </c>
      <c r="F426" s="7">
        <v>28181292</v>
      </c>
      <c r="G426" s="7">
        <v>20493717.226</v>
      </c>
      <c r="H426" s="8">
        <v>806120.19333076919</v>
      </c>
      <c r="I426">
        <f>VLOOKUP(A426,Лист2!$A$2:$F$505,4,FALSE)</f>
        <v>129</v>
      </c>
      <c r="J426">
        <f>VLOOKUP(A426,Лист2!$A$2:$F$505,5,FALSE)</f>
        <v>15804</v>
      </c>
      <c r="K426">
        <f>VLOOKUP(A426,Лист2!$A$2:$F$505,6,FALSE)</f>
        <v>14738</v>
      </c>
      <c r="L426" s="20">
        <f t="shared" si="26"/>
        <v>37.511861265690328</v>
      </c>
      <c r="M426" s="20">
        <f t="shared" si="27"/>
        <v>27.279000458885989</v>
      </c>
    </row>
    <row r="427" spans="1:13" ht="14.25" customHeight="1" x14ac:dyDescent="0.25">
      <c r="A427" t="str">
        <f t="shared" si="24"/>
        <v>Санкт-Петербург Юг43966</v>
      </c>
      <c r="B427">
        <f t="shared" si="25"/>
        <v>20</v>
      </c>
      <c r="C427" s="9">
        <v>43966</v>
      </c>
      <c r="D427" s="10" t="s">
        <v>14</v>
      </c>
      <c r="E427" s="10">
        <v>318816</v>
      </c>
      <c r="F427" s="10">
        <v>32354331</v>
      </c>
      <c r="G427" s="10">
        <v>23895072.432</v>
      </c>
      <c r="H427" s="11">
        <v>616932.92353846144</v>
      </c>
      <c r="I427">
        <f>VLOOKUP(A427,Лист2!$A$2:$F$505,4,FALSE)</f>
        <v>129</v>
      </c>
      <c r="J427">
        <f>VLOOKUP(A427,Лист2!$A$2:$F$505,5,FALSE)</f>
        <v>17808</v>
      </c>
      <c r="K427">
        <f>VLOOKUP(A427,Лист2!$A$2:$F$505,6,FALSE)</f>
        <v>16486</v>
      </c>
      <c r="L427" s="20">
        <f t="shared" si="26"/>
        <v>35.401686234989022</v>
      </c>
      <c r="M427" s="20">
        <f t="shared" si="27"/>
        <v>26.145676039476758</v>
      </c>
    </row>
    <row r="428" spans="1:13" ht="14.25" customHeight="1" x14ac:dyDescent="0.25">
      <c r="A428" t="str">
        <f t="shared" si="24"/>
        <v>Санкт-Петербург Север43978</v>
      </c>
      <c r="B428">
        <f t="shared" si="25"/>
        <v>22</v>
      </c>
      <c r="C428" s="6">
        <v>43978</v>
      </c>
      <c r="D428" s="7" t="s">
        <v>15</v>
      </c>
      <c r="E428" s="7">
        <v>370012.5</v>
      </c>
      <c r="F428" s="7">
        <v>39034861.5</v>
      </c>
      <c r="G428" s="7">
        <v>28040467.216000002</v>
      </c>
      <c r="H428" s="8">
        <v>681486.56664615381</v>
      </c>
      <c r="I428">
        <f>VLOOKUP(A428,Лист2!$A$2:$F$505,4,FALSE)</f>
        <v>124</v>
      </c>
      <c r="J428">
        <f>VLOOKUP(A428,Лист2!$A$2:$F$505,5,FALSE)</f>
        <v>21384</v>
      </c>
      <c r="K428">
        <f>VLOOKUP(A428,Лист2!$A$2:$F$505,6,FALSE)</f>
        <v>19897</v>
      </c>
      <c r="L428" s="20">
        <f t="shared" si="26"/>
        <v>39.209026723087383</v>
      </c>
      <c r="M428" s="20">
        <f t="shared" si="27"/>
        <v>28.1655777976822</v>
      </c>
    </row>
    <row r="429" spans="1:13" ht="14.25" customHeight="1" x14ac:dyDescent="0.25">
      <c r="A429" t="str">
        <f t="shared" si="24"/>
        <v>Санкт-Петербург Север43973</v>
      </c>
      <c r="B429">
        <f t="shared" si="25"/>
        <v>21</v>
      </c>
      <c r="C429" s="9">
        <v>43973</v>
      </c>
      <c r="D429" s="10" t="s">
        <v>15</v>
      </c>
      <c r="E429" s="10">
        <v>393018</v>
      </c>
      <c r="F429" s="10">
        <v>39498373.5</v>
      </c>
      <c r="G429" s="10">
        <v>29683782.432999995</v>
      </c>
      <c r="H429" s="11">
        <v>636230.32011538453</v>
      </c>
      <c r="I429">
        <f>VLOOKUP(A429,Лист2!$A$2:$F$505,4,FALSE)</f>
        <v>125</v>
      </c>
      <c r="J429">
        <f>VLOOKUP(A429,Лист2!$A$2:$F$505,5,FALSE)</f>
        <v>21427</v>
      </c>
      <c r="K429">
        <f>VLOOKUP(A429,Лист2!$A$2:$F$505,6,FALSE)</f>
        <v>19799</v>
      </c>
      <c r="L429" s="20">
        <f t="shared" si="26"/>
        <v>33.063815533457579</v>
      </c>
      <c r="M429" s="20">
        <f t="shared" si="27"/>
        <v>24.848089167519785</v>
      </c>
    </row>
    <row r="430" spans="1:13" ht="14.25" customHeight="1" x14ac:dyDescent="0.25">
      <c r="A430" t="str">
        <f t="shared" si="24"/>
        <v>Санкт-Петербург Север43983</v>
      </c>
      <c r="B430">
        <f t="shared" si="25"/>
        <v>23</v>
      </c>
      <c r="C430" s="6">
        <v>43983</v>
      </c>
      <c r="D430" s="7" t="s">
        <v>15</v>
      </c>
      <c r="E430" s="7">
        <v>349699.5</v>
      </c>
      <c r="F430" s="7">
        <v>37257840.18135</v>
      </c>
      <c r="G430" s="7">
        <v>27640203.134</v>
      </c>
      <c r="H430" s="8">
        <v>744856.58547692304</v>
      </c>
      <c r="I430">
        <f>VLOOKUP(A430,Лист2!$A$2:$F$505,4,FALSE)</f>
        <v>123</v>
      </c>
      <c r="J430">
        <f>VLOOKUP(A430,Лист2!$A$2:$F$505,5,FALSE)</f>
        <v>20325</v>
      </c>
      <c r="K430">
        <f>VLOOKUP(A430,Лист2!$A$2:$F$505,6,FALSE)</f>
        <v>18935</v>
      </c>
      <c r="L430" s="20">
        <f t="shared" si="26"/>
        <v>34.795826212722076</v>
      </c>
      <c r="M430" s="20">
        <f t="shared" si="27"/>
        <v>25.813726723118695</v>
      </c>
    </row>
    <row r="431" spans="1:13" ht="14.25" customHeight="1" x14ac:dyDescent="0.25">
      <c r="A431" t="str">
        <f t="shared" si="24"/>
        <v>Санкт-Петербург Север43962</v>
      </c>
      <c r="B431">
        <f t="shared" si="25"/>
        <v>20</v>
      </c>
      <c r="C431" s="9">
        <v>43962</v>
      </c>
      <c r="D431" s="10" t="s">
        <v>15</v>
      </c>
      <c r="E431" s="10">
        <v>318565.5</v>
      </c>
      <c r="F431" s="10">
        <v>33781581</v>
      </c>
      <c r="G431" s="10">
        <v>24232690.171</v>
      </c>
      <c r="H431" s="11">
        <v>605833.76570769225</v>
      </c>
      <c r="I431">
        <f>VLOOKUP(A431,Лист2!$A$2:$F$505,4,FALSE)</f>
        <v>125</v>
      </c>
      <c r="J431">
        <f>VLOOKUP(A431,Лист2!$A$2:$F$505,5,FALSE)</f>
        <v>18066</v>
      </c>
      <c r="K431">
        <f>VLOOKUP(A431,Лист2!$A$2:$F$505,6,FALSE)</f>
        <v>16883</v>
      </c>
      <c r="L431" s="20">
        <f t="shared" si="26"/>
        <v>39.404996975645112</v>
      </c>
      <c r="M431" s="20">
        <f t="shared" si="27"/>
        <v>28.266559901385314</v>
      </c>
    </row>
    <row r="432" spans="1:13" ht="14.25" customHeight="1" x14ac:dyDescent="0.25">
      <c r="A432" t="str">
        <f t="shared" si="24"/>
        <v>Санкт-Петербург Юг43980</v>
      </c>
      <c r="B432">
        <f t="shared" si="25"/>
        <v>22</v>
      </c>
      <c r="C432" s="6">
        <v>43980</v>
      </c>
      <c r="D432" s="7" t="s">
        <v>14</v>
      </c>
      <c r="E432" s="7">
        <v>422965.5</v>
      </c>
      <c r="F432" s="7">
        <v>41767140.105000004</v>
      </c>
      <c r="G432" s="7">
        <v>32361318.846999999</v>
      </c>
      <c r="H432" s="8">
        <v>525087.91538461542</v>
      </c>
      <c r="I432">
        <f>VLOOKUP(A432,Лист2!$A$2:$F$505,4,FALSE)</f>
        <v>129</v>
      </c>
      <c r="J432">
        <f>VLOOKUP(A432,Лист2!$A$2:$F$505,5,FALSE)</f>
        <v>22403</v>
      </c>
      <c r="K432">
        <f>VLOOKUP(A432,Лист2!$A$2:$F$505,6,FALSE)</f>
        <v>20676</v>
      </c>
      <c r="L432" s="20">
        <f t="shared" si="26"/>
        <v>29.065012159947727</v>
      </c>
      <c r="M432" s="20">
        <f t="shared" si="27"/>
        <v>22.519667935976351</v>
      </c>
    </row>
    <row r="433" spans="1:13" ht="14.25" customHeight="1" x14ac:dyDescent="0.25">
      <c r="A433" t="str">
        <f t="shared" si="24"/>
        <v>Санкт-Петербург Север43969</v>
      </c>
      <c r="B433">
        <f t="shared" si="25"/>
        <v>21</v>
      </c>
      <c r="C433" s="9">
        <v>43969</v>
      </c>
      <c r="D433" s="10" t="s">
        <v>15</v>
      </c>
      <c r="E433" s="10">
        <v>355081.5</v>
      </c>
      <c r="F433" s="10">
        <v>36876888</v>
      </c>
      <c r="G433" s="10">
        <v>26228948.559</v>
      </c>
      <c r="H433" s="11">
        <v>898617.75030769221</v>
      </c>
      <c r="I433">
        <f>VLOOKUP(A433,Лист2!$A$2:$F$505,4,FALSE)</f>
        <v>125</v>
      </c>
      <c r="J433">
        <f>VLOOKUP(A433,Лист2!$A$2:$F$505,5,FALSE)</f>
        <v>20449</v>
      </c>
      <c r="K433">
        <f>VLOOKUP(A433,Лист2!$A$2:$F$505,6,FALSE)</f>
        <v>19060</v>
      </c>
      <c r="L433" s="20">
        <f t="shared" si="26"/>
        <v>40.596135285592098</v>
      </c>
      <c r="M433" s="20">
        <f t="shared" si="27"/>
        <v>28.874289611965086</v>
      </c>
    </row>
    <row r="434" spans="1:13" ht="14.25" customHeight="1" x14ac:dyDescent="0.25">
      <c r="A434" t="str">
        <f t="shared" si="24"/>
        <v>Санкт-Петербург Север43965</v>
      </c>
      <c r="B434">
        <f t="shared" si="25"/>
        <v>20</v>
      </c>
      <c r="C434" s="6">
        <v>43965</v>
      </c>
      <c r="D434" s="7" t="s">
        <v>15</v>
      </c>
      <c r="E434" s="7">
        <v>358387.5</v>
      </c>
      <c r="F434" s="7">
        <v>37963150.5</v>
      </c>
      <c r="G434" s="7">
        <v>27483828.208999999</v>
      </c>
      <c r="H434" s="8">
        <v>506964.83088461537</v>
      </c>
      <c r="I434">
        <f>VLOOKUP(A434,Лист2!$A$2:$F$505,4,FALSE)</f>
        <v>125</v>
      </c>
      <c r="J434">
        <f>VLOOKUP(A434,Лист2!$A$2:$F$505,5,FALSE)</f>
        <v>20247</v>
      </c>
      <c r="K434">
        <f>VLOOKUP(A434,Лист2!$A$2:$F$505,6,FALSE)</f>
        <v>18812</v>
      </c>
      <c r="L434" s="20">
        <f t="shared" si="26"/>
        <v>38.129048876707749</v>
      </c>
      <c r="M434" s="20">
        <f t="shared" si="27"/>
        <v>27.603932110429035</v>
      </c>
    </row>
    <row r="435" spans="1:13" ht="14.25" customHeight="1" x14ac:dyDescent="0.25">
      <c r="A435" t="str">
        <f t="shared" si="24"/>
        <v>Санкт-Петербург Север43966</v>
      </c>
      <c r="B435">
        <f t="shared" si="25"/>
        <v>20</v>
      </c>
      <c r="C435" s="9">
        <v>43966</v>
      </c>
      <c r="D435" s="10" t="s">
        <v>15</v>
      </c>
      <c r="E435" s="10">
        <v>403261.5</v>
      </c>
      <c r="F435" s="10">
        <v>42271377</v>
      </c>
      <c r="G435" s="10">
        <v>31105053.390999999</v>
      </c>
      <c r="H435" s="11">
        <v>571050.76427692303</v>
      </c>
      <c r="I435">
        <f>VLOOKUP(A435,Лист2!$A$2:$F$505,4,FALSE)</f>
        <v>125</v>
      </c>
      <c r="J435">
        <f>VLOOKUP(A435,Лист2!$A$2:$F$505,5,FALSE)</f>
        <v>21862</v>
      </c>
      <c r="K435">
        <f>VLOOKUP(A435,Лист2!$A$2:$F$505,6,FALSE)</f>
        <v>20235</v>
      </c>
      <c r="L435" s="20">
        <f t="shared" si="26"/>
        <v>35.898744389330929</v>
      </c>
      <c r="M435" s="20">
        <f t="shared" si="27"/>
        <v>26.415802846924059</v>
      </c>
    </row>
    <row r="436" spans="1:13" ht="14.25" customHeight="1" x14ac:dyDescent="0.25">
      <c r="A436" t="str">
        <f t="shared" si="24"/>
        <v>Волгоград43978</v>
      </c>
      <c r="B436">
        <f t="shared" si="25"/>
        <v>22</v>
      </c>
      <c r="C436" s="6">
        <v>43978</v>
      </c>
      <c r="D436" s="7" t="s">
        <v>16</v>
      </c>
      <c r="E436" s="7">
        <v>69010.5</v>
      </c>
      <c r="F436" s="7">
        <v>5985894</v>
      </c>
      <c r="G436" s="7">
        <v>4624968.49</v>
      </c>
      <c r="H436" s="8">
        <v>168769.33384615384</v>
      </c>
      <c r="I436">
        <f>VLOOKUP(A436,Лист2!$A$2:$F$505,4,FALSE)</f>
        <v>36</v>
      </c>
      <c r="J436">
        <f>VLOOKUP(A436,Лист2!$A$2:$F$505,5,FALSE)</f>
        <v>4951</v>
      </c>
      <c r="K436">
        <f>VLOOKUP(A436,Лист2!$A$2:$F$505,6,FALSE)</f>
        <v>4584</v>
      </c>
      <c r="L436" s="20">
        <f t="shared" si="26"/>
        <v>29.425616908365136</v>
      </c>
      <c r="M436" s="20">
        <f t="shared" si="27"/>
        <v>22.735543095150028</v>
      </c>
    </row>
    <row r="437" spans="1:13" ht="14.25" customHeight="1" x14ac:dyDescent="0.25">
      <c r="A437" t="str">
        <f t="shared" si="24"/>
        <v>Волгоград43973</v>
      </c>
      <c r="B437">
        <f t="shared" si="25"/>
        <v>21</v>
      </c>
      <c r="C437" s="9">
        <v>43973</v>
      </c>
      <c r="D437" s="10" t="s">
        <v>16</v>
      </c>
      <c r="E437" s="10">
        <v>75820.5</v>
      </c>
      <c r="F437" s="10">
        <v>5943489</v>
      </c>
      <c r="G437" s="10">
        <v>5046963.6720000003</v>
      </c>
      <c r="H437" s="11">
        <v>196334.07284615384</v>
      </c>
      <c r="I437">
        <f>VLOOKUP(A437,Лист2!$A$2:$F$505,4,FALSE)</f>
        <v>36</v>
      </c>
      <c r="J437">
        <f>VLOOKUP(A437,Лист2!$A$2:$F$505,5,FALSE)</f>
        <v>4857</v>
      </c>
      <c r="K437">
        <f>VLOOKUP(A437,Лист2!$A$2:$F$505,6,FALSE)</f>
        <v>4456</v>
      </c>
      <c r="L437" s="20">
        <f t="shared" si="26"/>
        <v>17.763657245520186</v>
      </c>
      <c r="M437" s="20">
        <f t="shared" si="27"/>
        <v>15.084158951080751</v>
      </c>
    </row>
    <row r="438" spans="1:13" ht="14.25" customHeight="1" x14ac:dyDescent="0.25">
      <c r="A438" t="str">
        <f t="shared" si="24"/>
        <v>Волгоград43983</v>
      </c>
      <c r="B438">
        <f t="shared" si="25"/>
        <v>23</v>
      </c>
      <c r="C438" s="6">
        <v>43983</v>
      </c>
      <c r="D438" s="7" t="s">
        <v>16</v>
      </c>
      <c r="E438" s="7">
        <v>64740</v>
      </c>
      <c r="F438" s="7">
        <v>5800290</v>
      </c>
      <c r="G438" s="7">
        <v>4332158.4330000002</v>
      </c>
      <c r="H438" s="8">
        <v>205428.24997692305</v>
      </c>
      <c r="I438">
        <f>VLOOKUP(A438,Лист2!$A$2:$F$505,4,FALSE)</f>
        <v>37</v>
      </c>
      <c r="J438">
        <f>VLOOKUP(A438,Лист2!$A$2:$F$505,5,FALSE)</f>
        <v>4722</v>
      </c>
      <c r="K438">
        <f>VLOOKUP(A438,Лист2!$A$2:$F$505,6,FALSE)</f>
        <v>4352</v>
      </c>
      <c r="L438" s="20">
        <f t="shared" si="26"/>
        <v>33.889147631734353</v>
      </c>
      <c r="M438" s="20">
        <f t="shared" si="27"/>
        <v>25.311347656755089</v>
      </c>
    </row>
    <row r="439" spans="1:13" ht="14.25" customHeight="1" x14ac:dyDescent="0.25">
      <c r="A439" t="str">
        <f t="shared" si="24"/>
        <v>Волгоград43962</v>
      </c>
      <c r="B439">
        <f t="shared" si="25"/>
        <v>20</v>
      </c>
      <c r="C439" s="9">
        <v>43962</v>
      </c>
      <c r="D439" s="10" t="s">
        <v>16</v>
      </c>
      <c r="E439" s="10">
        <v>59574</v>
      </c>
      <c r="F439" s="10">
        <v>5178169.5</v>
      </c>
      <c r="G439" s="10">
        <v>3929032.2650000001</v>
      </c>
      <c r="H439" s="11">
        <v>208822.33076923079</v>
      </c>
      <c r="I439">
        <f>VLOOKUP(A439,Лист2!$A$2:$F$505,4,FALSE)</f>
        <v>36</v>
      </c>
      <c r="J439">
        <f>VLOOKUP(A439,Лист2!$A$2:$F$505,5,FALSE)</f>
        <v>4150</v>
      </c>
      <c r="K439">
        <f>VLOOKUP(A439,Лист2!$A$2:$F$505,6,FALSE)</f>
        <v>3838</v>
      </c>
      <c r="L439" s="20">
        <f t="shared" si="26"/>
        <v>31.792491146671708</v>
      </c>
      <c r="M439" s="20">
        <f t="shared" si="27"/>
        <v>24.123143033459986</v>
      </c>
    </row>
    <row r="440" spans="1:13" ht="14.25" customHeight="1" x14ac:dyDescent="0.25">
      <c r="A440" t="str">
        <f t="shared" si="24"/>
        <v>Санкт-Петербург Север43980</v>
      </c>
      <c r="B440">
        <f t="shared" si="25"/>
        <v>22</v>
      </c>
      <c r="C440" s="6">
        <v>43980</v>
      </c>
      <c r="D440" s="7" t="s">
        <v>15</v>
      </c>
      <c r="E440" s="7">
        <v>524481</v>
      </c>
      <c r="F440" s="7">
        <v>54172029</v>
      </c>
      <c r="G440" s="7">
        <v>41382275.210999995</v>
      </c>
      <c r="H440" s="8">
        <v>512623.0388076923</v>
      </c>
      <c r="I440">
        <f>VLOOKUP(A440,Лист2!$A$2:$F$505,4,FALSE)</f>
        <v>124</v>
      </c>
      <c r="J440">
        <f>VLOOKUP(A440,Лист2!$A$2:$F$505,5,FALSE)</f>
        <v>25828</v>
      </c>
      <c r="K440">
        <f>VLOOKUP(A440,Лист2!$A$2:$F$505,6,FALSE)</f>
        <v>23974</v>
      </c>
      <c r="L440" s="20">
        <f t="shared" si="26"/>
        <v>30.906357187437354</v>
      </c>
      <c r="M440" s="20">
        <f t="shared" si="27"/>
        <v>23.609515879495678</v>
      </c>
    </row>
    <row r="441" spans="1:13" ht="14.25" customHeight="1" x14ac:dyDescent="0.25">
      <c r="A441" t="str">
        <f t="shared" si="24"/>
        <v>Волгоград43969</v>
      </c>
      <c r="B441">
        <f t="shared" si="25"/>
        <v>21</v>
      </c>
      <c r="C441" s="9">
        <v>43969</v>
      </c>
      <c r="D441" s="10" t="s">
        <v>16</v>
      </c>
      <c r="E441" s="10">
        <v>70278</v>
      </c>
      <c r="F441" s="10">
        <v>5798476.5</v>
      </c>
      <c r="G441" s="10">
        <v>4485664.5060000001</v>
      </c>
      <c r="H441" s="11">
        <v>182019.63597692308</v>
      </c>
      <c r="I441">
        <f>VLOOKUP(A441,Лист2!$A$2:$F$505,4,FALSE)</f>
        <v>36</v>
      </c>
      <c r="J441">
        <f>VLOOKUP(A441,Лист2!$A$2:$F$505,5,FALSE)</f>
        <v>4885</v>
      </c>
      <c r="K441">
        <f>VLOOKUP(A441,Лист2!$A$2:$F$505,6,FALSE)</f>
        <v>4502</v>
      </c>
      <c r="L441" s="20">
        <f t="shared" si="26"/>
        <v>29.266834205812536</v>
      </c>
      <c r="M441" s="20">
        <f t="shared" si="27"/>
        <v>22.640636622395554</v>
      </c>
    </row>
    <row r="442" spans="1:13" ht="14.25" customHeight="1" x14ac:dyDescent="0.25">
      <c r="A442" t="str">
        <f t="shared" si="24"/>
        <v>Волгоград43965</v>
      </c>
      <c r="B442">
        <f t="shared" si="25"/>
        <v>20</v>
      </c>
      <c r="C442" s="6">
        <v>43965</v>
      </c>
      <c r="D442" s="7" t="s">
        <v>16</v>
      </c>
      <c r="E442" s="7">
        <v>63645</v>
      </c>
      <c r="F442" s="7">
        <v>5366602.5</v>
      </c>
      <c r="G442" s="7">
        <v>4245727.3389999997</v>
      </c>
      <c r="H442" s="8">
        <v>137701.4149</v>
      </c>
      <c r="I442">
        <f>VLOOKUP(A442,Лист2!$A$2:$F$505,4,FALSE)</f>
        <v>36</v>
      </c>
      <c r="J442">
        <f>VLOOKUP(A442,Лист2!$A$2:$F$505,5,FALSE)</f>
        <v>4285</v>
      </c>
      <c r="K442">
        <f>VLOOKUP(A442,Лист2!$A$2:$F$505,6,FALSE)</f>
        <v>3950</v>
      </c>
      <c r="L442" s="20">
        <f t="shared" si="26"/>
        <v>26.400074039234024</v>
      </c>
      <c r="M442" s="20">
        <f t="shared" si="27"/>
        <v>20.88612229059261</v>
      </c>
    </row>
    <row r="443" spans="1:13" ht="14.25" customHeight="1" x14ac:dyDescent="0.25">
      <c r="A443" t="str">
        <f t="shared" si="24"/>
        <v>Волгоград43966</v>
      </c>
      <c r="B443">
        <f t="shared" si="25"/>
        <v>20</v>
      </c>
      <c r="C443" s="9">
        <v>43966</v>
      </c>
      <c r="D443" s="10" t="s">
        <v>16</v>
      </c>
      <c r="E443" s="10">
        <v>75642</v>
      </c>
      <c r="F443" s="10">
        <v>6293952</v>
      </c>
      <c r="G443" s="10">
        <v>5100877.9309999999</v>
      </c>
      <c r="H443" s="11">
        <v>159537.61835384613</v>
      </c>
      <c r="I443">
        <f>VLOOKUP(A443,Лист2!$A$2:$F$505,4,FALSE)</f>
        <v>36</v>
      </c>
      <c r="J443">
        <f>VLOOKUP(A443,Лист2!$A$2:$F$505,5,FALSE)</f>
        <v>4862</v>
      </c>
      <c r="K443">
        <f>VLOOKUP(A443,Лист2!$A$2:$F$505,6,FALSE)</f>
        <v>4476</v>
      </c>
      <c r="L443" s="20">
        <f t="shared" si="26"/>
        <v>23.389582835323885</v>
      </c>
      <c r="M443" s="20">
        <f t="shared" si="27"/>
        <v>18.955881280950347</v>
      </c>
    </row>
    <row r="444" spans="1:13" ht="14.25" customHeight="1" x14ac:dyDescent="0.25">
      <c r="A444" t="str">
        <f t="shared" si="24"/>
        <v>Казань43978</v>
      </c>
      <c r="B444">
        <f t="shared" si="25"/>
        <v>22</v>
      </c>
      <c r="C444" s="6">
        <v>43978</v>
      </c>
      <c r="D444" s="7" t="s">
        <v>17</v>
      </c>
      <c r="E444" s="7">
        <v>40420.5</v>
      </c>
      <c r="F444" s="7">
        <v>3780852</v>
      </c>
      <c r="G444" s="7">
        <v>2893288.4459999995</v>
      </c>
      <c r="H444" s="8">
        <v>291528.45785384614</v>
      </c>
      <c r="I444">
        <f>VLOOKUP(A444,Лист2!$A$2:$F$505,4,FALSE)</f>
        <v>21</v>
      </c>
      <c r="J444">
        <f>VLOOKUP(A444,Лист2!$A$2:$F$505,5,FALSE)</f>
        <v>2430</v>
      </c>
      <c r="K444">
        <f>VLOOKUP(A444,Лист2!$A$2:$F$505,6,FALSE)</f>
        <v>2216</v>
      </c>
      <c r="L444" s="20">
        <f t="shared" si="26"/>
        <v>30.676635619482255</v>
      </c>
      <c r="M444" s="20">
        <f t="shared" si="27"/>
        <v>23.47522606015788</v>
      </c>
    </row>
    <row r="445" spans="1:13" ht="14.25" customHeight="1" x14ac:dyDescent="0.25">
      <c r="A445" t="str">
        <f t="shared" si="24"/>
        <v>Казань43973</v>
      </c>
      <c r="B445">
        <f t="shared" si="25"/>
        <v>21</v>
      </c>
      <c r="C445" s="9">
        <v>43973</v>
      </c>
      <c r="D445" s="10" t="s">
        <v>17</v>
      </c>
      <c r="E445" s="10">
        <v>53838</v>
      </c>
      <c r="F445" s="10">
        <v>4840833</v>
      </c>
      <c r="G445" s="10">
        <v>4017247.747</v>
      </c>
      <c r="H445" s="11">
        <v>147709.19777692307</v>
      </c>
      <c r="I445">
        <f>VLOOKUP(A445,Лист2!$A$2:$F$505,4,FALSE)</f>
        <v>21</v>
      </c>
      <c r="J445">
        <f>VLOOKUP(A445,Лист2!$A$2:$F$505,5,FALSE)</f>
        <v>2861</v>
      </c>
      <c r="K445">
        <f>VLOOKUP(A445,Лист2!$A$2:$F$505,6,FALSE)</f>
        <v>2612</v>
      </c>
      <c r="L445" s="20">
        <f t="shared" si="26"/>
        <v>20.501231312284311</v>
      </c>
      <c r="M445" s="20">
        <f t="shared" si="27"/>
        <v>17.013296120729635</v>
      </c>
    </row>
    <row r="446" spans="1:13" ht="14.25" customHeight="1" x14ac:dyDescent="0.25">
      <c r="A446" t="str">
        <f t="shared" si="24"/>
        <v>Казань43983</v>
      </c>
      <c r="B446">
        <f t="shared" si="25"/>
        <v>23</v>
      </c>
      <c r="C446" s="6">
        <v>43983</v>
      </c>
      <c r="D446" s="7" t="s">
        <v>17</v>
      </c>
      <c r="E446" s="7">
        <v>40528.5</v>
      </c>
      <c r="F446" s="7">
        <v>3865251</v>
      </c>
      <c r="G446" s="7">
        <v>2972895.4169999999</v>
      </c>
      <c r="H446" s="8">
        <v>336001.08039230772</v>
      </c>
      <c r="I446">
        <f>VLOOKUP(A446,Лист2!$A$2:$F$505,4,FALSE)</f>
        <v>23</v>
      </c>
      <c r="J446">
        <f>VLOOKUP(A446,Лист2!$A$2:$F$505,5,FALSE)</f>
        <v>2531</v>
      </c>
      <c r="K446">
        <f>VLOOKUP(A446,Лист2!$A$2:$F$505,6,FALSE)</f>
        <v>2296</v>
      </c>
      <c r="L446" s="20">
        <f t="shared" si="26"/>
        <v>30.016379920303134</v>
      </c>
      <c r="M446" s="20">
        <f t="shared" si="27"/>
        <v>23.086614116392443</v>
      </c>
    </row>
    <row r="447" spans="1:13" ht="14.25" customHeight="1" x14ac:dyDescent="0.25">
      <c r="A447" t="str">
        <f t="shared" si="24"/>
        <v>Казань43962</v>
      </c>
      <c r="B447">
        <f t="shared" si="25"/>
        <v>20</v>
      </c>
      <c r="C447" s="9">
        <v>43962</v>
      </c>
      <c r="D447" s="10" t="s">
        <v>17</v>
      </c>
      <c r="E447" s="10">
        <v>32733</v>
      </c>
      <c r="F447" s="10">
        <v>3079630.5</v>
      </c>
      <c r="G447" s="10">
        <v>2364369.4010000001</v>
      </c>
      <c r="H447" s="11">
        <v>281373.57021538459</v>
      </c>
      <c r="I447">
        <f>VLOOKUP(A447,Лист2!$A$2:$F$505,4,FALSE)</f>
        <v>21</v>
      </c>
      <c r="J447">
        <f>VLOOKUP(A447,Лист2!$A$2:$F$505,5,FALSE)</f>
        <v>1916</v>
      </c>
      <c r="K447">
        <f>VLOOKUP(A447,Лист2!$A$2:$F$505,6,FALSE)</f>
        <v>1733</v>
      </c>
      <c r="L447" s="20">
        <f t="shared" si="26"/>
        <v>30.25166451136964</v>
      </c>
      <c r="M447" s="20">
        <f t="shared" si="27"/>
        <v>23.225549266381144</v>
      </c>
    </row>
    <row r="448" spans="1:13" ht="14.25" customHeight="1" x14ac:dyDescent="0.25">
      <c r="A448" t="str">
        <f t="shared" si="24"/>
        <v>Волгоград43980</v>
      </c>
      <c r="B448">
        <f t="shared" si="25"/>
        <v>22</v>
      </c>
      <c r="C448" s="6">
        <v>43980</v>
      </c>
      <c r="D448" s="7" t="s">
        <v>16</v>
      </c>
      <c r="E448" s="7">
        <v>84433.5</v>
      </c>
      <c r="F448" s="7">
        <v>7228395</v>
      </c>
      <c r="G448" s="7">
        <v>5795765.9359999998</v>
      </c>
      <c r="H448" s="8">
        <v>264121.66047692305</v>
      </c>
      <c r="I448">
        <f>VLOOKUP(A448,Лист2!$A$2:$F$505,4,FALSE)</f>
        <v>37</v>
      </c>
      <c r="J448">
        <f>VLOOKUP(A448,Лист2!$A$2:$F$505,5,FALSE)</f>
        <v>5672</v>
      </c>
      <c r="K448">
        <f>VLOOKUP(A448,Лист2!$A$2:$F$505,6,FALSE)</f>
        <v>5198</v>
      </c>
      <c r="L448" s="20">
        <f t="shared" si="26"/>
        <v>24.718545914722398</v>
      </c>
      <c r="M448" s="20">
        <f t="shared" si="27"/>
        <v>19.819462882147423</v>
      </c>
    </row>
    <row r="449" spans="1:13" ht="14.25" customHeight="1" x14ac:dyDescent="0.25">
      <c r="A449" t="str">
        <f t="shared" si="24"/>
        <v>Казань43969</v>
      </c>
      <c r="B449">
        <f t="shared" si="25"/>
        <v>21</v>
      </c>
      <c r="C449" s="9">
        <v>43969</v>
      </c>
      <c r="D449" s="10" t="s">
        <v>17</v>
      </c>
      <c r="E449" s="10">
        <v>36655.5</v>
      </c>
      <c r="F449" s="10">
        <v>3360135</v>
      </c>
      <c r="G449" s="10">
        <v>2596293.8219999997</v>
      </c>
      <c r="H449" s="11">
        <v>202175.53846153847</v>
      </c>
      <c r="I449">
        <f>VLOOKUP(A449,Лист2!$A$2:$F$505,4,FALSE)</f>
        <v>21</v>
      </c>
      <c r="J449">
        <f>VLOOKUP(A449,Лист2!$A$2:$F$505,5,FALSE)</f>
        <v>2136</v>
      </c>
      <c r="K449">
        <f>VLOOKUP(A449,Лист2!$A$2:$F$505,6,FALSE)</f>
        <v>1947</v>
      </c>
      <c r="L449" s="20">
        <f t="shared" si="26"/>
        <v>29.420444309018595</v>
      </c>
      <c r="M449" s="20">
        <f t="shared" si="27"/>
        <v>22.732455035288769</v>
      </c>
    </row>
    <row r="450" spans="1:13" ht="14.25" customHeight="1" x14ac:dyDescent="0.25">
      <c r="A450" t="str">
        <f t="shared" si="24"/>
        <v>Казань43965</v>
      </c>
      <c r="B450">
        <f t="shared" si="25"/>
        <v>20</v>
      </c>
      <c r="C450" s="6">
        <v>43965</v>
      </c>
      <c r="D450" s="7" t="s">
        <v>17</v>
      </c>
      <c r="E450" s="7">
        <v>33886.5</v>
      </c>
      <c r="F450" s="7">
        <v>3166479</v>
      </c>
      <c r="G450" s="7">
        <v>2522496.074</v>
      </c>
      <c r="H450" s="8">
        <v>156584.58769230769</v>
      </c>
      <c r="I450">
        <f>VLOOKUP(A450,Лист2!$A$2:$F$505,4,FALSE)</f>
        <v>21</v>
      </c>
      <c r="J450">
        <f>VLOOKUP(A450,Лист2!$A$2:$F$505,5,FALSE)</f>
        <v>1993</v>
      </c>
      <c r="K450">
        <f>VLOOKUP(A450,Лист2!$A$2:$F$505,6,FALSE)</f>
        <v>1796</v>
      </c>
      <c r="L450" s="20">
        <f t="shared" si="26"/>
        <v>25.529590814340352</v>
      </c>
      <c r="M450" s="20">
        <f t="shared" si="27"/>
        <v>20.337508191274914</v>
      </c>
    </row>
    <row r="451" spans="1:13" ht="14.25" customHeight="1" x14ac:dyDescent="0.25">
      <c r="A451" t="str">
        <f t="shared" ref="A451:A505" si="28">D451&amp;C451</f>
        <v>Казань43966</v>
      </c>
      <c r="B451">
        <f t="shared" ref="B451:B505" si="29">WEEKNUM(C451,2)</f>
        <v>20</v>
      </c>
      <c r="C451" s="9">
        <v>43966</v>
      </c>
      <c r="D451" s="10" t="s">
        <v>17</v>
      </c>
      <c r="E451" s="10">
        <v>41697</v>
      </c>
      <c r="F451" s="10">
        <v>3772258.5</v>
      </c>
      <c r="G451" s="10">
        <v>3092823.6680000001</v>
      </c>
      <c r="H451" s="11">
        <v>167669.98904615385</v>
      </c>
      <c r="I451">
        <f>VLOOKUP(A451,Лист2!$A$2:$F$505,4,FALSE)</f>
        <v>21</v>
      </c>
      <c r="J451">
        <f>VLOOKUP(A451,Лист2!$A$2:$F$505,5,FALSE)</f>
        <v>2255</v>
      </c>
      <c r="K451">
        <f>VLOOKUP(A451,Лист2!$A$2:$F$505,6,FALSE)</f>
        <v>2045</v>
      </c>
      <c r="L451" s="20">
        <f t="shared" ref="L451:L505" si="30" xml:space="preserve"> ((F451- G451) / G451) * 100</f>
        <v>21.968107623780636</v>
      </c>
      <c r="M451" s="20">
        <f t="shared" ref="M451:M505" si="31" xml:space="preserve"> ((F451-G451) / F451) * 100</f>
        <v>18.011353993900471</v>
      </c>
    </row>
    <row r="452" spans="1:13" ht="14.25" customHeight="1" x14ac:dyDescent="0.25">
      <c r="A452" t="str">
        <f t="shared" si="28"/>
        <v>Казань43980</v>
      </c>
      <c r="B452">
        <f t="shared" si="29"/>
        <v>22</v>
      </c>
      <c r="C452" s="6">
        <v>43980</v>
      </c>
      <c r="D452" s="7" t="s">
        <v>17</v>
      </c>
      <c r="E452" s="7">
        <v>44569.5</v>
      </c>
      <c r="F452" s="7">
        <v>4108596</v>
      </c>
      <c r="G452" s="7">
        <v>3229427.0830000001</v>
      </c>
      <c r="H452" s="8">
        <v>121448.35925384614</v>
      </c>
      <c r="I452">
        <f>VLOOKUP(A452,Лист2!$A$2:$F$505,4,FALSE)</f>
        <v>22</v>
      </c>
      <c r="J452">
        <f>VLOOKUP(A452,Лист2!$A$2:$F$505,5,FALSE)</f>
        <v>2597</v>
      </c>
      <c r="K452">
        <f>VLOOKUP(A452,Лист2!$A$2:$F$505,6,FALSE)</f>
        <v>2379</v>
      </c>
      <c r="L452" s="20">
        <f t="shared" si="30"/>
        <v>27.223680684045341</v>
      </c>
      <c r="M452" s="20">
        <f t="shared" si="31"/>
        <v>21.398280994286122</v>
      </c>
    </row>
    <row r="453" spans="1:13" ht="14.25" customHeight="1" x14ac:dyDescent="0.25">
      <c r="A453" t="str">
        <f t="shared" si="28"/>
        <v>Пермь43978</v>
      </c>
      <c r="B453">
        <f t="shared" si="29"/>
        <v>22</v>
      </c>
      <c r="C453" s="9">
        <v>43978</v>
      </c>
      <c r="D453" s="10" t="s">
        <v>18</v>
      </c>
      <c r="E453" s="10">
        <v>18069</v>
      </c>
      <c r="F453" s="10">
        <v>1603084.5</v>
      </c>
      <c r="G453" s="10">
        <v>1312709.0090000001</v>
      </c>
      <c r="H453" s="11">
        <v>241760.20769230771</v>
      </c>
      <c r="I453">
        <f>VLOOKUP(A453,Лист2!$A$2:$F$505,4,FALSE)</f>
        <v>17</v>
      </c>
      <c r="J453">
        <f>VLOOKUP(A453,Лист2!$A$2:$F$505,5,FALSE)</f>
        <v>1203</v>
      </c>
      <c r="K453">
        <f>VLOOKUP(A453,Лист2!$A$2:$F$505,6,FALSE)</f>
        <v>1077</v>
      </c>
      <c r="L453" s="20">
        <f t="shared" si="30"/>
        <v>22.120324383330249</v>
      </c>
      <c r="M453" s="20">
        <f t="shared" si="31"/>
        <v>18.113548661970093</v>
      </c>
    </row>
    <row r="454" spans="1:13" ht="14.25" customHeight="1" x14ac:dyDescent="0.25">
      <c r="A454" t="str">
        <f t="shared" si="28"/>
        <v>Пермь43973</v>
      </c>
      <c r="B454">
        <f t="shared" si="29"/>
        <v>21</v>
      </c>
      <c r="C454" s="6">
        <v>43973</v>
      </c>
      <c r="D454" s="7" t="s">
        <v>18</v>
      </c>
      <c r="E454" s="7">
        <v>21483</v>
      </c>
      <c r="F454" s="7">
        <v>1774329</v>
      </c>
      <c r="G454" s="7">
        <v>1460215.51</v>
      </c>
      <c r="H454" s="8">
        <v>181509.9923076923</v>
      </c>
      <c r="I454">
        <f>VLOOKUP(A454,Лист2!$A$2:$F$505,4,FALSE)</f>
        <v>17</v>
      </c>
      <c r="J454">
        <f>VLOOKUP(A454,Лист2!$A$2:$F$505,5,FALSE)</f>
        <v>1268</v>
      </c>
      <c r="K454">
        <f>VLOOKUP(A454,Лист2!$A$2:$F$505,6,FALSE)</f>
        <v>1129</v>
      </c>
      <c r="L454" s="20">
        <f t="shared" si="30"/>
        <v>21.511447306843081</v>
      </c>
      <c r="M454" s="20">
        <f t="shared" si="31"/>
        <v>17.703226966363058</v>
      </c>
    </row>
    <row r="455" spans="1:13" ht="14.25" customHeight="1" x14ac:dyDescent="0.25">
      <c r="A455" t="str">
        <f t="shared" si="28"/>
        <v>Пермь43983</v>
      </c>
      <c r="B455">
        <f t="shared" si="29"/>
        <v>23</v>
      </c>
      <c r="C455" s="9">
        <v>43983</v>
      </c>
      <c r="D455" s="10" t="s">
        <v>18</v>
      </c>
      <c r="E455" s="10">
        <v>16687.5</v>
      </c>
      <c r="F455" s="10">
        <v>1526608.5</v>
      </c>
      <c r="G455" s="10">
        <v>1202670.0489999999</v>
      </c>
      <c r="H455" s="11">
        <v>340349.53369230771</v>
      </c>
      <c r="I455">
        <f>VLOOKUP(A455,Лист2!$A$2:$F$505,4,FALSE)</f>
        <v>17</v>
      </c>
      <c r="J455">
        <f>VLOOKUP(A455,Лист2!$A$2:$F$505,5,FALSE)</f>
        <v>1185</v>
      </c>
      <c r="K455">
        <f>VLOOKUP(A455,Лист2!$A$2:$F$505,6,FALSE)</f>
        <v>1042</v>
      </c>
      <c r="L455" s="20">
        <f t="shared" si="30"/>
        <v>26.934939576266121</v>
      </c>
      <c r="M455" s="20">
        <f t="shared" si="31"/>
        <v>21.21948430131236</v>
      </c>
    </row>
    <row r="456" spans="1:13" ht="14.25" customHeight="1" x14ac:dyDescent="0.25">
      <c r="A456" t="str">
        <f t="shared" si="28"/>
        <v>Пермь43962</v>
      </c>
      <c r="B456">
        <f t="shared" si="29"/>
        <v>20</v>
      </c>
      <c r="C456" s="6">
        <v>43962</v>
      </c>
      <c r="D456" s="7" t="s">
        <v>18</v>
      </c>
      <c r="E456" s="7">
        <v>12238.5</v>
      </c>
      <c r="F456" s="7">
        <v>1096002</v>
      </c>
      <c r="G456" s="7">
        <v>872395.08600000001</v>
      </c>
      <c r="H456" s="8">
        <v>218895.40769230769</v>
      </c>
      <c r="I456">
        <f>VLOOKUP(A456,Лист2!$A$2:$F$505,4,FALSE)</f>
        <v>15</v>
      </c>
      <c r="J456">
        <f>VLOOKUP(A456,Лист2!$A$2:$F$505,5,FALSE)</f>
        <v>812</v>
      </c>
      <c r="K456">
        <f>VLOOKUP(A456,Лист2!$A$2:$F$505,6,FALSE)</f>
        <v>714</v>
      </c>
      <c r="L456" s="20">
        <f t="shared" si="30"/>
        <v>25.631381651317554</v>
      </c>
      <c r="M456" s="20">
        <f t="shared" si="31"/>
        <v>20.402053463406091</v>
      </c>
    </row>
    <row r="457" spans="1:13" ht="14.25" customHeight="1" x14ac:dyDescent="0.25">
      <c r="A457" t="str">
        <f t="shared" si="28"/>
        <v>Пермь43969</v>
      </c>
      <c r="B457">
        <f t="shared" si="29"/>
        <v>21</v>
      </c>
      <c r="C457" s="9">
        <v>43969</v>
      </c>
      <c r="D457" s="10" t="s">
        <v>18</v>
      </c>
      <c r="E457" s="10">
        <v>14290.5</v>
      </c>
      <c r="F457" s="10">
        <v>1246162.5</v>
      </c>
      <c r="G457" s="10">
        <v>983143.48999999987</v>
      </c>
      <c r="H457" s="11">
        <v>263823.34615384613</v>
      </c>
      <c r="I457">
        <f>VLOOKUP(A457,Лист2!$A$2:$F$505,4,FALSE)</f>
        <v>16</v>
      </c>
      <c r="J457">
        <f>VLOOKUP(A457,Лист2!$A$2:$F$505,5,FALSE)</f>
        <v>925</v>
      </c>
      <c r="K457">
        <f>VLOOKUP(A457,Лист2!$A$2:$F$505,6,FALSE)</f>
        <v>816</v>
      </c>
      <c r="L457" s="20">
        <f t="shared" si="30"/>
        <v>26.752860866728632</v>
      </c>
      <c r="M457" s="20">
        <f t="shared" si="31"/>
        <v>21.106317193784928</v>
      </c>
    </row>
    <row r="458" spans="1:13" ht="14.25" customHeight="1" x14ac:dyDescent="0.25">
      <c r="A458" t="str">
        <f t="shared" si="28"/>
        <v>Пермь43965</v>
      </c>
      <c r="B458">
        <f t="shared" si="29"/>
        <v>20</v>
      </c>
      <c r="C458" s="6">
        <v>43965</v>
      </c>
      <c r="D458" s="7" t="s">
        <v>18</v>
      </c>
      <c r="E458" s="7">
        <v>14385</v>
      </c>
      <c r="F458" s="7">
        <v>1223491.5</v>
      </c>
      <c r="G458" s="7">
        <v>977925.73100000003</v>
      </c>
      <c r="H458" s="8">
        <v>285708.40769230766</v>
      </c>
      <c r="I458">
        <f>VLOOKUP(A458,Лист2!$A$2:$F$505,4,FALSE)</f>
        <v>15</v>
      </c>
      <c r="J458">
        <f>VLOOKUP(A458,Лист2!$A$2:$F$505,5,FALSE)</f>
        <v>890</v>
      </c>
      <c r="K458">
        <f>VLOOKUP(A458,Лист2!$A$2:$F$505,6,FALSE)</f>
        <v>777</v>
      </c>
      <c r="L458" s="20">
        <f t="shared" si="30"/>
        <v>25.110881247484013</v>
      </c>
      <c r="M458" s="20">
        <f t="shared" si="31"/>
        <v>20.070901105565504</v>
      </c>
    </row>
    <row r="459" spans="1:13" ht="14.25" customHeight="1" x14ac:dyDescent="0.25">
      <c r="A459" t="str">
        <f t="shared" si="28"/>
        <v>Пермь43966</v>
      </c>
      <c r="B459">
        <f t="shared" si="29"/>
        <v>20</v>
      </c>
      <c r="C459" s="9">
        <v>43966</v>
      </c>
      <c r="D459" s="10" t="s">
        <v>18</v>
      </c>
      <c r="E459" s="10">
        <v>16498.5</v>
      </c>
      <c r="F459" s="10">
        <v>1370482.5</v>
      </c>
      <c r="G459" s="10">
        <v>1095453.1229999999</v>
      </c>
      <c r="H459" s="11">
        <v>250663.81538461539</v>
      </c>
      <c r="I459">
        <f>VLOOKUP(A459,Лист2!$A$2:$F$505,4,FALSE)</f>
        <v>15</v>
      </c>
      <c r="J459">
        <f>VLOOKUP(A459,Лист2!$A$2:$F$505,5,FALSE)</f>
        <v>980</v>
      </c>
      <c r="K459">
        <f>VLOOKUP(A459,Лист2!$A$2:$F$505,6,FALSE)</f>
        <v>867</v>
      </c>
      <c r="L459" s="20">
        <f t="shared" si="30"/>
        <v>25.106448758556336</v>
      </c>
      <c r="M459" s="20">
        <f t="shared" si="31"/>
        <v>20.068069238388677</v>
      </c>
    </row>
    <row r="460" spans="1:13" ht="14.25" customHeight="1" x14ac:dyDescent="0.25">
      <c r="A460" t="str">
        <f t="shared" si="28"/>
        <v>Ростов-на-Дону43978</v>
      </c>
      <c r="B460">
        <f t="shared" si="29"/>
        <v>22</v>
      </c>
      <c r="C460" s="6">
        <v>43978</v>
      </c>
      <c r="D460" s="7" t="s">
        <v>19</v>
      </c>
      <c r="E460" s="7">
        <v>13203</v>
      </c>
      <c r="F460" s="7">
        <v>1211457</v>
      </c>
      <c r="G460" s="7">
        <v>964554.21099999989</v>
      </c>
      <c r="H460" s="8">
        <v>156117.80846153846</v>
      </c>
      <c r="I460">
        <f>VLOOKUP(A460,Лист2!$A$2:$F$505,4,FALSE)</f>
        <v>15</v>
      </c>
      <c r="J460">
        <f>VLOOKUP(A460,Лист2!$A$2:$F$505,5,FALSE)</f>
        <v>809</v>
      </c>
      <c r="K460">
        <f>VLOOKUP(A460,Лист2!$A$2:$F$505,6,FALSE)</f>
        <v>702</v>
      </c>
      <c r="L460" s="20">
        <f t="shared" si="30"/>
        <v>25.597606250044159</v>
      </c>
      <c r="M460" s="20">
        <f t="shared" si="31"/>
        <v>20.380648178185449</v>
      </c>
    </row>
    <row r="461" spans="1:13" ht="14.25" customHeight="1" x14ac:dyDescent="0.25">
      <c r="A461" t="str">
        <f t="shared" si="28"/>
        <v>Ростов-на-Дону43973</v>
      </c>
      <c r="B461">
        <f t="shared" si="29"/>
        <v>21</v>
      </c>
      <c r="C461" s="9">
        <v>43973</v>
      </c>
      <c r="D461" s="10" t="s">
        <v>19</v>
      </c>
      <c r="E461" s="10">
        <v>15802.5</v>
      </c>
      <c r="F461" s="10">
        <v>1411909.5</v>
      </c>
      <c r="G461" s="10">
        <v>1158841.584</v>
      </c>
      <c r="H461" s="11">
        <v>186035.59738461539</v>
      </c>
      <c r="I461">
        <f>VLOOKUP(A461,Лист2!$A$2:$F$505,4,FALSE)</f>
        <v>15</v>
      </c>
      <c r="J461">
        <f>VLOOKUP(A461,Лист2!$A$2:$F$505,5,FALSE)</f>
        <v>903</v>
      </c>
      <c r="K461">
        <f>VLOOKUP(A461,Лист2!$A$2:$F$505,6,FALSE)</f>
        <v>792</v>
      </c>
      <c r="L461" s="20">
        <f t="shared" si="30"/>
        <v>21.838007842839023</v>
      </c>
      <c r="M461" s="20">
        <f t="shared" si="31"/>
        <v>17.923805739673824</v>
      </c>
    </row>
    <row r="462" spans="1:13" ht="14.25" customHeight="1" x14ac:dyDescent="0.25">
      <c r="A462" t="str">
        <f t="shared" si="28"/>
        <v>Ростов-на-Дону43983</v>
      </c>
      <c r="B462">
        <f t="shared" si="29"/>
        <v>23</v>
      </c>
      <c r="C462" s="6">
        <v>43983</v>
      </c>
      <c r="D462" s="7" t="s">
        <v>19</v>
      </c>
      <c r="E462" s="7">
        <v>16476</v>
      </c>
      <c r="F462" s="7">
        <v>1565632.5</v>
      </c>
      <c r="G462" s="7">
        <v>1234060.9909999999</v>
      </c>
      <c r="H462" s="8">
        <v>194827.87672307692</v>
      </c>
      <c r="I462">
        <f>VLOOKUP(A462,Лист2!$A$2:$F$505,4,FALSE)</f>
        <v>16</v>
      </c>
      <c r="J462">
        <f>VLOOKUP(A462,Лист2!$A$2:$F$505,5,FALSE)</f>
        <v>1019</v>
      </c>
      <c r="K462">
        <f>VLOOKUP(A462,Лист2!$A$2:$F$505,6,FALSE)</f>
        <v>895</v>
      </c>
      <c r="L462" s="20">
        <f t="shared" si="30"/>
        <v>26.868324290140382</v>
      </c>
      <c r="M462" s="20">
        <f t="shared" si="31"/>
        <v>21.178118683662998</v>
      </c>
    </row>
    <row r="463" spans="1:13" ht="14.25" customHeight="1" x14ac:dyDescent="0.25">
      <c r="A463" t="str">
        <f t="shared" si="28"/>
        <v>Ростов-на-Дону43962</v>
      </c>
      <c r="B463">
        <f t="shared" si="29"/>
        <v>20</v>
      </c>
      <c r="C463" s="9">
        <v>43962</v>
      </c>
      <c r="D463" s="10" t="s">
        <v>19</v>
      </c>
      <c r="E463" s="10">
        <v>12654</v>
      </c>
      <c r="F463" s="10">
        <v>1081158</v>
      </c>
      <c r="G463" s="10">
        <v>927698.82299999986</v>
      </c>
      <c r="H463" s="11">
        <v>197299.08136923076</v>
      </c>
      <c r="I463">
        <f>VLOOKUP(A463,Лист2!$A$2:$F$505,4,FALSE)</f>
        <v>15</v>
      </c>
      <c r="J463">
        <f>VLOOKUP(A463,Лист2!$A$2:$F$505,5,FALSE)</f>
        <v>684</v>
      </c>
      <c r="K463">
        <f>VLOOKUP(A463,Лист2!$A$2:$F$505,6,FALSE)</f>
        <v>585</v>
      </c>
      <c r="L463" s="20">
        <f t="shared" si="30"/>
        <v>16.541917828864179</v>
      </c>
      <c r="M463" s="20">
        <f t="shared" si="31"/>
        <v>14.193963971963408</v>
      </c>
    </row>
    <row r="464" spans="1:13" ht="14.25" customHeight="1" x14ac:dyDescent="0.25">
      <c r="A464" t="str">
        <f t="shared" si="28"/>
        <v>Пермь43980</v>
      </c>
      <c r="B464">
        <f t="shared" si="29"/>
        <v>22</v>
      </c>
      <c r="C464" s="6">
        <v>43980</v>
      </c>
      <c r="D464" s="7" t="s">
        <v>18</v>
      </c>
      <c r="E464" s="7">
        <v>19647</v>
      </c>
      <c r="F464" s="7">
        <v>1764669</v>
      </c>
      <c r="G464" s="7">
        <v>1409485.402</v>
      </c>
      <c r="H464" s="8">
        <v>182377.32307692306</v>
      </c>
      <c r="I464">
        <f>VLOOKUP(A464,Лист2!$A$2:$F$505,4,FALSE)</f>
        <v>17</v>
      </c>
      <c r="J464">
        <f>VLOOKUP(A464,Лист2!$A$2:$F$505,5,FALSE)</f>
        <v>1296</v>
      </c>
      <c r="K464">
        <f>VLOOKUP(A464,Лист2!$A$2:$F$505,6,FALSE)</f>
        <v>1153</v>
      </c>
      <c r="L464" s="20">
        <f t="shared" si="30"/>
        <v>25.199522995840152</v>
      </c>
      <c r="M464" s="20">
        <f t="shared" si="31"/>
        <v>20.127491217899788</v>
      </c>
    </row>
    <row r="465" spans="1:13" ht="14.25" customHeight="1" x14ac:dyDescent="0.25">
      <c r="A465" t="str">
        <f t="shared" si="28"/>
        <v>Ростов-на-Дону43969</v>
      </c>
      <c r="B465">
        <f t="shared" si="29"/>
        <v>21</v>
      </c>
      <c r="C465" s="9">
        <v>43969</v>
      </c>
      <c r="D465" s="10" t="s">
        <v>19</v>
      </c>
      <c r="E465" s="10">
        <v>12450</v>
      </c>
      <c r="F465" s="10">
        <v>1115146.5</v>
      </c>
      <c r="G465" s="10">
        <v>897555.51099999994</v>
      </c>
      <c r="H465" s="11">
        <v>150809.61403846153</v>
      </c>
      <c r="I465">
        <f>VLOOKUP(A465,Лист2!$A$2:$F$505,4,FALSE)</f>
        <v>15</v>
      </c>
      <c r="J465">
        <f>VLOOKUP(A465,Лист2!$A$2:$F$505,5,FALSE)</f>
        <v>729</v>
      </c>
      <c r="K465">
        <f>VLOOKUP(A465,Лист2!$A$2:$F$505,6,FALSE)</f>
        <v>636</v>
      </c>
      <c r="L465" s="20">
        <f t="shared" si="30"/>
        <v>24.242621913999933</v>
      </c>
      <c r="M465" s="20">
        <f t="shared" si="31"/>
        <v>19.512323179062129</v>
      </c>
    </row>
    <row r="466" spans="1:13" ht="14.25" customHeight="1" x14ac:dyDescent="0.25">
      <c r="A466" t="str">
        <f t="shared" si="28"/>
        <v>Ростов-на-Дону43965</v>
      </c>
      <c r="B466">
        <f t="shared" si="29"/>
        <v>20</v>
      </c>
      <c r="C466" s="6">
        <v>43965</v>
      </c>
      <c r="D466" s="7" t="s">
        <v>19</v>
      </c>
      <c r="E466" s="7">
        <v>11161.5</v>
      </c>
      <c r="F466" s="7">
        <v>963502.5</v>
      </c>
      <c r="G466" s="7">
        <v>812962.67800000007</v>
      </c>
      <c r="H466" s="8">
        <v>193118.32307692309</v>
      </c>
      <c r="I466">
        <f>VLOOKUP(A466,Лист2!$A$2:$F$505,4,FALSE)</f>
        <v>15</v>
      </c>
      <c r="J466">
        <f>VLOOKUP(A466,Лист2!$A$2:$F$505,5,FALSE)</f>
        <v>638</v>
      </c>
      <c r="K466">
        <f>VLOOKUP(A466,Лист2!$A$2:$F$505,6,FALSE)</f>
        <v>548</v>
      </c>
      <c r="L466" s="20">
        <f t="shared" si="30"/>
        <v>18.517433342739494</v>
      </c>
      <c r="M466" s="20">
        <f t="shared" si="31"/>
        <v>15.624227441028946</v>
      </c>
    </row>
    <row r="467" spans="1:13" ht="14.25" customHeight="1" x14ac:dyDescent="0.25">
      <c r="A467" t="str">
        <f t="shared" si="28"/>
        <v>Ростов-на-Дону43966</v>
      </c>
      <c r="B467">
        <f t="shared" si="29"/>
        <v>20</v>
      </c>
      <c r="C467" s="9">
        <v>43966</v>
      </c>
      <c r="D467" s="10" t="s">
        <v>19</v>
      </c>
      <c r="E467" s="10">
        <v>12229.5</v>
      </c>
      <c r="F467" s="10">
        <v>1122730.5</v>
      </c>
      <c r="G467" s="10">
        <v>921566.44700000004</v>
      </c>
      <c r="H467" s="11">
        <v>147588</v>
      </c>
      <c r="I467">
        <f>VLOOKUP(A467,Лист2!$A$2:$F$505,4,FALSE)</f>
        <v>15</v>
      </c>
      <c r="J467">
        <f>VLOOKUP(A467,Лист2!$A$2:$F$505,5,FALSE)</f>
        <v>688</v>
      </c>
      <c r="K467">
        <f>VLOOKUP(A467,Лист2!$A$2:$F$505,6,FALSE)</f>
        <v>598</v>
      </c>
      <c r="L467" s="20">
        <f t="shared" si="30"/>
        <v>21.828491440292201</v>
      </c>
      <c r="M467" s="20">
        <f t="shared" si="31"/>
        <v>17.917394512752612</v>
      </c>
    </row>
    <row r="468" spans="1:13" ht="14.25" customHeight="1" x14ac:dyDescent="0.25">
      <c r="A468" t="str">
        <f t="shared" si="28"/>
        <v>Краснодар43978</v>
      </c>
      <c r="B468">
        <f t="shared" si="29"/>
        <v>22</v>
      </c>
      <c r="C468" s="6">
        <v>43978</v>
      </c>
      <c r="D468" s="7" t="s">
        <v>20</v>
      </c>
      <c r="E468" s="7">
        <v>28050</v>
      </c>
      <c r="F468" s="7">
        <v>2458555.5</v>
      </c>
      <c r="G468" s="7">
        <v>1979227.4479999999</v>
      </c>
      <c r="H468" s="8">
        <v>122940.53466153846</v>
      </c>
      <c r="I468">
        <f>VLOOKUP(A468,Лист2!$A$2:$F$505,4,FALSE)</f>
        <v>20</v>
      </c>
      <c r="J468">
        <f>VLOOKUP(A468,Лист2!$A$2:$F$505,5,FALSE)</f>
        <v>1873</v>
      </c>
      <c r="K468">
        <f>VLOOKUP(A468,Лист2!$A$2:$F$505,6,FALSE)</f>
        <v>1715</v>
      </c>
      <c r="L468" s="20">
        <f t="shared" si="30"/>
        <v>24.217936775500913</v>
      </c>
      <c r="M468" s="20">
        <f t="shared" si="31"/>
        <v>19.496328311482095</v>
      </c>
    </row>
    <row r="469" spans="1:13" ht="14.25" customHeight="1" x14ac:dyDescent="0.25">
      <c r="A469" t="str">
        <f t="shared" si="28"/>
        <v>Краснодар43973</v>
      </c>
      <c r="B469">
        <f t="shared" si="29"/>
        <v>21</v>
      </c>
      <c r="C469" s="9">
        <v>43973</v>
      </c>
      <c r="D469" s="10" t="s">
        <v>20</v>
      </c>
      <c r="E469" s="10">
        <v>30781.5</v>
      </c>
      <c r="F469" s="10">
        <v>2540715</v>
      </c>
      <c r="G469" s="10">
        <v>2108065.5690000001</v>
      </c>
      <c r="H469" s="11">
        <v>90381.169230769228</v>
      </c>
      <c r="I469">
        <f>VLOOKUP(A469,Лист2!$A$2:$F$505,4,FALSE)</f>
        <v>19</v>
      </c>
      <c r="J469">
        <f>VLOOKUP(A469,Лист2!$A$2:$F$505,5,FALSE)</f>
        <v>1859</v>
      </c>
      <c r="K469">
        <f>VLOOKUP(A469,Лист2!$A$2:$F$505,6,FALSE)</f>
        <v>1697</v>
      </c>
      <c r="L469" s="20">
        <f t="shared" si="30"/>
        <v>20.523528174943586</v>
      </c>
      <c r="M469" s="20">
        <f t="shared" si="31"/>
        <v>17.028648667796265</v>
      </c>
    </row>
    <row r="470" spans="1:13" ht="14.25" customHeight="1" x14ac:dyDescent="0.25">
      <c r="A470" t="str">
        <f t="shared" si="28"/>
        <v>Краснодар43983</v>
      </c>
      <c r="B470">
        <f t="shared" si="29"/>
        <v>23</v>
      </c>
      <c r="C470" s="6">
        <v>43983</v>
      </c>
      <c r="D470" s="7" t="s">
        <v>20</v>
      </c>
      <c r="E470" s="7">
        <v>27960</v>
      </c>
      <c r="F470" s="7">
        <v>2538967.5</v>
      </c>
      <c r="G470" s="7">
        <v>1983277.5959999997</v>
      </c>
      <c r="H470" s="8">
        <v>134168.53587692307</v>
      </c>
      <c r="I470">
        <f>VLOOKUP(A470,Лист2!$A$2:$F$505,4,FALSE)</f>
        <v>21</v>
      </c>
      <c r="J470">
        <f>VLOOKUP(A470,Лист2!$A$2:$F$505,5,FALSE)</f>
        <v>1879</v>
      </c>
      <c r="K470">
        <f>VLOOKUP(A470,Лист2!$A$2:$F$505,6,FALSE)</f>
        <v>1720</v>
      </c>
      <c r="L470" s="20">
        <f t="shared" si="30"/>
        <v>28.018765760312682</v>
      </c>
      <c r="M470" s="20">
        <f t="shared" si="31"/>
        <v>21.886452032174507</v>
      </c>
    </row>
    <row r="471" spans="1:13" ht="14.25" customHeight="1" x14ac:dyDescent="0.25">
      <c r="A471" t="str">
        <f t="shared" si="28"/>
        <v>Краснодар43962</v>
      </c>
      <c r="B471">
        <f t="shared" si="29"/>
        <v>20</v>
      </c>
      <c r="C471" s="9">
        <v>43962</v>
      </c>
      <c r="D471" s="10" t="s">
        <v>20</v>
      </c>
      <c r="E471" s="10">
        <v>23629.5</v>
      </c>
      <c r="F471" s="10">
        <v>2164365</v>
      </c>
      <c r="G471" s="10">
        <v>1678039.8589999999</v>
      </c>
      <c r="H471" s="11">
        <v>151098.71538461538</v>
      </c>
      <c r="I471">
        <f>VLOOKUP(A471,Лист2!$A$2:$F$505,4,FALSE)</f>
        <v>19</v>
      </c>
      <c r="J471">
        <f>VLOOKUP(A471,Лист2!$A$2:$F$505,5,FALSE)</f>
        <v>1527</v>
      </c>
      <c r="K471">
        <f>VLOOKUP(A471,Лист2!$A$2:$F$505,6,FALSE)</f>
        <v>1389</v>
      </c>
      <c r="L471" s="20">
        <f t="shared" si="30"/>
        <v>28.981739521361398</v>
      </c>
      <c r="M471" s="20">
        <f t="shared" si="31"/>
        <v>22.469645415629991</v>
      </c>
    </row>
    <row r="472" spans="1:13" ht="14.25" customHeight="1" x14ac:dyDescent="0.25">
      <c r="A472" t="str">
        <f t="shared" si="28"/>
        <v>Ростов-на-Дону43980</v>
      </c>
      <c r="B472">
        <f t="shared" si="29"/>
        <v>22</v>
      </c>
      <c r="C472" s="6">
        <v>43980</v>
      </c>
      <c r="D472" s="7" t="s">
        <v>19</v>
      </c>
      <c r="E472" s="7">
        <v>17052</v>
      </c>
      <c r="F472" s="7">
        <v>1549020</v>
      </c>
      <c r="G472" s="7">
        <v>1246591.997</v>
      </c>
      <c r="H472" s="8">
        <v>104864.4846153846</v>
      </c>
      <c r="I472">
        <f>VLOOKUP(A472,Лист2!$A$2:$F$505,4,FALSE)</f>
        <v>16</v>
      </c>
      <c r="J472">
        <f>VLOOKUP(A472,Лист2!$A$2:$F$505,5,FALSE)</f>
        <v>981</v>
      </c>
      <c r="K472">
        <f>VLOOKUP(A472,Лист2!$A$2:$F$505,6,FALSE)</f>
        <v>859</v>
      </c>
      <c r="L472" s="20">
        <f t="shared" si="30"/>
        <v>24.2603838086408</v>
      </c>
      <c r="M472" s="20">
        <f t="shared" si="31"/>
        <v>19.523828162321983</v>
      </c>
    </row>
    <row r="473" spans="1:13" ht="14.25" customHeight="1" x14ac:dyDescent="0.25">
      <c r="A473" t="str">
        <f t="shared" si="28"/>
        <v>Краснодар43969</v>
      </c>
      <c r="B473">
        <f t="shared" si="29"/>
        <v>21</v>
      </c>
      <c r="C473" s="9">
        <v>43969</v>
      </c>
      <c r="D473" s="10" t="s">
        <v>20</v>
      </c>
      <c r="E473" s="10">
        <v>27181.5</v>
      </c>
      <c r="F473" s="10">
        <v>2324490</v>
      </c>
      <c r="G473" s="10">
        <v>1796459.4790000001</v>
      </c>
      <c r="H473" s="11">
        <v>129793.76153846155</v>
      </c>
      <c r="I473">
        <f>VLOOKUP(A473,Лист2!$A$2:$F$505,4,FALSE)</f>
        <v>19</v>
      </c>
      <c r="J473">
        <f>VLOOKUP(A473,Лист2!$A$2:$F$505,5,FALSE)</f>
        <v>1741</v>
      </c>
      <c r="K473">
        <f>VLOOKUP(A473,Лист2!$A$2:$F$505,6,FALSE)</f>
        <v>1597</v>
      </c>
      <c r="L473" s="20">
        <f t="shared" si="30"/>
        <v>29.392843377348449</v>
      </c>
      <c r="M473" s="20">
        <f t="shared" si="31"/>
        <v>22.715973009133183</v>
      </c>
    </row>
    <row r="474" spans="1:13" ht="14.25" customHeight="1" x14ac:dyDescent="0.25">
      <c r="A474" t="str">
        <f t="shared" si="28"/>
        <v>Краснодар43965</v>
      </c>
      <c r="B474">
        <f t="shared" si="29"/>
        <v>20</v>
      </c>
      <c r="C474" s="6">
        <v>43965</v>
      </c>
      <c r="D474" s="7" t="s">
        <v>20</v>
      </c>
      <c r="E474" s="7">
        <v>25656</v>
      </c>
      <c r="F474" s="7">
        <v>2225341.5</v>
      </c>
      <c r="G474" s="7">
        <v>1766450.28</v>
      </c>
      <c r="H474" s="8">
        <v>91828.489107692309</v>
      </c>
      <c r="I474">
        <f>VLOOKUP(A474,Лист2!$A$2:$F$505,4,FALSE)</f>
        <v>19</v>
      </c>
      <c r="J474">
        <f>VLOOKUP(A474,Лист2!$A$2:$F$505,5,FALSE)</f>
        <v>1635</v>
      </c>
      <c r="K474">
        <f>VLOOKUP(A474,Лист2!$A$2:$F$505,6,FALSE)</f>
        <v>1487</v>
      </c>
      <c r="L474" s="20">
        <f t="shared" si="30"/>
        <v>25.978156600026125</v>
      </c>
      <c r="M474" s="20">
        <f t="shared" si="31"/>
        <v>20.621159493947331</v>
      </c>
    </row>
    <row r="475" spans="1:13" ht="14.25" customHeight="1" x14ac:dyDescent="0.25">
      <c r="A475" t="str">
        <f t="shared" si="28"/>
        <v>Краснодар43966</v>
      </c>
      <c r="B475">
        <f t="shared" si="29"/>
        <v>20</v>
      </c>
      <c r="C475" s="9">
        <v>43966</v>
      </c>
      <c r="D475" s="10" t="s">
        <v>20</v>
      </c>
      <c r="E475" s="10">
        <v>29283</v>
      </c>
      <c r="F475" s="10">
        <v>2477487</v>
      </c>
      <c r="G475" s="10">
        <v>2005719.3469999998</v>
      </c>
      <c r="H475" s="11">
        <v>77264.32873846154</v>
      </c>
      <c r="I475">
        <f>VLOOKUP(A475,Лист2!$A$2:$F$505,4,FALSE)</f>
        <v>19</v>
      </c>
      <c r="J475">
        <f>VLOOKUP(A475,Лист2!$A$2:$F$505,5,FALSE)</f>
        <v>1780</v>
      </c>
      <c r="K475">
        <f>VLOOKUP(A475,Лист2!$A$2:$F$505,6,FALSE)</f>
        <v>1615</v>
      </c>
      <c r="L475" s="20">
        <f t="shared" si="30"/>
        <v>23.52111992665543</v>
      </c>
      <c r="M475" s="20">
        <f t="shared" si="31"/>
        <v>19.042184802584238</v>
      </c>
    </row>
    <row r="476" spans="1:13" ht="14.25" customHeight="1" x14ac:dyDescent="0.25">
      <c r="A476" t="str">
        <f t="shared" si="28"/>
        <v>Краснодар43980</v>
      </c>
      <c r="B476">
        <f t="shared" si="29"/>
        <v>22</v>
      </c>
      <c r="C476" s="6">
        <v>43980</v>
      </c>
      <c r="D476" s="7" t="s">
        <v>20</v>
      </c>
      <c r="E476" s="7">
        <v>32782.5</v>
      </c>
      <c r="F476" s="7">
        <v>2854741.5</v>
      </c>
      <c r="G476" s="7">
        <v>2293738.9569999999</v>
      </c>
      <c r="H476" s="8">
        <v>58400.799200000001</v>
      </c>
      <c r="I476">
        <f>VLOOKUP(A476,Лист2!$A$2:$F$505,4,FALSE)</f>
        <v>20</v>
      </c>
      <c r="J476">
        <f>VLOOKUP(A476,Лист2!$A$2:$F$505,5,FALSE)</f>
        <v>2064</v>
      </c>
      <c r="K476">
        <f>VLOOKUP(A476,Лист2!$A$2:$F$505,6,FALSE)</f>
        <v>1896</v>
      </c>
      <c r="L476" s="20">
        <f t="shared" si="30"/>
        <v>24.457994284307745</v>
      </c>
      <c r="M476" s="20">
        <f t="shared" si="31"/>
        <v>19.651605688290868</v>
      </c>
    </row>
    <row r="477" spans="1:13" ht="14.25" customHeight="1" x14ac:dyDescent="0.25">
      <c r="A477" t="str">
        <f t="shared" si="28"/>
        <v>Москва Запад43978</v>
      </c>
      <c r="B477">
        <f t="shared" si="29"/>
        <v>22</v>
      </c>
      <c r="C477" s="9">
        <v>43978</v>
      </c>
      <c r="D477" s="10" t="s">
        <v>21</v>
      </c>
      <c r="E477" s="10">
        <v>215592</v>
      </c>
      <c r="F477" s="10">
        <v>22342300.5</v>
      </c>
      <c r="G477" s="10">
        <v>16240834.603999998</v>
      </c>
      <c r="H477" s="11">
        <v>285591.72307692305</v>
      </c>
      <c r="I477">
        <f>VLOOKUP(A477,Лист2!$A$2:$F$505,4,FALSE)</f>
        <v>59</v>
      </c>
      <c r="J477">
        <f>VLOOKUP(A477,Лист2!$A$2:$F$505,5,FALSE)</f>
        <v>13942</v>
      </c>
      <c r="K477">
        <f>VLOOKUP(A477,Лист2!$A$2:$F$505,6,FALSE)</f>
        <v>12986</v>
      </c>
      <c r="L477" s="20">
        <f t="shared" si="30"/>
        <v>37.568672083497823</v>
      </c>
      <c r="M477" s="20">
        <f t="shared" si="31"/>
        <v>27.309031565482712</v>
      </c>
    </row>
    <row r="478" spans="1:13" ht="14.25" customHeight="1" x14ac:dyDescent="0.25">
      <c r="A478" t="str">
        <f t="shared" si="28"/>
        <v>Москва Запад43973</v>
      </c>
      <c r="B478">
        <f t="shared" si="29"/>
        <v>21</v>
      </c>
      <c r="C478" s="6">
        <v>43973</v>
      </c>
      <c r="D478" s="7" t="s">
        <v>21</v>
      </c>
      <c r="E478" s="7">
        <v>228334.5</v>
      </c>
      <c r="F478" s="7">
        <v>22380772.5</v>
      </c>
      <c r="G478" s="7">
        <v>17031004.072999999</v>
      </c>
      <c r="H478" s="8">
        <v>275436.23846153845</v>
      </c>
      <c r="I478">
        <f>VLOOKUP(A478,Лист2!$A$2:$F$505,4,FALSE)</f>
        <v>60</v>
      </c>
      <c r="J478">
        <f>VLOOKUP(A478,Лист2!$A$2:$F$505,5,FALSE)</f>
        <v>14050</v>
      </c>
      <c r="K478">
        <f>VLOOKUP(A478,Лист2!$A$2:$F$505,6,FALSE)</f>
        <v>13027</v>
      </c>
      <c r="L478" s="20">
        <f t="shared" si="30"/>
        <v>31.411937922563382</v>
      </c>
      <c r="M478" s="20">
        <f t="shared" si="31"/>
        <v>23.903412748599276</v>
      </c>
    </row>
    <row r="479" spans="1:13" ht="14.25" customHeight="1" x14ac:dyDescent="0.25">
      <c r="A479" t="str">
        <f t="shared" si="28"/>
        <v>Москва Запад43983</v>
      </c>
      <c r="B479">
        <f t="shared" si="29"/>
        <v>23</v>
      </c>
      <c r="C479" s="9">
        <v>43983</v>
      </c>
      <c r="D479" s="10" t="s">
        <v>21</v>
      </c>
      <c r="E479" s="10">
        <v>188776.5</v>
      </c>
      <c r="F479" s="10">
        <v>19465372.5</v>
      </c>
      <c r="G479" s="10">
        <v>14354207.141999999</v>
      </c>
      <c r="H479" s="11">
        <v>467483.70729230763</v>
      </c>
      <c r="I479">
        <f>VLOOKUP(A479,Лист2!$A$2:$F$505,4,FALSE)</f>
        <v>59</v>
      </c>
      <c r="J479">
        <f>VLOOKUP(A479,Лист2!$A$2:$F$505,5,FALSE)</f>
        <v>12299</v>
      </c>
      <c r="K479">
        <f>VLOOKUP(A479,Лист2!$A$2:$F$505,6,FALSE)</f>
        <v>11448</v>
      </c>
      <c r="L479" s="20">
        <f t="shared" si="30"/>
        <v>35.607437648331533</v>
      </c>
      <c r="M479" s="20">
        <f t="shared" si="31"/>
        <v>26.257732072684458</v>
      </c>
    </row>
    <row r="480" spans="1:13" ht="14.25" customHeight="1" x14ac:dyDescent="0.25">
      <c r="A480" t="str">
        <f t="shared" si="28"/>
        <v>Москва Запад43962</v>
      </c>
      <c r="B480">
        <f t="shared" si="29"/>
        <v>20</v>
      </c>
      <c r="C480" s="6">
        <v>43962</v>
      </c>
      <c r="D480" s="7" t="s">
        <v>21</v>
      </c>
      <c r="E480" s="7">
        <v>175293</v>
      </c>
      <c r="F480" s="7">
        <v>17919144</v>
      </c>
      <c r="G480" s="7">
        <v>12903628.608999999</v>
      </c>
      <c r="H480" s="8">
        <v>355401.60769230768</v>
      </c>
      <c r="I480">
        <f>VLOOKUP(A480,Лист2!$A$2:$F$505,4,FALSE)</f>
        <v>60</v>
      </c>
      <c r="J480">
        <f>VLOOKUP(A480,Лист2!$A$2:$F$505,5,FALSE)</f>
        <v>11100</v>
      </c>
      <c r="K480">
        <f>VLOOKUP(A480,Лист2!$A$2:$F$505,6,FALSE)</f>
        <v>10407</v>
      </c>
      <c r="L480" s="20">
        <f t="shared" si="30"/>
        <v>38.869030898035831</v>
      </c>
      <c r="M480" s="20">
        <f t="shared" si="31"/>
        <v>27.989704145465883</v>
      </c>
    </row>
    <row r="481" spans="1:13" ht="14.25" customHeight="1" x14ac:dyDescent="0.25">
      <c r="A481" t="str">
        <f t="shared" si="28"/>
        <v>Москва Запад43969</v>
      </c>
      <c r="B481">
        <f t="shared" si="29"/>
        <v>21</v>
      </c>
      <c r="C481" s="9">
        <v>43969</v>
      </c>
      <c r="D481" s="10" t="s">
        <v>21</v>
      </c>
      <c r="E481" s="10">
        <v>201999</v>
      </c>
      <c r="F481" s="10">
        <v>20422435.5</v>
      </c>
      <c r="G481" s="10">
        <v>14541626.939999998</v>
      </c>
      <c r="H481" s="11">
        <v>279597.86153846153</v>
      </c>
      <c r="I481">
        <f>VLOOKUP(A481,Лист2!$A$2:$F$505,4,FALSE)</f>
        <v>60</v>
      </c>
      <c r="J481">
        <f>VLOOKUP(A481,Лист2!$A$2:$F$505,5,FALSE)</f>
        <v>12460</v>
      </c>
      <c r="K481">
        <f>VLOOKUP(A481,Лист2!$A$2:$F$505,6,FALSE)</f>
        <v>11665</v>
      </c>
      <c r="L481" s="20">
        <f t="shared" si="30"/>
        <v>40.441200866070375</v>
      </c>
      <c r="M481" s="20">
        <f t="shared" si="31"/>
        <v>28.795823886920846</v>
      </c>
    </row>
    <row r="482" spans="1:13" ht="14.25" customHeight="1" x14ac:dyDescent="0.25">
      <c r="A482" t="str">
        <f t="shared" si="28"/>
        <v>Москва Запад43965</v>
      </c>
      <c r="B482">
        <f t="shared" si="29"/>
        <v>20</v>
      </c>
      <c r="C482" s="6">
        <v>43965</v>
      </c>
      <c r="D482" s="7" t="s">
        <v>21</v>
      </c>
      <c r="E482" s="7">
        <v>197946</v>
      </c>
      <c r="F482" s="7">
        <v>19942435.5</v>
      </c>
      <c r="G482" s="7">
        <v>14561721.772999998</v>
      </c>
      <c r="H482" s="8">
        <v>363750.55692307692</v>
      </c>
      <c r="I482">
        <f>VLOOKUP(A482,Лист2!$A$2:$F$505,4,FALSE)</f>
        <v>60</v>
      </c>
      <c r="J482">
        <f>VLOOKUP(A482,Лист2!$A$2:$F$505,5,FALSE)</f>
        <v>11935</v>
      </c>
      <c r="K482">
        <f>VLOOKUP(A482,Лист2!$A$2:$F$505,6,FALSE)</f>
        <v>11178</v>
      </c>
      <c r="L482" s="20">
        <f t="shared" si="30"/>
        <v>36.951081821771893</v>
      </c>
      <c r="M482" s="20">
        <f t="shared" si="31"/>
        <v>26.981226676149973</v>
      </c>
    </row>
    <row r="483" spans="1:13" ht="14.25" customHeight="1" x14ac:dyDescent="0.25">
      <c r="A483" t="str">
        <f t="shared" si="28"/>
        <v>Москва Запад43966</v>
      </c>
      <c r="B483">
        <f t="shared" si="29"/>
        <v>20</v>
      </c>
      <c r="C483" s="9">
        <v>43966</v>
      </c>
      <c r="D483" s="10" t="s">
        <v>21</v>
      </c>
      <c r="E483" s="10">
        <v>230896.5</v>
      </c>
      <c r="F483" s="10">
        <v>23085222</v>
      </c>
      <c r="G483" s="10">
        <v>17099721.813000001</v>
      </c>
      <c r="H483" s="11">
        <v>329754.63076923077</v>
      </c>
      <c r="I483">
        <f>VLOOKUP(A483,Лист2!$A$2:$F$505,4,FALSE)</f>
        <v>60</v>
      </c>
      <c r="J483">
        <f>VLOOKUP(A483,Лист2!$A$2:$F$505,5,FALSE)</f>
        <v>13544</v>
      </c>
      <c r="K483">
        <f>VLOOKUP(A483,Лист2!$A$2:$F$505,6,FALSE)</f>
        <v>12643</v>
      </c>
      <c r="L483" s="20">
        <f t="shared" si="30"/>
        <v>35.003494515621561</v>
      </c>
      <c r="M483" s="20">
        <f t="shared" si="31"/>
        <v>25.927843305990294</v>
      </c>
    </row>
    <row r="484" spans="1:13" ht="14.25" customHeight="1" x14ac:dyDescent="0.25">
      <c r="A484" t="str">
        <f t="shared" si="28"/>
        <v>Москва Восток43978</v>
      </c>
      <c r="B484">
        <f t="shared" si="29"/>
        <v>22</v>
      </c>
      <c r="C484" s="6">
        <v>43978</v>
      </c>
      <c r="D484" s="7" t="s">
        <v>22</v>
      </c>
      <c r="E484" s="7">
        <v>203532</v>
      </c>
      <c r="F484" s="7">
        <v>20953324.5</v>
      </c>
      <c r="G484" s="7">
        <v>15301120.521000002</v>
      </c>
      <c r="H484" s="8">
        <v>356339.00384615385</v>
      </c>
      <c r="I484">
        <f>VLOOKUP(A484,Лист2!$A$2:$F$505,4,FALSE)</f>
        <v>54</v>
      </c>
      <c r="J484">
        <f>VLOOKUP(A484,Лист2!$A$2:$F$505,5,FALSE)</f>
        <v>13091</v>
      </c>
      <c r="K484">
        <f>VLOOKUP(A484,Лист2!$A$2:$F$505,6,FALSE)</f>
        <v>12216</v>
      </c>
      <c r="L484" s="20">
        <f t="shared" si="30"/>
        <v>36.939804318531046</v>
      </c>
      <c r="M484" s="20">
        <f t="shared" si="31"/>
        <v>26.975213308036146</v>
      </c>
    </row>
    <row r="485" spans="1:13" ht="14.25" customHeight="1" x14ac:dyDescent="0.25">
      <c r="A485" t="str">
        <f t="shared" si="28"/>
        <v>Москва Восток43973</v>
      </c>
      <c r="B485">
        <f t="shared" si="29"/>
        <v>21</v>
      </c>
      <c r="C485" s="9">
        <v>43973</v>
      </c>
      <c r="D485" s="10" t="s">
        <v>22</v>
      </c>
      <c r="E485" s="10">
        <v>214428</v>
      </c>
      <c r="F485" s="10">
        <v>20812585.5</v>
      </c>
      <c r="G485" s="10">
        <v>15857489.721000001</v>
      </c>
      <c r="H485" s="11">
        <v>256649.16153846151</v>
      </c>
      <c r="I485">
        <f>VLOOKUP(A485,Лист2!$A$2:$F$505,4,FALSE)</f>
        <v>54</v>
      </c>
      <c r="J485">
        <f>VLOOKUP(A485,Лист2!$A$2:$F$505,5,FALSE)</f>
        <v>13014</v>
      </c>
      <c r="K485">
        <f>VLOOKUP(A485,Лист2!$A$2:$F$505,6,FALSE)</f>
        <v>12095</v>
      </c>
      <c r="L485" s="20">
        <f t="shared" si="30"/>
        <v>31.247668238674553</v>
      </c>
      <c r="M485" s="20">
        <f t="shared" si="31"/>
        <v>23.808170200670162</v>
      </c>
    </row>
    <row r="486" spans="1:13" ht="14.25" customHeight="1" x14ac:dyDescent="0.25">
      <c r="A486" t="str">
        <f t="shared" si="28"/>
        <v>Москва Восток43983</v>
      </c>
      <c r="B486">
        <f t="shared" si="29"/>
        <v>23</v>
      </c>
      <c r="C486" s="6">
        <v>43983</v>
      </c>
      <c r="D486" s="7" t="s">
        <v>22</v>
      </c>
      <c r="E486" s="7">
        <v>183228</v>
      </c>
      <c r="F486" s="7">
        <v>18914194.5</v>
      </c>
      <c r="G486" s="7">
        <v>13959979.012</v>
      </c>
      <c r="H486" s="8">
        <v>464232.54846153839</v>
      </c>
      <c r="I486">
        <f>VLOOKUP(A486,Лист2!$A$2:$F$505,4,FALSE)</f>
        <v>54</v>
      </c>
      <c r="J486">
        <f>VLOOKUP(A486,Лист2!$A$2:$F$505,5,FALSE)</f>
        <v>11864</v>
      </c>
      <c r="K486">
        <f>VLOOKUP(A486,Лист2!$A$2:$F$505,6,FALSE)</f>
        <v>11071</v>
      </c>
      <c r="L486" s="20">
        <f t="shared" si="30"/>
        <v>35.488702982585828</v>
      </c>
      <c r="M486" s="20">
        <f t="shared" si="31"/>
        <v>26.19310850377477</v>
      </c>
    </row>
    <row r="487" spans="1:13" ht="14.25" customHeight="1" x14ac:dyDescent="0.25">
      <c r="A487" t="str">
        <f t="shared" si="28"/>
        <v>Москва Восток43962</v>
      </c>
      <c r="B487">
        <f t="shared" si="29"/>
        <v>20</v>
      </c>
      <c r="C487" s="9">
        <v>43962</v>
      </c>
      <c r="D487" s="10" t="s">
        <v>22</v>
      </c>
      <c r="E487" s="10">
        <v>166948.5</v>
      </c>
      <c r="F487" s="10">
        <v>16971231</v>
      </c>
      <c r="G487" s="10">
        <v>12200989.641000001</v>
      </c>
      <c r="H487" s="11">
        <v>416475.07692307688</v>
      </c>
      <c r="I487">
        <f>VLOOKUP(A487,Лист2!$A$2:$F$505,4,FALSE)</f>
        <v>54</v>
      </c>
      <c r="J487">
        <f>VLOOKUP(A487,Лист2!$A$2:$F$505,5,FALSE)</f>
        <v>10570</v>
      </c>
      <c r="K487">
        <f>VLOOKUP(A487,Лист2!$A$2:$F$505,6,FALSE)</f>
        <v>9926</v>
      </c>
      <c r="L487" s="20">
        <f t="shared" si="30"/>
        <v>39.097167519675288</v>
      </c>
      <c r="M487" s="20">
        <f t="shared" si="31"/>
        <v>28.107809969706963</v>
      </c>
    </row>
    <row r="488" spans="1:13" ht="14.25" customHeight="1" x14ac:dyDescent="0.25">
      <c r="A488" t="str">
        <f t="shared" si="28"/>
        <v>Москва Запад43980</v>
      </c>
      <c r="B488">
        <f t="shared" si="29"/>
        <v>22</v>
      </c>
      <c r="C488" s="6">
        <v>43980</v>
      </c>
      <c r="D488" s="7" t="s">
        <v>21</v>
      </c>
      <c r="E488" s="7">
        <v>232102.5</v>
      </c>
      <c r="F488" s="7">
        <v>23120443.5</v>
      </c>
      <c r="G488" s="7">
        <v>17632080.519000001</v>
      </c>
      <c r="H488" s="8">
        <v>331721.66923076921</v>
      </c>
      <c r="I488">
        <f>VLOOKUP(A488,Лист2!$A$2:$F$505,4,FALSE)</f>
        <v>59</v>
      </c>
      <c r="J488">
        <f>VLOOKUP(A488,Лист2!$A$2:$F$505,5,FALSE)</f>
        <v>14507</v>
      </c>
      <c r="K488">
        <f>VLOOKUP(A488,Лист2!$A$2:$F$505,6,FALSE)</f>
        <v>13386</v>
      </c>
      <c r="L488" s="20">
        <f t="shared" si="30"/>
        <v>31.127143362837078</v>
      </c>
      <c r="M488" s="20">
        <f t="shared" si="31"/>
        <v>23.738138851012952</v>
      </c>
    </row>
    <row r="489" spans="1:13" ht="14.25" customHeight="1" x14ac:dyDescent="0.25">
      <c r="A489" t="str">
        <f t="shared" si="28"/>
        <v>Москва Восток43969</v>
      </c>
      <c r="B489">
        <f t="shared" si="29"/>
        <v>21</v>
      </c>
      <c r="C489" s="9">
        <v>43969</v>
      </c>
      <c r="D489" s="10" t="s">
        <v>22</v>
      </c>
      <c r="E489" s="10">
        <v>196560</v>
      </c>
      <c r="F489" s="10">
        <v>19855122</v>
      </c>
      <c r="G489" s="10">
        <v>14172342.450999999</v>
      </c>
      <c r="H489" s="11">
        <v>269626.30769230769</v>
      </c>
      <c r="I489">
        <f>VLOOKUP(A489,Лист2!$A$2:$F$505,4,FALSE)</f>
        <v>54</v>
      </c>
      <c r="J489">
        <f>VLOOKUP(A489,Лист2!$A$2:$F$505,5,FALSE)</f>
        <v>12012</v>
      </c>
      <c r="K489">
        <f>VLOOKUP(A489,Лист2!$A$2:$F$505,6,FALSE)</f>
        <v>11308</v>
      </c>
      <c r="L489" s="20">
        <f t="shared" si="30"/>
        <v>40.097673116832034</v>
      </c>
      <c r="M489" s="20">
        <f t="shared" si="31"/>
        <v>28.621227051639377</v>
      </c>
    </row>
    <row r="490" spans="1:13" ht="14.25" customHeight="1" x14ac:dyDescent="0.25">
      <c r="A490" t="str">
        <f t="shared" si="28"/>
        <v>Москва Восток43965</v>
      </c>
      <c r="B490">
        <f t="shared" si="29"/>
        <v>20</v>
      </c>
      <c r="C490" s="6">
        <v>43965</v>
      </c>
      <c r="D490" s="7" t="s">
        <v>22</v>
      </c>
      <c r="E490" s="7">
        <v>186496.5</v>
      </c>
      <c r="F490" s="7">
        <v>18640998</v>
      </c>
      <c r="G490" s="7">
        <v>13641908.620999999</v>
      </c>
      <c r="H490" s="8">
        <v>364896.93846153846</v>
      </c>
      <c r="I490">
        <f>VLOOKUP(A490,Лист2!$A$2:$F$505,4,FALSE)</f>
        <v>54</v>
      </c>
      <c r="J490">
        <f>VLOOKUP(A490,Лист2!$A$2:$F$505,5,FALSE)</f>
        <v>11194</v>
      </c>
      <c r="K490">
        <f>VLOOKUP(A490,Лист2!$A$2:$F$505,6,FALSE)</f>
        <v>10554</v>
      </c>
      <c r="L490" s="20">
        <f t="shared" si="30"/>
        <v>36.645087706455769</v>
      </c>
      <c r="M490" s="20">
        <f t="shared" si="31"/>
        <v>26.817713187888337</v>
      </c>
    </row>
    <row r="491" spans="1:13" ht="14.25" customHeight="1" x14ac:dyDescent="0.25">
      <c r="A491" t="str">
        <f t="shared" si="28"/>
        <v>Москва Восток43966</v>
      </c>
      <c r="B491">
        <f t="shared" si="29"/>
        <v>20</v>
      </c>
      <c r="C491" s="9">
        <v>43966</v>
      </c>
      <c r="D491" s="10" t="s">
        <v>22</v>
      </c>
      <c r="E491" s="10">
        <v>219772.5</v>
      </c>
      <c r="F491" s="10">
        <v>21895294.5</v>
      </c>
      <c r="G491" s="10">
        <v>16241999.308</v>
      </c>
      <c r="H491" s="11">
        <v>317179.04615384614</v>
      </c>
      <c r="I491">
        <f>VLOOKUP(A491,Лист2!$A$2:$F$505,4,FALSE)</f>
        <v>54</v>
      </c>
      <c r="J491">
        <f>VLOOKUP(A491,Лист2!$A$2:$F$505,5,FALSE)</f>
        <v>12791</v>
      </c>
      <c r="K491">
        <f>VLOOKUP(A491,Лист2!$A$2:$F$505,6,FALSE)</f>
        <v>11950</v>
      </c>
      <c r="L491" s="20">
        <f t="shared" si="30"/>
        <v>34.806645935611314</v>
      </c>
      <c r="M491" s="20">
        <f t="shared" si="31"/>
        <v>25.819680991274176</v>
      </c>
    </row>
    <row r="492" spans="1:13" ht="14.25" customHeight="1" x14ac:dyDescent="0.25">
      <c r="A492" t="str">
        <f t="shared" si="28"/>
        <v>Москва Восток43980</v>
      </c>
      <c r="B492">
        <f t="shared" si="29"/>
        <v>22</v>
      </c>
      <c r="C492" s="6">
        <v>43980</v>
      </c>
      <c r="D492" s="7" t="s">
        <v>22</v>
      </c>
      <c r="E492" s="7">
        <v>226476</v>
      </c>
      <c r="F492" s="7">
        <v>22416151.5</v>
      </c>
      <c r="G492" s="7">
        <v>17175270.221000001</v>
      </c>
      <c r="H492" s="8">
        <v>306548.18846153846</v>
      </c>
      <c r="I492">
        <f>VLOOKUP(A492,Лист2!$A$2:$F$505,4,FALSE)</f>
        <v>54</v>
      </c>
      <c r="J492">
        <f>VLOOKUP(A492,Лист2!$A$2:$F$505,5,FALSE)</f>
        <v>14031</v>
      </c>
      <c r="K492">
        <f>VLOOKUP(A492,Лист2!$A$2:$F$505,6,FALSE)</f>
        <v>12943</v>
      </c>
      <c r="L492" s="20">
        <f t="shared" si="30"/>
        <v>30.514112509228735</v>
      </c>
      <c r="M492" s="20">
        <f t="shared" si="31"/>
        <v>23.379933344044357</v>
      </c>
    </row>
    <row r="493" spans="1:13" ht="14.25" customHeight="1" x14ac:dyDescent="0.25">
      <c r="A493" t="str">
        <f t="shared" si="28"/>
        <v>Тюмень43978</v>
      </c>
      <c r="B493">
        <f t="shared" si="29"/>
        <v>22</v>
      </c>
      <c r="C493" s="9">
        <v>43978</v>
      </c>
      <c r="D493" s="10" t="s">
        <v>24</v>
      </c>
      <c r="E493" s="10">
        <v>8362.5</v>
      </c>
      <c r="F493" s="10">
        <v>687684</v>
      </c>
      <c r="G493" s="10">
        <v>597300.38899999997</v>
      </c>
      <c r="H493" s="11">
        <v>48380.499253846152</v>
      </c>
      <c r="I493">
        <f>VLOOKUP(A493,Лист2!$A$2:$F$505,4,FALSE)</f>
        <v>7</v>
      </c>
      <c r="J493">
        <f>VLOOKUP(A493,Лист2!$A$2:$F$505,5,FALSE)</f>
        <v>409</v>
      </c>
      <c r="K493">
        <f>VLOOKUP(A493,Лист2!$A$2:$F$505,6,FALSE)</f>
        <v>329</v>
      </c>
      <c r="L493" s="20">
        <f t="shared" si="30"/>
        <v>15.132019443570133</v>
      </c>
      <c r="M493" s="20">
        <f t="shared" si="31"/>
        <v>13.14318945911204</v>
      </c>
    </row>
    <row r="494" spans="1:13" ht="14.25" customHeight="1" x14ac:dyDescent="0.25">
      <c r="A494" t="str">
        <f t="shared" si="28"/>
        <v>Новосибирск43973</v>
      </c>
      <c r="B494">
        <f t="shared" si="29"/>
        <v>21</v>
      </c>
      <c r="C494" s="6">
        <v>43973</v>
      </c>
      <c r="D494" s="7" t="s">
        <v>23</v>
      </c>
      <c r="E494" s="7">
        <v>17008.5</v>
      </c>
      <c r="F494" s="7">
        <v>1398771</v>
      </c>
      <c r="G494" s="7">
        <v>1144986.3970000001</v>
      </c>
      <c r="H494" s="8">
        <v>158820.4117</v>
      </c>
      <c r="I494">
        <f>VLOOKUP(A494,Лист2!$A$2:$F$505,4,FALSE)</f>
        <v>18</v>
      </c>
      <c r="J494">
        <f>VLOOKUP(A494,Лист2!$A$2:$F$505,5,FALSE)</f>
        <v>985</v>
      </c>
      <c r="K494">
        <f>VLOOKUP(A494,Лист2!$A$2:$F$505,6,FALSE)</f>
        <v>861</v>
      </c>
      <c r="L494" s="20">
        <f t="shared" si="30"/>
        <v>22.164857474721586</v>
      </c>
      <c r="M494" s="20">
        <f t="shared" si="31"/>
        <v>18.143398955225688</v>
      </c>
    </row>
    <row r="495" spans="1:13" ht="14.25" customHeight="1" x14ac:dyDescent="0.25">
      <c r="A495" t="str">
        <f t="shared" si="28"/>
        <v>Томск43983</v>
      </c>
      <c r="B495">
        <f t="shared" si="29"/>
        <v>23</v>
      </c>
      <c r="C495" s="9">
        <v>43983</v>
      </c>
      <c r="D495" s="10" t="s">
        <v>25</v>
      </c>
      <c r="E495" s="10">
        <v>5166</v>
      </c>
      <c r="F495" s="10">
        <v>389013</v>
      </c>
      <c r="G495" s="10">
        <v>357353.07299999997</v>
      </c>
      <c r="H495" s="11">
        <v>141592.70844615385</v>
      </c>
      <c r="I495">
        <f>VLOOKUP(A495,Лист2!$A$2:$F$505,4,FALSE)</f>
        <v>9</v>
      </c>
      <c r="J495">
        <f>VLOOKUP(A495,Лист2!$A$2:$F$505,5,FALSE)</f>
        <v>294</v>
      </c>
      <c r="K495">
        <f>VLOOKUP(A495,Лист2!$A$2:$F$505,6,FALSE)</f>
        <v>224</v>
      </c>
      <c r="L495" s="20">
        <f t="shared" si="30"/>
        <v>8.8595647811877161</v>
      </c>
      <c r="M495" s="20">
        <f t="shared" si="31"/>
        <v>8.138526733039777</v>
      </c>
    </row>
    <row r="496" spans="1:13" ht="14.25" customHeight="1" x14ac:dyDescent="0.25">
      <c r="A496" t="str">
        <f t="shared" si="28"/>
        <v>Новосибирск43962</v>
      </c>
      <c r="B496">
        <f t="shared" si="29"/>
        <v>20</v>
      </c>
      <c r="C496" s="6">
        <v>43962</v>
      </c>
      <c r="D496" s="7" t="s">
        <v>23</v>
      </c>
      <c r="E496" s="7">
        <v>10941</v>
      </c>
      <c r="F496" s="7">
        <v>880356</v>
      </c>
      <c r="G496" s="7">
        <v>723289.05500000005</v>
      </c>
      <c r="H496" s="8">
        <v>166333.57363076921</v>
      </c>
      <c r="I496">
        <f>VLOOKUP(A496,Лист2!$A$2:$F$505,4,FALSE)</f>
        <v>15</v>
      </c>
      <c r="J496">
        <f>VLOOKUP(A496,Лист2!$A$2:$F$505,5,FALSE)</f>
        <v>654</v>
      </c>
      <c r="K496">
        <f>VLOOKUP(A496,Лист2!$A$2:$F$505,6,FALSE)</f>
        <v>564</v>
      </c>
      <c r="L496" s="20">
        <f t="shared" si="30"/>
        <v>21.715653501766308</v>
      </c>
      <c r="M496" s="20">
        <f t="shared" si="31"/>
        <v>17.841298860915352</v>
      </c>
    </row>
    <row r="497" spans="1:13" ht="14.25" customHeight="1" x14ac:dyDescent="0.25">
      <c r="A497" t="str">
        <f t="shared" si="28"/>
        <v>Новосибирск43969</v>
      </c>
      <c r="B497">
        <f t="shared" si="29"/>
        <v>21</v>
      </c>
      <c r="C497" s="9">
        <v>43969</v>
      </c>
      <c r="D497" s="10" t="s">
        <v>23</v>
      </c>
      <c r="E497" s="10">
        <v>14497.5</v>
      </c>
      <c r="F497" s="10">
        <v>1230711</v>
      </c>
      <c r="G497" s="10">
        <v>1005560.455</v>
      </c>
      <c r="H497" s="11">
        <v>171097.83406153845</v>
      </c>
      <c r="I497">
        <f>VLOOKUP(A497,Лист2!$A$2:$F$505,4,FALSE)</f>
        <v>16</v>
      </c>
      <c r="J497">
        <f>VLOOKUP(A497,Лист2!$A$2:$F$505,5,FALSE)</f>
        <v>864</v>
      </c>
      <c r="K497">
        <f>VLOOKUP(A497,Лист2!$A$2:$F$505,6,FALSE)</f>
        <v>765</v>
      </c>
      <c r="L497" s="20">
        <f t="shared" si="30"/>
        <v>22.39055283851631</v>
      </c>
      <c r="M497" s="20">
        <f t="shared" si="31"/>
        <v>18.294347332558175</v>
      </c>
    </row>
    <row r="498" spans="1:13" ht="14.25" customHeight="1" x14ac:dyDescent="0.25">
      <c r="A498" t="str">
        <f t="shared" si="28"/>
        <v>Новосибирск43965</v>
      </c>
      <c r="B498">
        <f t="shared" si="29"/>
        <v>20</v>
      </c>
      <c r="C498" s="6">
        <v>43965</v>
      </c>
      <c r="D498" s="7" t="s">
        <v>23</v>
      </c>
      <c r="E498" s="7">
        <v>13810.5</v>
      </c>
      <c r="F498" s="7">
        <v>1131676.5</v>
      </c>
      <c r="G498" s="7">
        <v>966968.63599999994</v>
      </c>
      <c r="H498" s="8">
        <v>195740.02307692307</v>
      </c>
      <c r="I498">
        <f>VLOOKUP(A498,Лист2!$A$2:$F$505,4,FALSE)</f>
        <v>16</v>
      </c>
      <c r="J498">
        <f>VLOOKUP(A498,Лист2!$A$2:$F$505,5,FALSE)</f>
        <v>834</v>
      </c>
      <c r="K498">
        <f>VLOOKUP(A498,Лист2!$A$2:$F$505,6,FALSE)</f>
        <v>735</v>
      </c>
      <c r="L498" s="20">
        <f t="shared" si="30"/>
        <v>17.033423615613533</v>
      </c>
      <c r="M498" s="20">
        <f t="shared" si="31"/>
        <v>14.554323960955278</v>
      </c>
    </row>
    <row r="499" spans="1:13" ht="14.25" customHeight="1" x14ac:dyDescent="0.25">
      <c r="A499" t="str">
        <f t="shared" si="28"/>
        <v>Новосибирск43966</v>
      </c>
      <c r="B499">
        <f t="shared" si="29"/>
        <v>20</v>
      </c>
      <c r="C499" s="9">
        <v>43966</v>
      </c>
      <c r="D499" s="10" t="s">
        <v>23</v>
      </c>
      <c r="E499" s="10">
        <v>13752</v>
      </c>
      <c r="F499" s="10">
        <v>1091040</v>
      </c>
      <c r="G499" s="10">
        <v>898790.64599999995</v>
      </c>
      <c r="H499" s="11">
        <v>149313.46028461537</v>
      </c>
      <c r="I499">
        <f>VLOOKUP(A499,Лист2!$A$2:$F$505,4,FALSE)</f>
        <v>16</v>
      </c>
      <c r="J499">
        <f>VLOOKUP(A499,Лист2!$A$2:$F$505,5,FALSE)</f>
        <v>817</v>
      </c>
      <c r="K499">
        <f>VLOOKUP(A499,Лист2!$A$2:$F$505,6,FALSE)</f>
        <v>718</v>
      </c>
      <c r="L499" s="20">
        <f t="shared" si="30"/>
        <v>21.389781352931443</v>
      </c>
      <c r="M499" s="20">
        <f t="shared" si="31"/>
        <v>17.620742960844705</v>
      </c>
    </row>
    <row r="500" spans="1:13" ht="14.25" customHeight="1" x14ac:dyDescent="0.25">
      <c r="A500" t="str">
        <f t="shared" si="28"/>
        <v>Новосибирск43978</v>
      </c>
      <c r="B500">
        <f t="shared" si="29"/>
        <v>22</v>
      </c>
      <c r="C500" s="6">
        <v>43978</v>
      </c>
      <c r="D500" s="7" t="s">
        <v>23</v>
      </c>
      <c r="E500" s="7">
        <v>15276</v>
      </c>
      <c r="F500" s="7">
        <v>1350199.5</v>
      </c>
      <c r="G500" s="7">
        <v>1100106.21</v>
      </c>
      <c r="H500" s="8">
        <v>107692.85196923077</v>
      </c>
      <c r="I500">
        <f>VLOOKUP(A500,Лист2!$A$2:$F$505,4,FALSE)</f>
        <v>18</v>
      </c>
      <c r="J500">
        <f>VLOOKUP(A500,Лист2!$A$2:$F$505,5,FALSE)</f>
        <v>962</v>
      </c>
      <c r="K500">
        <f>VLOOKUP(A500,Лист2!$A$2:$F$505,6,FALSE)</f>
        <v>859</v>
      </c>
      <c r="L500" s="20">
        <f t="shared" si="30"/>
        <v>22.733558607945685</v>
      </c>
      <c r="M500" s="20">
        <f t="shared" si="31"/>
        <v>18.522691646678883</v>
      </c>
    </row>
    <row r="501" spans="1:13" ht="14.25" customHeight="1" x14ac:dyDescent="0.25">
      <c r="A501" t="str">
        <f t="shared" si="28"/>
        <v>Уфа43983</v>
      </c>
      <c r="B501">
        <f t="shared" si="29"/>
        <v>23</v>
      </c>
      <c r="C501" s="9">
        <v>43983</v>
      </c>
      <c r="D501" s="10" t="s">
        <v>26</v>
      </c>
      <c r="E501" s="10">
        <v>4408.5</v>
      </c>
      <c r="F501" s="10">
        <v>410892</v>
      </c>
      <c r="G501" s="10">
        <v>346029.05</v>
      </c>
      <c r="H501" s="11">
        <v>36168.753846153842</v>
      </c>
      <c r="I501">
        <f>VLOOKUP(A501,Лист2!$A$2:$F$505,4,FALSE)</f>
        <v>6</v>
      </c>
      <c r="J501">
        <f>VLOOKUP(A501,Лист2!$A$2:$F$505,5,FALSE)</f>
        <v>237</v>
      </c>
      <c r="K501">
        <f>VLOOKUP(A501,Лист2!$A$2:$F$505,6,FALSE)</f>
        <v>175</v>
      </c>
      <c r="L501" s="20">
        <f t="shared" si="30"/>
        <v>18.744943524250353</v>
      </c>
      <c r="M501" s="20">
        <f t="shared" si="31"/>
        <v>15.785887775863246</v>
      </c>
    </row>
    <row r="502" spans="1:13" ht="14.25" customHeight="1" x14ac:dyDescent="0.25">
      <c r="A502" t="str">
        <f t="shared" si="28"/>
        <v>Тюмень43980</v>
      </c>
      <c r="B502">
        <f t="shared" si="29"/>
        <v>22</v>
      </c>
      <c r="C502" s="6">
        <v>43980</v>
      </c>
      <c r="D502" s="7" t="s">
        <v>24</v>
      </c>
      <c r="E502" s="7">
        <v>9927</v>
      </c>
      <c r="F502" s="7">
        <v>850840.5</v>
      </c>
      <c r="G502" s="7">
        <v>733232.38899999997</v>
      </c>
      <c r="H502" s="8">
        <v>51066.353846153841</v>
      </c>
      <c r="I502">
        <f>VLOOKUP(A502,Лист2!$A$2:$F$505,4,FALSE)</f>
        <v>7</v>
      </c>
      <c r="J502">
        <f>VLOOKUP(A502,Лист2!$A$2:$F$505,5,FALSE)</f>
        <v>491</v>
      </c>
      <c r="K502">
        <f>VLOOKUP(A502,Лист2!$A$2:$F$505,6,FALSE)</f>
        <v>411</v>
      </c>
      <c r="L502" s="20">
        <f t="shared" si="30"/>
        <v>16.03967756530734</v>
      </c>
      <c r="M502" s="20">
        <f t="shared" si="31"/>
        <v>13.822580260342571</v>
      </c>
    </row>
    <row r="503" spans="1:13" ht="14.25" customHeight="1" x14ac:dyDescent="0.25">
      <c r="A503" t="str">
        <f t="shared" si="28"/>
        <v>Тюмень43983</v>
      </c>
      <c r="B503">
        <f t="shared" si="29"/>
        <v>23</v>
      </c>
      <c r="C503" s="9">
        <v>43983</v>
      </c>
      <c r="D503" s="10" t="s">
        <v>24</v>
      </c>
      <c r="E503" s="10">
        <v>9474</v>
      </c>
      <c r="F503" s="10">
        <v>802447.5</v>
      </c>
      <c r="G503" s="10">
        <v>682814.14599999995</v>
      </c>
      <c r="H503" s="11">
        <v>81560.983369230773</v>
      </c>
      <c r="I503">
        <f>VLOOKUP(A503,Лист2!$A$2:$F$505,4,FALSE)</f>
        <v>7</v>
      </c>
      <c r="J503">
        <f>VLOOKUP(A503,Лист2!$A$2:$F$505,5,FALSE)</f>
        <v>500</v>
      </c>
      <c r="K503">
        <f>VLOOKUP(A503,Лист2!$A$2:$F$505,6,FALSE)</f>
        <v>418</v>
      </c>
      <c r="L503" s="20">
        <f t="shared" si="30"/>
        <v>17.520632034474584</v>
      </c>
      <c r="M503" s="20">
        <f t="shared" si="31"/>
        <v>14.908558379208614</v>
      </c>
    </row>
    <row r="504" spans="1:13" ht="14.25" customHeight="1" x14ac:dyDescent="0.25">
      <c r="A504" t="str">
        <f t="shared" si="28"/>
        <v>Новосибирск43980</v>
      </c>
      <c r="B504">
        <f t="shared" si="29"/>
        <v>22</v>
      </c>
      <c r="C504" s="6">
        <v>43980</v>
      </c>
      <c r="D504" s="7" t="s">
        <v>23</v>
      </c>
      <c r="E504" s="7">
        <v>16878</v>
      </c>
      <c r="F504" s="7">
        <v>1438255.5</v>
      </c>
      <c r="G504" s="7">
        <v>1180692.7039999999</v>
      </c>
      <c r="H504" s="8">
        <v>102040.10621538461</v>
      </c>
      <c r="I504">
        <f>VLOOKUP(A504,Лист2!$A$2:$F$505,4,FALSE)</f>
        <v>18</v>
      </c>
      <c r="J504">
        <f>VLOOKUP(A504,Лист2!$A$2:$F$505,5,FALSE)</f>
        <v>1014</v>
      </c>
      <c r="K504">
        <f>VLOOKUP(A504,Лист2!$A$2:$F$505,6,FALSE)</f>
        <v>893</v>
      </c>
      <c r="L504" s="20">
        <f t="shared" si="30"/>
        <v>21.81454963915828</v>
      </c>
      <c r="M504" s="20">
        <f t="shared" si="31"/>
        <v>17.908000073700403</v>
      </c>
    </row>
    <row r="505" spans="1:13" ht="14.25" customHeight="1" x14ac:dyDescent="0.25">
      <c r="A505" t="str">
        <f t="shared" si="28"/>
        <v>Новосибирск43983</v>
      </c>
      <c r="B505">
        <f t="shared" si="29"/>
        <v>23</v>
      </c>
      <c r="C505" s="12">
        <v>43983</v>
      </c>
      <c r="D505" s="13" t="s">
        <v>23</v>
      </c>
      <c r="E505" s="13">
        <v>14238</v>
      </c>
      <c r="F505" s="13">
        <v>1293219</v>
      </c>
      <c r="G505" s="13">
        <v>1006008.1159999999</v>
      </c>
      <c r="H505" s="14">
        <v>129348.2923076923</v>
      </c>
      <c r="I505">
        <f>VLOOKUP(A505,Лист2!$A$2:$F$505,4,FALSE)</f>
        <v>18</v>
      </c>
      <c r="J505">
        <f>VLOOKUP(A505,Лист2!$A$2:$F$505,5,FALSE)</f>
        <v>923</v>
      </c>
      <c r="K505">
        <f>VLOOKUP(A505,Лист2!$A$2:$F$505,6,FALSE)</f>
        <v>824</v>
      </c>
      <c r="L505" s="20">
        <f t="shared" si="30"/>
        <v>28.54955933576187</v>
      </c>
      <c r="M505" s="20">
        <f t="shared" si="31"/>
        <v>22.208990433948163</v>
      </c>
    </row>
    <row r="506" spans="1:13" ht="14.25" customHeight="1" x14ac:dyDescent="0.25"/>
    <row r="507" spans="1:13" ht="14.25" customHeight="1" x14ac:dyDescent="0.25"/>
    <row r="508" spans="1:13" ht="14.25" customHeight="1" x14ac:dyDescent="0.25"/>
    <row r="509" spans="1:13" ht="14.25" customHeight="1" x14ac:dyDescent="0.25"/>
    <row r="510" spans="1:13" ht="14.25" customHeight="1" x14ac:dyDescent="0.25"/>
    <row r="511" spans="1:13" ht="14.25" customHeight="1" x14ac:dyDescent="0.25"/>
    <row r="512" spans="1:13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B1" workbookViewId="0">
      <selection activeCell="G1" sqref="G1:G1048576"/>
    </sheetView>
  </sheetViews>
  <sheetFormatPr defaultColWidth="14.42578125" defaultRowHeight="15" customHeight="1" x14ac:dyDescent="0.25"/>
  <cols>
    <col min="1" max="1" width="0" hidden="1" customWidth="1"/>
    <col min="2" max="2" width="10.42578125" customWidth="1"/>
    <col min="3" max="3" width="22.85546875" customWidth="1"/>
    <col min="4" max="4" width="27.7109375" customWidth="1"/>
    <col min="5" max="5" width="31.5703125" customWidth="1"/>
    <col min="6" max="6" width="35.5703125" customWidth="1"/>
    <col min="7" max="7" width="8.7109375" hidden="1" customWidth="1"/>
    <col min="8" max="27" width="8.7109375" customWidth="1"/>
  </cols>
  <sheetData>
    <row r="1" spans="1:7" ht="14.25" customHeight="1" x14ac:dyDescent="0.25">
      <c r="B1" s="4" t="s">
        <v>0</v>
      </c>
      <c r="C1" s="4" t="s">
        <v>1</v>
      </c>
      <c r="D1" s="4" t="s">
        <v>6</v>
      </c>
      <c r="E1" s="4" t="s">
        <v>7</v>
      </c>
      <c r="F1" s="4" t="s">
        <v>8</v>
      </c>
    </row>
    <row r="2" spans="1:7" ht="14.25" customHeight="1" x14ac:dyDescent="0.25">
      <c r="A2" t="str">
        <f>C2&amp;B2</f>
        <v>Волгоград43949</v>
      </c>
      <c r="B2" s="15">
        <v>43949</v>
      </c>
      <c r="C2" s="16" t="s">
        <v>16</v>
      </c>
      <c r="D2" s="16">
        <v>36</v>
      </c>
      <c r="E2" s="16">
        <v>4923</v>
      </c>
      <c r="F2" s="16">
        <v>4560</v>
      </c>
      <c r="G2" t="str">
        <f>TEXT(B2,"ГГГГ-ММ-ДД") &amp; C2</f>
        <v>2020-04-28Волгоград</v>
      </c>
    </row>
    <row r="3" spans="1:7" ht="14.25" customHeight="1" x14ac:dyDescent="0.25">
      <c r="A3" t="str">
        <f t="shared" ref="A3:A66" si="0">C3&amp;B3</f>
        <v>Екатеринбург43949</v>
      </c>
      <c r="B3" s="15">
        <v>43949</v>
      </c>
      <c r="C3" s="16" t="s">
        <v>11</v>
      </c>
      <c r="D3" s="16">
        <v>31</v>
      </c>
      <c r="E3" s="16">
        <v>5465</v>
      </c>
      <c r="F3" s="16">
        <v>5096</v>
      </c>
      <c r="G3" t="str">
        <f t="shared" ref="G3:G66" si="1">TEXT(B3,"ГГГГ-ММ-ДД") &amp; C3</f>
        <v>2020-04-28Екатеринбург</v>
      </c>
    </row>
    <row r="4" spans="1:7" ht="14.25" customHeight="1" x14ac:dyDescent="0.25">
      <c r="A4" t="str">
        <f t="shared" si="0"/>
        <v>Казань43949</v>
      </c>
      <c r="B4" s="15">
        <v>43949</v>
      </c>
      <c r="C4" s="16" t="s">
        <v>17</v>
      </c>
      <c r="D4" s="16">
        <v>19</v>
      </c>
      <c r="E4" s="16">
        <v>1846</v>
      </c>
      <c r="F4" s="16">
        <v>1681</v>
      </c>
      <c r="G4" t="str">
        <f t="shared" si="1"/>
        <v>2020-04-28Казань</v>
      </c>
    </row>
    <row r="5" spans="1:7" ht="14.25" customHeight="1" x14ac:dyDescent="0.25">
      <c r="A5" t="str">
        <f t="shared" si="0"/>
        <v>Кемерово43949</v>
      </c>
      <c r="B5" s="15">
        <v>43949</v>
      </c>
      <c r="C5" s="16" t="s">
        <v>10</v>
      </c>
      <c r="D5" s="16">
        <v>18</v>
      </c>
      <c r="E5" s="16">
        <v>1539</v>
      </c>
      <c r="F5" s="16">
        <v>1404</v>
      </c>
      <c r="G5" t="str">
        <f t="shared" si="1"/>
        <v>2020-04-28Кемерово</v>
      </c>
    </row>
    <row r="6" spans="1:7" ht="14.25" customHeight="1" x14ac:dyDescent="0.25">
      <c r="A6" t="str">
        <f t="shared" si="0"/>
        <v>Краснодар43949</v>
      </c>
      <c r="B6" s="15">
        <v>43949</v>
      </c>
      <c r="C6" s="16" t="s">
        <v>20</v>
      </c>
      <c r="D6" s="16">
        <v>18</v>
      </c>
      <c r="E6" s="16">
        <v>1505</v>
      </c>
      <c r="F6" s="16">
        <v>1368</v>
      </c>
      <c r="G6" t="str">
        <f t="shared" si="1"/>
        <v>2020-04-28Краснодар</v>
      </c>
    </row>
    <row r="7" spans="1:7" ht="14.25" customHeight="1" x14ac:dyDescent="0.25">
      <c r="A7" t="str">
        <f t="shared" si="0"/>
        <v>Москва Восток43949</v>
      </c>
      <c r="B7" s="15">
        <v>43949</v>
      </c>
      <c r="C7" s="16" t="s">
        <v>22</v>
      </c>
      <c r="D7" s="16">
        <v>54</v>
      </c>
      <c r="E7" s="16">
        <v>12306</v>
      </c>
      <c r="F7" s="16">
        <v>11532</v>
      </c>
      <c r="G7" t="str">
        <f t="shared" si="1"/>
        <v>2020-04-28Москва Восток</v>
      </c>
    </row>
    <row r="8" spans="1:7" ht="14.25" customHeight="1" x14ac:dyDescent="0.25">
      <c r="A8" t="str">
        <f t="shared" si="0"/>
        <v>Москва Запад43949</v>
      </c>
      <c r="B8" s="15">
        <v>43949</v>
      </c>
      <c r="C8" s="16" t="s">
        <v>21</v>
      </c>
      <c r="D8" s="16">
        <v>59</v>
      </c>
      <c r="E8" s="16">
        <v>12943</v>
      </c>
      <c r="F8" s="16">
        <v>12072</v>
      </c>
      <c r="G8" t="str">
        <f t="shared" si="1"/>
        <v>2020-04-28Москва Запад</v>
      </c>
    </row>
    <row r="9" spans="1:7" ht="14.25" customHeight="1" x14ac:dyDescent="0.25">
      <c r="A9" t="str">
        <f t="shared" si="0"/>
        <v>Нижний Новгород43949</v>
      </c>
      <c r="B9" s="15">
        <v>43949</v>
      </c>
      <c r="C9" s="16" t="s">
        <v>13</v>
      </c>
      <c r="D9" s="16">
        <v>17</v>
      </c>
      <c r="E9" s="16">
        <v>1439</v>
      </c>
      <c r="F9" s="16">
        <v>1265</v>
      </c>
      <c r="G9" t="str">
        <f t="shared" si="1"/>
        <v>2020-04-28Нижний Новгород</v>
      </c>
    </row>
    <row r="10" spans="1:7" ht="14.25" customHeight="1" x14ac:dyDescent="0.25">
      <c r="A10" t="str">
        <f t="shared" si="0"/>
        <v>Новосибирск43949</v>
      </c>
      <c r="B10" s="15">
        <v>43949</v>
      </c>
      <c r="C10" s="16" t="s">
        <v>23</v>
      </c>
      <c r="D10" s="16">
        <v>15</v>
      </c>
      <c r="E10" s="16">
        <v>636</v>
      </c>
      <c r="F10" s="16">
        <v>547</v>
      </c>
      <c r="G10" t="str">
        <f t="shared" si="1"/>
        <v>2020-04-28Новосибирск</v>
      </c>
    </row>
    <row r="11" spans="1:7" ht="14.25" customHeight="1" x14ac:dyDescent="0.25">
      <c r="A11" t="str">
        <f t="shared" si="0"/>
        <v>Пермь43949</v>
      </c>
      <c r="B11" s="15">
        <v>43949</v>
      </c>
      <c r="C11" s="16" t="s">
        <v>18</v>
      </c>
      <c r="D11" s="16">
        <v>15</v>
      </c>
      <c r="E11" s="16">
        <v>780</v>
      </c>
      <c r="F11" s="16">
        <v>690</v>
      </c>
      <c r="G11" t="str">
        <f t="shared" si="1"/>
        <v>2020-04-28Пермь</v>
      </c>
    </row>
    <row r="12" spans="1:7" ht="14.25" customHeight="1" x14ac:dyDescent="0.25">
      <c r="A12" t="str">
        <f t="shared" si="0"/>
        <v>Санкт-Петербург Север43949</v>
      </c>
      <c r="B12" s="15">
        <v>43949</v>
      </c>
      <c r="C12" s="16" t="s">
        <v>15</v>
      </c>
      <c r="D12" s="16">
        <v>125</v>
      </c>
      <c r="E12" s="16">
        <v>20914</v>
      </c>
      <c r="F12" s="16">
        <v>19479</v>
      </c>
      <c r="G12" t="str">
        <f t="shared" si="1"/>
        <v>2020-04-28Санкт-Петербург Север</v>
      </c>
    </row>
    <row r="13" spans="1:7" ht="14.25" customHeight="1" x14ac:dyDescent="0.25">
      <c r="A13" t="str">
        <f t="shared" si="0"/>
        <v>Санкт-Петербург Юг43949</v>
      </c>
      <c r="B13" s="15">
        <v>43949</v>
      </c>
      <c r="C13" s="16" t="s">
        <v>14</v>
      </c>
      <c r="D13" s="16">
        <v>128</v>
      </c>
      <c r="E13" s="16">
        <v>16450</v>
      </c>
      <c r="F13" s="16">
        <v>15320</v>
      </c>
      <c r="G13" t="str">
        <f t="shared" si="1"/>
        <v>2020-04-28Санкт-Петербург Юг</v>
      </c>
    </row>
    <row r="14" spans="1:7" ht="14.25" customHeight="1" x14ac:dyDescent="0.25">
      <c r="A14" t="str">
        <f t="shared" si="0"/>
        <v>Тольятти43949</v>
      </c>
      <c r="B14" s="15">
        <v>43949</v>
      </c>
      <c r="C14" s="16" t="s">
        <v>12</v>
      </c>
      <c r="D14" s="16">
        <v>10</v>
      </c>
      <c r="E14" s="16">
        <v>580</v>
      </c>
      <c r="F14" s="16">
        <v>506</v>
      </c>
      <c r="G14" t="str">
        <f t="shared" si="1"/>
        <v>2020-04-28Тольятти</v>
      </c>
    </row>
    <row r="15" spans="1:7" ht="14.25" customHeight="1" x14ac:dyDescent="0.25">
      <c r="A15" t="str">
        <f t="shared" si="0"/>
        <v>Волгоград43950</v>
      </c>
      <c r="B15" s="15">
        <v>43950</v>
      </c>
      <c r="C15" s="16" t="s">
        <v>16</v>
      </c>
      <c r="D15" s="16">
        <v>36</v>
      </c>
      <c r="E15" s="16">
        <v>4937</v>
      </c>
      <c r="F15" s="16">
        <v>4561</v>
      </c>
      <c r="G15" t="str">
        <f t="shared" si="1"/>
        <v>2020-04-29Волгоград</v>
      </c>
    </row>
    <row r="16" spans="1:7" ht="14.25" customHeight="1" x14ac:dyDescent="0.25">
      <c r="A16" t="str">
        <f t="shared" si="0"/>
        <v>Екатеринбург43950</v>
      </c>
      <c r="B16" s="15">
        <v>43950</v>
      </c>
      <c r="C16" s="16" t="s">
        <v>11</v>
      </c>
      <c r="D16" s="16">
        <v>31</v>
      </c>
      <c r="E16" s="16">
        <v>5378</v>
      </c>
      <c r="F16" s="16">
        <v>4985</v>
      </c>
      <c r="G16" t="str">
        <f t="shared" si="1"/>
        <v>2020-04-29Екатеринбург</v>
      </c>
    </row>
    <row r="17" spans="1:7" ht="14.25" customHeight="1" x14ac:dyDescent="0.25">
      <c r="A17" t="str">
        <f t="shared" si="0"/>
        <v>Казань43950</v>
      </c>
      <c r="B17" s="15">
        <v>43950</v>
      </c>
      <c r="C17" s="16" t="s">
        <v>17</v>
      </c>
      <c r="D17" s="16">
        <v>19</v>
      </c>
      <c r="E17" s="16">
        <v>1676</v>
      </c>
      <c r="F17" s="16">
        <v>1516</v>
      </c>
      <c r="G17" t="str">
        <f t="shared" si="1"/>
        <v>2020-04-29Казань</v>
      </c>
    </row>
    <row r="18" spans="1:7" ht="14.25" customHeight="1" x14ac:dyDescent="0.25">
      <c r="A18" t="str">
        <f t="shared" si="0"/>
        <v>Кемерово43950</v>
      </c>
      <c r="B18" s="15">
        <v>43950</v>
      </c>
      <c r="C18" s="16" t="s">
        <v>10</v>
      </c>
      <c r="D18" s="16">
        <v>18</v>
      </c>
      <c r="E18" s="16">
        <v>1684</v>
      </c>
      <c r="F18" s="16">
        <v>1528</v>
      </c>
      <c r="G18" t="str">
        <f t="shared" si="1"/>
        <v>2020-04-29Кемерово</v>
      </c>
    </row>
    <row r="19" spans="1:7" ht="14.25" customHeight="1" x14ac:dyDescent="0.25">
      <c r="A19" t="str">
        <f t="shared" si="0"/>
        <v>Краснодар43950</v>
      </c>
      <c r="B19" s="15">
        <v>43950</v>
      </c>
      <c r="C19" s="16" t="s">
        <v>20</v>
      </c>
      <c r="D19" s="16">
        <v>18</v>
      </c>
      <c r="E19" s="16">
        <v>1599</v>
      </c>
      <c r="F19" s="16">
        <v>1450</v>
      </c>
      <c r="G19" t="str">
        <f t="shared" si="1"/>
        <v>2020-04-29Краснодар</v>
      </c>
    </row>
    <row r="20" spans="1:7" ht="14.25" customHeight="1" x14ac:dyDescent="0.25">
      <c r="A20" t="str">
        <f t="shared" si="0"/>
        <v>Москва Восток43950</v>
      </c>
      <c r="B20" s="15">
        <v>43950</v>
      </c>
      <c r="C20" s="16" t="s">
        <v>22</v>
      </c>
      <c r="D20" s="16">
        <v>54</v>
      </c>
      <c r="E20" s="16">
        <v>12747</v>
      </c>
      <c r="F20" s="16">
        <v>11884</v>
      </c>
      <c r="G20" t="str">
        <f t="shared" si="1"/>
        <v>2020-04-29Москва Восток</v>
      </c>
    </row>
    <row r="21" spans="1:7" ht="14.25" customHeight="1" x14ac:dyDescent="0.25">
      <c r="A21" t="str">
        <f t="shared" si="0"/>
        <v>Москва Запад43950</v>
      </c>
      <c r="B21" s="15">
        <v>43950</v>
      </c>
      <c r="C21" s="16" t="s">
        <v>21</v>
      </c>
      <c r="D21" s="16">
        <v>59</v>
      </c>
      <c r="E21" s="16">
        <v>13186</v>
      </c>
      <c r="F21" s="16">
        <v>12251</v>
      </c>
      <c r="G21" t="str">
        <f t="shared" si="1"/>
        <v>2020-04-29Москва Запад</v>
      </c>
    </row>
    <row r="22" spans="1:7" ht="14.25" customHeight="1" x14ac:dyDescent="0.25">
      <c r="A22" t="str">
        <f t="shared" si="0"/>
        <v>Нижний Новгород43950</v>
      </c>
      <c r="B22" s="15">
        <v>43950</v>
      </c>
      <c r="C22" s="16" t="s">
        <v>13</v>
      </c>
      <c r="D22" s="16">
        <v>18</v>
      </c>
      <c r="E22" s="16">
        <v>1534</v>
      </c>
      <c r="F22" s="16">
        <v>1369</v>
      </c>
      <c r="G22" t="str">
        <f t="shared" si="1"/>
        <v>2020-04-29Нижний Новгород</v>
      </c>
    </row>
    <row r="23" spans="1:7" ht="14.25" customHeight="1" x14ac:dyDescent="0.25">
      <c r="A23" t="str">
        <f t="shared" si="0"/>
        <v>Новосибирск43950</v>
      </c>
      <c r="B23" s="15">
        <v>43950</v>
      </c>
      <c r="C23" s="16" t="s">
        <v>23</v>
      </c>
      <c r="D23" s="16">
        <v>15</v>
      </c>
      <c r="E23" s="16">
        <v>659</v>
      </c>
      <c r="F23" s="16">
        <v>575</v>
      </c>
      <c r="G23" t="str">
        <f t="shared" si="1"/>
        <v>2020-04-29Новосибирск</v>
      </c>
    </row>
    <row r="24" spans="1:7" ht="14.25" customHeight="1" x14ac:dyDescent="0.25">
      <c r="A24" t="str">
        <f t="shared" si="0"/>
        <v>Пермь43950</v>
      </c>
      <c r="B24" s="15">
        <v>43950</v>
      </c>
      <c r="C24" s="16" t="s">
        <v>18</v>
      </c>
      <c r="D24" s="16">
        <v>15</v>
      </c>
      <c r="E24" s="16">
        <v>786</v>
      </c>
      <c r="F24" s="16">
        <v>695</v>
      </c>
      <c r="G24" t="str">
        <f t="shared" si="1"/>
        <v>2020-04-29Пермь</v>
      </c>
    </row>
    <row r="25" spans="1:7" ht="14.25" customHeight="1" x14ac:dyDescent="0.25">
      <c r="A25" t="str">
        <f t="shared" si="0"/>
        <v>Санкт-Петербург Север43950</v>
      </c>
      <c r="B25" s="15">
        <v>43950</v>
      </c>
      <c r="C25" s="16" t="s">
        <v>15</v>
      </c>
      <c r="D25" s="16">
        <v>125</v>
      </c>
      <c r="E25" s="16">
        <v>21863</v>
      </c>
      <c r="F25" s="16">
        <v>20160</v>
      </c>
      <c r="G25" t="str">
        <f t="shared" si="1"/>
        <v>2020-04-29Санкт-Петербург Север</v>
      </c>
    </row>
    <row r="26" spans="1:7" ht="14.25" customHeight="1" x14ac:dyDescent="0.25">
      <c r="A26" t="str">
        <f t="shared" si="0"/>
        <v>Санкт-Петербург Юг43950</v>
      </c>
      <c r="B26" s="15">
        <v>43950</v>
      </c>
      <c r="C26" s="16" t="s">
        <v>14</v>
      </c>
      <c r="D26" s="16">
        <v>128</v>
      </c>
      <c r="E26" s="16">
        <v>17368</v>
      </c>
      <c r="F26" s="16">
        <v>16077</v>
      </c>
      <c r="G26" t="str">
        <f t="shared" si="1"/>
        <v>2020-04-29Санкт-Петербург Юг</v>
      </c>
    </row>
    <row r="27" spans="1:7" ht="14.25" customHeight="1" x14ac:dyDescent="0.25">
      <c r="A27" t="str">
        <f t="shared" si="0"/>
        <v>Тольятти43950</v>
      </c>
      <c r="B27" s="15">
        <v>43950</v>
      </c>
      <c r="C27" s="16" t="s">
        <v>12</v>
      </c>
      <c r="D27" s="16">
        <v>10</v>
      </c>
      <c r="E27" s="16">
        <v>502</v>
      </c>
      <c r="F27" s="16">
        <v>433</v>
      </c>
      <c r="G27" t="str">
        <f t="shared" si="1"/>
        <v>2020-04-29Тольятти</v>
      </c>
    </row>
    <row r="28" spans="1:7" ht="14.25" customHeight="1" x14ac:dyDescent="0.25">
      <c r="A28" t="str">
        <f t="shared" si="0"/>
        <v>Волгоград43951</v>
      </c>
      <c r="B28" s="15">
        <v>43951</v>
      </c>
      <c r="C28" s="16" t="s">
        <v>16</v>
      </c>
      <c r="D28" s="16">
        <v>36</v>
      </c>
      <c r="E28" s="16">
        <v>5143</v>
      </c>
      <c r="F28" s="16">
        <v>4715</v>
      </c>
      <c r="G28" t="str">
        <f t="shared" si="1"/>
        <v>2020-04-30Волгоград</v>
      </c>
    </row>
    <row r="29" spans="1:7" ht="14.25" customHeight="1" x14ac:dyDescent="0.25">
      <c r="A29" t="str">
        <f t="shared" si="0"/>
        <v>Екатеринбург43951</v>
      </c>
      <c r="B29" s="15">
        <v>43951</v>
      </c>
      <c r="C29" s="16" t="s">
        <v>11</v>
      </c>
      <c r="D29" s="16">
        <v>31</v>
      </c>
      <c r="E29" s="16">
        <v>5120</v>
      </c>
      <c r="F29" s="16">
        <v>4737</v>
      </c>
      <c r="G29" t="str">
        <f t="shared" si="1"/>
        <v>2020-04-30Екатеринбург</v>
      </c>
    </row>
    <row r="30" spans="1:7" ht="14.25" customHeight="1" x14ac:dyDescent="0.25">
      <c r="A30" t="str">
        <f t="shared" si="0"/>
        <v>Казань43951</v>
      </c>
      <c r="B30" s="15">
        <v>43951</v>
      </c>
      <c r="C30" s="16" t="s">
        <v>17</v>
      </c>
      <c r="D30" s="16">
        <v>20</v>
      </c>
      <c r="E30" s="16">
        <v>1756</v>
      </c>
      <c r="F30" s="16">
        <v>1586</v>
      </c>
      <c r="G30" t="str">
        <f t="shared" si="1"/>
        <v>2020-04-30Казань</v>
      </c>
    </row>
    <row r="31" spans="1:7" ht="14.25" customHeight="1" x14ac:dyDescent="0.25">
      <c r="A31" t="str">
        <f t="shared" si="0"/>
        <v>Кемерово43951</v>
      </c>
      <c r="B31" s="15">
        <v>43951</v>
      </c>
      <c r="C31" s="16" t="s">
        <v>10</v>
      </c>
      <c r="D31" s="16">
        <v>19</v>
      </c>
      <c r="E31" s="16">
        <v>1712</v>
      </c>
      <c r="F31" s="16">
        <v>1552</v>
      </c>
      <c r="G31" t="str">
        <f t="shared" si="1"/>
        <v>2020-04-30Кемерово</v>
      </c>
    </row>
    <row r="32" spans="1:7" ht="14.25" customHeight="1" x14ac:dyDescent="0.25">
      <c r="A32" t="str">
        <f t="shared" si="0"/>
        <v>Краснодар43951</v>
      </c>
      <c r="B32" s="15">
        <v>43951</v>
      </c>
      <c r="C32" s="16" t="s">
        <v>20</v>
      </c>
      <c r="D32" s="16">
        <v>19</v>
      </c>
      <c r="E32" s="16">
        <v>1662</v>
      </c>
      <c r="F32" s="16">
        <v>1506</v>
      </c>
      <c r="G32" t="str">
        <f t="shared" si="1"/>
        <v>2020-04-30Краснодар</v>
      </c>
    </row>
    <row r="33" spans="1:7" ht="14.25" customHeight="1" x14ac:dyDescent="0.25">
      <c r="A33" t="str">
        <f t="shared" si="0"/>
        <v>Москва Восток43951</v>
      </c>
      <c r="B33" s="15">
        <v>43951</v>
      </c>
      <c r="C33" s="16" t="s">
        <v>22</v>
      </c>
      <c r="D33" s="16">
        <v>54</v>
      </c>
      <c r="E33" s="16">
        <v>12817</v>
      </c>
      <c r="F33" s="16">
        <v>11865</v>
      </c>
      <c r="G33" t="str">
        <f t="shared" si="1"/>
        <v>2020-04-30Москва Восток</v>
      </c>
    </row>
    <row r="34" spans="1:7" ht="14.25" customHeight="1" x14ac:dyDescent="0.25">
      <c r="A34" t="str">
        <f t="shared" si="0"/>
        <v>Москва Запад43951</v>
      </c>
      <c r="B34" s="15">
        <v>43951</v>
      </c>
      <c r="C34" s="16" t="s">
        <v>21</v>
      </c>
      <c r="D34" s="16">
        <v>59</v>
      </c>
      <c r="E34" s="16">
        <v>13251</v>
      </c>
      <c r="F34" s="16">
        <v>12255</v>
      </c>
      <c r="G34" t="str">
        <f t="shared" si="1"/>
        <v>2020-04-30Москва Запад</v>
      </c>
    </row>
    <row r="35" spans="1:7" ht="14.25" customHeight="1" x14ac:dyDescent="0.25">
      <c r="A35" t="str">
        <f t="shared" si="0"/>
        <v>Нижний Новгород43951</v>
      </c>
      <c r="B35" s="15">
        <v>43951</v>
      </c>
      <c r="C35" s="16" t="s">
        <v>13</v>
      </c>
      <c r="D35" s="16">
        <v>19</v>
      </c>
      <c r="E35" s="16">
        <v>1499</v>
      </c>
      <c r="F35" s="16">
        <v>1322</v>
      </c>
      <c r="G35" t="str">
        <f t="shared" si="1"/>
        <v>2020-04-30Нижний Новгород</v>
      </c>
    </row>
    <row r="36" spans="1:7" ht="14.25" customHeight="1" x14ac:dyDescent="0.25">
      <c r="A36" t="str">
        <f t="shared" si="0"/>
        <v>Новосибирск43951</v>
      </c>
      <c r="B36" s="15">
        <v>43951</v>
      </c>
      <c r="C36" s="16" t="s">
        <v>23</v>
      </c>
      <c r="D36" s="16">
        <v>15</v>
      </c>
      <c r="E36" s="16">
        <v>644</v>
      </c>
      <c r="F36" s="16">
        <v>550</v>
      </c>
      <c r="G36" t="str">
        <f t="shared" si="1"/>
        <v>2020-04-30Новосибирск</v>
      </c>
    </row>
    <row r="37" spans="1:7" ht="14.25" customHeight="1" x14ac:dyDescent="0.25">
      <c r="A37" t="str">
        <f t="shared" si="0"/>
        <v>Пермь43951</v>
      </c>
      <c r="B37" s="15">
        <v>43951</v>
      </c>
      <c r="C37" s="16" t="s">
        <v>18</v>
      </c>
      <c r="D37" s="16">
        <v>15</v>
      </c>
      <c r="E37" s="16">
        <v>791</v>
      </c>
      <c r="F37" s="16">
        <v>691</v>
      </c>
      <c r="G37" t="str">
        <f t="shared" si="1"/>
        <v>2020-04-30Пермь</v>
      </c>
    </row>
    <row r="38" spans="1:7" ht="14.25" customHeight="1" x14ac:dyDescent="0.25">
      <c r="A38" t="str">
        <f t="shared" si="0"/>
        <v>Ростов-на-Дону43951</v>
      </c>
      <c r="B38" s="15">
        <v>43951</v>
      </c>
      <c r="C38" s="16" t="s">
        <v>19</v>
      </c>
      <c r="D38" s="16">
        <v>15</v>
      </c>
      <c r="E38" s="16">
        <v>262</v>
      </c>
      <c r="F38" s="16">
        <v>195</v>
      </c>
      <c r="G38" t="str">
        <f t="shared" si="1"/>
        <v>2020-04-30Ростов-на-Дону</v>
      </c>
    </row>
    <row r="39" spans="1:7" ht="14.25" customHeight="1" x14ac:dyDescent="0.25">
      <c r="A39" t="str">
        <f t="shared" si="0"/>
        <v>Санкт-Петербург Север43951</v>
      </c>
      <c r="B39" s="15">
        <v>43951</v>
      </c>
      <c r="C39" s="16" t="s">
        <v>15</v>
      </c>
      <c r="D39" s="16">
        <v>125</v>
      </c>
      <c r="E39" s="16">
        <v>22368</v>
      </c>
      <c r="F39" s="16">
        <v>20625</v>
      </c>
      <c r="G39" t="str">
        <f t="shared" si="1"/>
        <v>2020-04-30Санкт-Петербург Север</v>
      </c>
    </row>
    <row r="40" spans="1:7" ht="14.25" customHeight="1" x14ac:dyDescent="0.25">
      <c r="A40" t="str">
        <f t="shared" si="0"/>
        <v>Санкт-Петербург Юг43951</v>
      </c>
      <c r="B40" s="15">
        <v>43951</v>
      </c>
      <c r="C40" s="16" t="s">
        <v>14</v>
      </c>
      <c r="D40" s="16">
        <v>129</v>
      </c>
      <c r="E40" s="16">
        <v>18042</v>
      </c>
      <c r="F40" s="16">
        <v>16631</v>
      </c>
      <c r="G40" t="str">
        <f t="shared" si="1"/>
        <v>2020-04-30Санкт-Петербург Юг</v>
      </c>
    </row>
    <row r="41" spans="1:7" ht="14.25" customHeight="1" x14ac:dyDescent="0.25">
      <c r="A41" t="str">
        <f t="shared" si="0"/>
        <v>Тольятти43951</v>
      </c>
      <c r="B41" s="15">
        <v>43951</v>
      </c>
      <c r="C41" s="16" t="s">
        <v>12</v>
      </c>
      <c r="D41" s="16">
        <v>10</v>
      </c>
      <c r="E41" s="16">
        <v>448</v>
      </c>
      <c r="F41" s="16">
        <v>376</v>
      </c>
      <c r="G41" t="str">
        <f t="shared" si="1"/>
        <v>2020-04-30Тольятти</v>
      </c>
    </row>
    <row r="42" spans="1:7" ht="14.25" customHeight="1" x14ac:dyDescent="0.25">
      <c r="A42" t="str">
        <f t="shared" si="0"/>
        <v>Волгоград43952</v>
      </c>
      <c r="B42" s="15">
        <v>43952</v>
      </c>
      <c r="C42" s="16" t="s">
        <v>16</v>
      </c>
      <c r="D42" s="16">
        <v>36</v>
      </c>
      <c r="E42" s="16">
        <v>5457</v>
      </c>
      <c r="F42" s="16">
        <v>4916</v>
      </c>
      <c r="G42" t="str">
        <f t="shared" si="1"/>
        <v>2020-05-01Волгоград</v>
      </c>
    </row>
    <row r="43" spans="1:7" ht="14.25" customHeight="1" x14ac:dyDescent="0.25">
      <c r="A43" t="str">
        <f t="shared" si="0"/>
        <v>Екатеринбург43952</v>
      </c>
      <c r="B43" s="15">
        <v>43952</v>
      </c>
      <c r="C43" s="16" t="s">
        <v>11</v>
      </c>
      <c r="D43" s="16">
        <v>31</v>
      </c>
      <c r="E43" s="16">
        <v>6118</v>
      </c>
      <c r="F43" s="16">
        <v>5564</v>
      </c>
      <c r="G43" t="str">
        <f t="shared" si="1"/>
        <v>2020-05-01Екатеринбург</v>
      </c>
    </row>
    <row r="44" spans="1:7" ht="14.25" customHeight="1" x14ac:dyDescent="0.25">
      <c r="A44" t="str">
        <f t="shared" si="0"/>
        <v>Казань43952</v>
      </c>
      <c r="B44" s="15">
        <v>43952</v>
      </c>
      <c r="C44" s="16" t="s">
        <v>17</v>
      </c>
      <c r="D44" s="16">
        <v>20</v>
      </c>
      <c r="E44" s="16">
        <v>2468</v>
      </c>
      <c r="F44" s="16">
        <v>2221</v>
      </c>
      <c r="G44" t="str">
        <f t="shared" si="1"/>
        <v>2020-05-01Казань</v>
      </c>
    </row>
    <row r="45" spans="1:7" ht="14.25" customHeight="1" x14ac:dyDescent="0.25">
      <c r="A45" t="str">
        <f t="shared" si="0"/>
        <v>Кемерово43952</v>
      </c>
      <c r="B45" s="15">
        <v>43952</v>
      </c>
      <c r="C45" s="16" t="s">
        <v>10</v>
      </c>
      <c r="D45" s="16">
        <v>18</v>
      </c>
      <c r="E45" s="16">
        <v>1826</v>
      </c>
      <c r="F45" s="16">
        <v>1633</v>
      </c>
      <c r="G45" t="str">
        <f t="shared" si="1"/>
        <v>2020-05-01Кемерово</v>
      </c>
    </row>
    <row r="46" spans="1:7" ht="14.25" customHeight="1" x14ac:dyDescent="0.25">
      <c r="A46" t="str">
        <f t="shared" si="0"/>
        <v>Краснодар43952</v>
      </c>
      <c r="B46" s="15">
        <v>43952</v>
      </c>
      <c r="C46" s="16" t="s">
        <v>20</v>
      </c>
      <c r="D46" s="16">
        <v>19</v>
      </c>
      <c r="E46" s="16">
        <v>1987</v>
      </c>
      <c r="F46" s="16">
        <v>1791</v>
      </c>
      <c r="G46" t="str">
        <f t="shared" si="1"/>
        <v>2020-05-01Краснодар</v>
      </c>
    </row>
    <row r="47" spans="1:7" ht="14.25" customHeight="1" x14ac:dyDescent="0.25">
      <c r="A47" t="str">
        <f t="shared" si="0"/>
        <v>Москва Восток43952</v>
      </c>
      <c r="B47" s="15">
        <v>43952</v>
      </c>
      <c r="C47" s="16" t="s">
        <v>22</v>
      </c>
      <c r="D47" s="16">
        <v>54</v>
      </c>
      <c r="E47" s="16">
        <v>14205</v>
      </c>
      <c r="F47" s="16">
        <v>13026</v>
      </c>
      <c r="G47" t="str">
        <f t="shared" si="1"/>
        <v>2020-05-01Москва Восток</v>
      </c>
    </row>
    <row r="48" spans="1:7" ht="14.25" customHeight="1" x14ac:dyDescent="0.25">
      <c r="A48" t="str">
        <f t="shared" si="0"/>
        <v>Москва Запад43952</v>
      </c>
      <c r="B48" s="15">
        <v>43952</v>
      </c>
      <c r="C48" s="16" t="s">
        <v>21</v>
      </c>
      <c r="D48" s="16">
        <v>59</v>
      </c>
      <c r="E48" s="16">
        <v>15222</v>
      </c>
      <c r="F48" s="16">
        <v>13873</v>
      </c>
      <c r="G48" t="str">
        <f t="shared" si="1"/>
        <v>2020-05-01Москва Запад</v>
      </c>
    </row>
    <row r="49" spans="1:7" ht="14.25" customHeight="1" x14ac:dyDescent="0.25">
      <c r="A49" t="str">
        <f t="shared" si="0"/>
        <v>Нижний Новгород43952</v>
      </c>
      <c r="B49" s="15">
        <v>43952</v>
      </c>
      <c r="C49" s="16" t="s">
        <v>13</v>
      </c>
      <c r="D49" s="16">
        <v>19</v>
      </c>
      <c r="E49" s="16">
        <v>1497</v>
      </c>
      <c r="F49" s="16">
        <v>1291</v>
      </c>
      <c r="G49" t="str">
        <f t="shared" si="1"/>
        <v>2020-05-01Нижний Новгород</v>
      </c>
    </row>
    <row r="50" spans="1:7" ht="14.25" customHeight="1" x14ac:dyDescent="0.25">
      <c r="A50" t="str">
        <f t="shared" si="0"/>
        <v>Новосибирск43952</v>
      </c>
      <c r="B50" s="15">
        <v>43952</v>
      </c>
      <c r="C50" s="16" t="s">
        <v>23</v>
      </c>
      <c r="D50" s="16">
        <v>15</v>
      </c>
      <c r="E50" s="16">
        <v>721</v>
      </c>
      <c r="F50" s="16">
        <v>625</v>
      </c>
      <c r="G50" t="str">
        <f t="shared" si="1"/>
        <v>2020-05-01Новосибирск</v>
      </c>
    </row>
    <row r="51" spans="1:7" ht="14.25" customHeight="1" x14ac:dyDescent="0.25">
      <c r="A51" t="str">
        <f t="shared" si="0"/>
        <v>Пермь43952</v>
      </c>
      <c r="B51" s="15">
        <v>43952</v>
      </c>
      <c r="C51" s="16" t="s">
        <v>18</v>
      </c>
      <c r="D51" s="16">
        <v>15</v>
      </c>
      <c r="E51" s="16">
        <v>996</v>
      </c>
      <c r="F51" s="16">
        <v>888</v>
      </c>
      <c r="G51" t="str">
        <f t="shared" si="1"/>
        <v>2020-05-01Пермь</v>
      </c>
    </row>
    <row r="52" spans="1:7" ht="14.25" customHeight="1" x14ac:dyDescent="0.25">
      <c r="A52" t="str">
        <f t="shared" si="0"/>
        <v>Ростов-на-Дону43952</v>
      </c>
      <c r="B52" s="15">
        <v>43952</v>
      </c>
      <c r="C52" s="16" t="s">
        <v>19</v>
      </c>
      <c r="D52" s="16">
        <v>15</v>
      </c>
      <c r="E52" s="16">
        <v>294</v>
      </c>
      <c r="F52" s="16">
        <v>225</v>
      </c>
      <c r="G52" t="str">
        <f t="shared" si="1"/>
        <v>2020-05-01Ростов-на-Дону</v>
      </c>
    </row>
    <row r="53" spans="1:7" ht="14.25" customHeight="1" x14ac:dyDescent="0.25">
      <c r="A53" t="str">
        <f t="shared" si="0"/>
        <v>Санкт-Петербург Север43952</v>
      </c>
      <c r="B53" s="15">
        <v>43952</v>
      </c>
      <c r="C53" s="16" t="s">
        <v>15</v>
      </c>
      <c r="D53" s="16">
        <v>125</v>
      </c>
      <c r="E53" s="16">
        <v>20602</v>
      </c>
      <c r="F53" s="16">
        <v>18845</v>
      </c>
      <c r="G53" t="str">
        <f t="shared" si="1"/>
        <v>2020-05-01Санкт-Петербург Север</v>
      </c>
    </row>
    <row r="54" spans="1:7" ht="14.25" customHeight="1" x14ac:dyDescent="0.25">
      <c r="A54" t="str">
        <f t="shared" si="0"/>
        <v>Санкт-Петербург Юг43952</v>
      </c>
      <c r="B54" s="15">
        <v>43952</v>
      </c>
      <c r="C54" s="16" t="s">
        <v>14</v>
      </c>
      <c r="D54" s="16">
        <v>129</v>
      </c>
      <c r="E54" s="16">
        <v>17002</v>
      </c>
      <c r="F54" s="16">
        <v>15570</v>
      </c>
      <c r="G54" t="str">
        <f t="shared" si="1"/>
        <v>2020-05-01Санкт-Петербург Юг</v>
      </c>
    </row>
    <row r="55" spans="1:7" ht="14.25" customHeight="1" x14ac:dyDescent="0.25">
      <c r="A55" t="str">
        <f t="shared" si="0"/>
        <v>Тольятти43952</v>
      </c>
      <c r="B55" s="15">
        <v>43952</v>
      </c>
      <c r="C55" s="16" t="s">
        <v>12</v>
      </c>
      <c r="D55" s="16">
        <v>10</v>
      </c>
      <c r="E55" s="16">
        <v>554</v>
      </c>
      <c r="F55" s="16">
        <v>472</v>
      </c>
      <c r="G55" t="str">
        <f t="shared" si="1"/>
        <v>2020-05-01Тольятти</v>
      </c>
    </row>
    <row r="56" spans="1:7" ht="14.25" customHeight="1" x14ac:dyDescent="0.25">
      <c r="A56" t="str">
        <f t="shared" si="0"/>
        <v>Волгоград43953</v>
      </c>
      <c r="B56" s="15">
        <v>43953</v>
      </c>
      <c r="C56" s="16" t="s">
        <v>16</v>
      </c>
      <c r="D56" s="16">
        <v>36</v>
      </c>
      <c r="E56" s="16">
        <v>3442</v>
      </c>
      <c r="F56" s="16">
        <v>3147</v>
      </c>
      <c r="G56" t="str">
        <f t="shared" si="1"/>
        <v>2020-05-02Волгоград</v>
      </c>
    </row>
    <row r="57" spans="1:7" ht="14.25" customHeight="1" x14ac:dyDescent="0.25">
      <c r="A57" t="str">
        <f t="shared" si="0"/>
        <v>Екатеринбург43953</v>
      </c>
      <c r="B57" s="15">
        <v>43953</v>
      </c>
      <c r="C57" s="16" t="s">
        <v>11</v>
      </c>
      <c r="D57" s="16">
        <v>31</v>
      </c>
      <c r="E57" s="16">
        <v>4157</v>
      </c>
      <c r="F57" s="16">
        <v>3823</v>
      </c>
      <c r="G57" t="str">
        <f t="shared" si="1"/>
        <v>2020-05-02Екатеринбург</v>
      </c>
    </row>
    <row r="58" spans="1:7" ht="14.25" customHeight="1" x14ac:dyDescent="0.25">
      <c r="A58" t="str">
        <f t="shared" si="0"/>
        <v>Казань43953</v>
      </c>
      <c r="B58" s="15">
        <v>43953</v>
      </c>
      <c r="C58" s="16" t="s">
        <v>17</v>
      </c>
      <c r="D58" s="16">
        <v>20</v>
      </c>
      <c r="E58" s="16">
        <v>1613</v>
      </c>
      <c r="F58" s="16">
        <v>1457</v>
      </c>
      <c r="G58" t="str">
        <f t="shared" si="1"/>
        <v>2020-05-02Казань</v>
      </c>
    </row>
    <row r="59" spans="1:7" ht="14.25" customHeight="1" x14ac:dyDescent="0.25">
      <c r="A59" t="str">
        <f t="shared" si="0"/>
        <v>Кемерово43953</v>
      </c>
      <c r="B59" s="15">
        <v>43953</v>
      </c>
      <c r="C59" s="16" t="s">
        <v>10</v>
      </c>
      <c r="D59" s="16">
        <v>18</v>
      </c>
      <c r="E59" s="16">
        <v>1708</v>
      </c>
      <c r="F59" s="16">
        <v>1534</v>
      </c>
      <c r="G59" t="str">
        <f t="shared" si="1"/>
        <v>2020-05-02Кемерово</v>
      </c>
    </row>
    <row r="60" spans="1:7" ht="14.25" customHeight="1" x14ac:dyDescent="0.25">
      <c r="A60" t="str">
        <f t="shared" si="0"/>
        <v>Краснодар43953</v>
      </c>
      <c r="B60" s="15">
        <v>43953</v>
      </c>
      <c r="C60" s="16" t="s">
        <v>20</v>
      </c>
      <c r="D60" s="16">
        <v>19</v>
      </c>
      <c r="E60" s="16">
        <v>1206</v>
      </c>
      <c r="F60" s="16">
        <v>1080</v>
      </c>
      <c r="G60" t="str">
        <f t="shared" si="1"/>
        <v>2020-05-02Краснодар</v>
      </c>
    </row>
    <row r="61" spans="1:7" ht="14.25" customHeight="1" x14ac:dyDescent="0.25">
      <c r="A61" t="str">
        <f t="shared" si="0"/>
        <v>Москва Восток43953</v>
      </c>
      <c r="B61" s="15">
        <v>43953</v>
      </c>
      <c r="C61" s="16" t="s">
        <v>22</v>
      </c>
      <c r="D61" s="16">
        <v>54</v>
      </c>
      <c r="E61" s="16">
        <v>11622</v>
      </c>
      <c r="F61" s="16">
        <v>10754</v>
      </c>
      <c r="G61" t="str">
        <f t="shared" si="1"/>
        <v>2020-05-02Москва Восток</v>
      </c>
    </row>
    <row r="62" spans="1:7" ht="14.25" customHeight="1" x14ac:dyDescent="0.25">
      <c r="A62" t="str">
        <f t="shared" si="0"/>
        <v>Москва Запад43953</v>
      </c>
      <c r="B62" s="15">
        <v>43953</v>
      </c>
      <c r="C62" s="16" t="s">
        <v>21</v>
      </c>
      <c r="D62" s="16">
        <v>59</v>
      </c>
      <c r="E62" s="16">
        <v>12429</v>
      </c>
      <c r="F62" s="16">
        <v>11477</v>
      </c>
      <c r="G62" t="str">
        <f t="shared" si="1"/>
        <v>2020-05-02Москва Запад</v>
      </c>
    </row>
    <row r="63" spans="1:7" ht="14.25" customHeight="1" x14ac:dyDescent="0.25">
      <c r="A63" t="str">
        <f t="shared" si="0"/>
        <v>Нижний Новгород43953</v>
      </c>
      <c r="B63" s="15">
        <v>43953</v>
      </c>
      <c r="C63" s="16" t="s">
        <v>13</v>
      </c>
      <c r="D63" s="16">
        <v>19</v>
      </c>
      <c r="E63" s="16">
        <v>1217</v>
      </c>
      <c r="F63" s="16">
        <v>1048</v>
      </c>
      <c r="G63" t="str">
        <f t="shared" si="1"/>
        <v>2020-05-02Нижний Новгород</v>
      </c>
    </row>
    <row r="64" spans="1:7" ht="14.25" customHeight="1" x14ac:dyDescent="0.25">
      <c r="A64" t="str">
        <f t="shared" si="0"/>
        <v>Новосибирск43953</v>
      </c>
      <c r="B64" s="15">
        <v>43953</v>
      </c>
      <c r="C64" s="16" t="s">
        <v>23</v>
      </c>
      <c r="D64" s="16">
        <v>15</v>
      </c>
      <c r="E64" s="16">
        <v>567</v>
      </c>
      <c r="F64" s="16">
        <v>493</v>
      </c>
      <c r="G64" t="str">
        <f t="shared" si="1"/>
        <v>2020-05-02Новосибирск</v>
      </c>
    </row>
    <row r="65" spans="1:7" ht="14.25" customHeight="1" x14ac:dyDescent="0.25">
      <c r="A65" t="str">
        <f t="shared" si="0"/>
        <v>Пермь43953</v>
      </c>
      <c r="B65" s="15">
        <v>43953</v>
      </c>
      <c r="C65" s="16" t="s">
        <v>18</v>
      </c>
      <c r="D65" s="16">
        <v>15</v>
      </c>
      <c r="E65" s="16">
        <v>751</v>
      </c>
      <c r="F65" s="16">
        <v>651</v>
      </c>
      <c r="G65" t="str">
        <f t="shared" si="1"/>
        <v>2020-05-02Пермь</v>
      </c>
    </row>
    <row r="66" spans="1:7" ht="14.25" customHeight="1" x14ac:dyDescent="0.25">
      <c r="A66" t="str">
        <f t="shared" si="0"/>
        <v>Ростов-на-Дону43953</v>
      </c>
      <c r="B66" s="15">
        <v>43953</v>
      </c>
      <c r="C66" s="16" t="s">
        <v>19</v>
      </c>
      <c r="D66" s="16">
        <v>15</v>
      </c>
      <c r="E66" s="16">
        <v>274</v>
      </c>
      <c r="F66" s="16">
        <v>203</v>
      </c>
      <c r="G66" t="str">
        <f t="shared" si="1"/>
        <v>2020-05-02Ростов-на-Дону</v>
      </c>
    </row>
    <row r="67" spans="1:7" ht="14.25" customHeight="1" x14ac:dyDescent="0.25">
      <c r="A67" t="str">
        <f t="shared" ref="A67:A130" si="2">C67&amp;B67</f>
        <v>Санкт-Петербург Север43953</v>
      </c>
      <c r="B67" s="15">
        <v>43953</v>
      </c>
      <c r="C67" s="16" t="s">
        <v>15</v>
      </c>
      <c r="D67" s="16">
        <v>125</v>
      </c>
      <c r="E67" s="16">
        <v>16932</v>
      </c>
      <c r="F67" s="16">
        <v>15601</v>
      </c>
      <c r="G67" t="str">
        <f t="shared" ref="G67:G130" si="3">TEXT(B67,"ГГГГ-ММ-ДД") &amp; C67</f>
        <v>2020-05-02Санкт-Петербург Север</v>
      </c>
    </row>
    <row r="68" spans="1:7" ht="14.25" customHeight="1" x14ac:dyDescent="0.25">
      <c r="A68" t="str">
        <f t="shared" si="2"/>
        <v>Санкт-Петербург Юг43953</v>
      </c>
      <c r="B68" s="15">
        <v>43953</v>
      </c>
      <c r="C68" s="16" t="s">
        <v>14</v>
      </c>
      <c r="D68" s="16">
        <v>129</v>
      </c>
      <c r="E68" s="16">
        <v>14009</v>
      </c>
      <c r="F68" s="16">
        <v>12920</v>
      </c>
      <c r="G68" t="str">
        <f t="shared" si="3"/>
        <v>2020-05-02Санкт-Петербург Юг</v>
      </c>
    </row>
    <row r="69" spans="1:7" ht="14.25" customHeight="1" x14ac:dyDescent="0.25">
      <c r="A69" t="str">
        <f t="shared" si="2"/>
        <v>Тольятти43953</v>
      </c>
      <c r="B69" s="15">
        <v>43953</v>
      </c>
      <c r="C69" s="16" t="s">
        <v>12</v>
      </c>
      <c r="D69" s="16">
        <v>10</v>
      </c>
      <c r="E69" s="16">
        <v>416</v>
      </c>
      <c r="F69" s="16">
        <v>341</v>
      </c>
      <c r="G69" t="str">
        <f t="shared" si="3"/>
        <v>2020-05-02Тольятти</v>
      </c>
    </row>
    <row r="70" spans="1:7" ht="14.25" customHeight="1" x14ac:dyDescent="0.25">
      <c r="A70" t="str">
        <f t="shared" si="2"/>
        <v>Волгоград43954</v>
      </c>
      <c r="B70" s="15">
        <v>43954</v>
      </c>
      <c r="C70" s="16" t="s">
        <v>16</v>
      </c>
      <c r="D70" s="16">
        <v>36</v>
      </c>
      <c r="E70" s="16">
        <v>4751</v>
      </c>
      <c r="F70" s="16">
        <v>4370</v>
      </c>
      <c r="G70" t="str">
        <f t="shared" si="3"/>
        <v>2020-05-03Волгоград</v>
      </c>
    </row>
    <row r="71" spans="1:7" ht="14.25" customHeight="1" x14ac:dyDescent="0.25">
      <c r="A71" t="str">
        <f t="shared" si="2"/>
        <v>Екатеринбург43954</v>
      </c>
      <c r="B71" s="15">
        <v>43954</v>
      </c>
      <c r="C71" s="16" t="s">
        <v>11</v>
      </c>
      <c r="D71" s="16">
        <v>31</v>
      </c>
      <c r="E71" s="16">
        <v>5155</v>
      </c>
      <c r="F71" s="16">
        <v>4762</v>
      </c>
      <c r="G71" t="str">
        <f t="shared" si="3"/>
        <v>2020-05-03Екатеринбург</v>
      </c>
    </row>
    <row r="72" spans="1:7" ht="14.25" customHeight="1" x14ac:dyDescent="0.25">
      <c r="A72" t="str">
        <f t="shared" si="2"/>
        <v>Казань43954</v>
      </c>
      <c r="B72" s="15">
        <v>43954</v>
      </c>
      <c r="C72" s="16" t="s">
        <v>17</v>
      </c>
      <c r="D72" s="16">
        <v>20</v>
      </c>
      <c r="E72" s="16">
        <v>1716</v>
      </c>
      <c r="F72" s="16">
        <v>1561</v>
      </c>
      <c r="G72" t="str">
        <f t="shared" si="3"/>
        <v>2020-05-03Казань</v>
      </c>
    </row>
    <row r="73" spans="1:7" ht="14.25" customHeight="1" x14ac:dyDescent="0.25">
      <c r="A73" t="str">
        <f t="shared" si="2"/>
        <v>Кемерово43954</v>
      </c>
      <c r="B73" s="15">
        <v>43954</v>
      </c>
      <c r="C73" s="16" t="s">
        <v>10</v>
      </c>
      <c r="D73" s="16">
        <v>20</v>
      </c>
      <c r="E73" s="16">
        <v>1520</v>
      </c>
      <c r="F73" s="16">
        <v>1373</v>
      </c>
      <c r="G73" t="str">
        <f t="shared" si="3"/>
        <v>2020-05-03Кемерово</v>
      </c>
    </row>
    <row r="74" spans="1:7" ht="14.25" customHeight="1" x14ac:dyDescent="0.25">
      <c r="A74" t="str">
        <f t="shared" si="2"/>
        <v>Краснодар43954</v>
      </c>
      <c r="B74" s="15">
        <v>43954</v>
      </c>
      <c r="C74" s="16" t="s">
        <v>20</v>
      </c>
      <c r="D74" s="16">
        <v>19</v>
      </c>
      <c r="E74" s="16">
        <v>1314</v>
      </c>
      <c r="F74" s="16">
        <v>1192</v>
      </c>
      <c r="G74" t="str">
        <f t="shared" si="3"/>
        <v>2020-05-03Краснодар</v>
      </c>
    </row>
    <row r="75" spans="1:7" ht="14.25" customHeight="1" x14ac:dyDescent="0.25">
      <c r="A75" t="str">
        <f t="shared" si="2"/>
        <v>Москва Восток43954</v>
      </c>
      <c r="B75" s="15">
        <v>43954</v>
      </c>
      <c r="C75" s="16" t="s">
        <v>22</v>
      </c>
      <c r="D75" s="16">
        <v>54</v>
      </c>
      <c r="E75" s="16">
        <v>14823</v>
      </c>
      <c r="F75" s="16">
        <v>13751</v>
      </c>
      <c r="G75" t="str">
        <f t="shared" si="3"/>
        <v>2020-05-03Москва Восток</v>
      </c>
    </row>
    <row r="76" spans="1:7" ht="14.25" customHeight="1" x14ac:dyDescent="0.25">
      <c r="A76" t="str">
        <f t="shared" si="2"/>
        <v>Москва Запад43954</v>
      </c>
      <c r="B76" s="15">
        <v>43954</v>
      </c>
      <c r="C76" s="16" t="s">
        <v>21</v>
      </c>
      <c r="D76" s="16">
        <v>59</v>
      </c>
      <c r="E76" s="16">
        <v>15277</v>
      </c>
      <c r="F76" s="16">
        <v>14163</v>
      </c>
      <c r="G76" t="str">
        <f t="shared" si="3"/>
        <v>2020-05-03Москва Запад</v>
      </c>
    </row>
    <row r="77" spans="1:7" ht="14.25" customHeight="1" x14ac:dyDescent="0.25">
      <c r="A77" t="str">
        <f t="shared" si="2"/>
        <v>Нижний Новгород43954</v>
      </c>
      <c r="B77" s="15">
        <v>43954</v>
      </c>
      <c r="C77" s="16" t="s">
        <v>13</v>
      </c>
      <c r="D77" s="16">
        <v>19</v>
      </c>
      <c r="E77" s="16">
        <v>1402</v>
      </c>
      <c r="F77" s="16">
        <v>1234</v>
      </c>
      <c r="G77" t="str">
        <f t="shared" si="3"/>
        <v>2020-05-03Нижний Новгород</v>
      </c>
    </row>
    <row r="78" spans="1:7" ht="14.25" customHeight="1" x14ac:dyDescent="0.25">
      <c r="A78" t="str">
        <f t="shared" si="2"/>
        <v>Новосибирск43954</v>
      </c>
      <c r="B78" s="15">
        <v>43954</v>
      </c>
      <c r="C78" s="16" t="s">
        <v>23</v>
      </c>
      <c r="D78" s="16">
        <v>15</v>
      </c>
      <c r="E78" s="16">
        <v>585</v>
      </c>
      <c r="F78" s="16">
        <v>502</v>
      </c>
      <c r="G78" t="str">
        <f t="shared" si="3"/>
        <v>2020-05-03Новосибирск</v>
      </c>
    </row>
    <row r="79" spans="1:7" ht="14.25" customHeight="1" x14ac:dyDescent="0.25">
      <c r="A79" t="str">
        <f t="shared" si="2"/>
        <v>Пермь43954</v>
      </c>
      <c r="B79" s="15">
        <v>43954</v>
      </c>
      <c r="C79" s="16" t="s">
        <v>18</v>
      </c>
      <c r="D79" s="16">
        <v>15</v>
      </c>
      <c r="E79" s="16">
        <v>784</v>
      </c>
      <c r="F79" s="16">
        <v>696</v>
      </c>
      <c r="G79" t="str">
        <f t="shared" si="3"/>
        <v>2020-05-03Пермь</v>
      </c>
    </row>
    <row r="80" spans="1:7" ht="14.25" customHeight="1" x14ac:dyDescent="0.25">
      <c r="A80" t="str">
        <f t="shared" si="2"/>
        <v>Ростов-на-Дону43954</v>
      </c>
      <c r="B80" s="15">
        <v>43954</v>
      </c>
      <c r="C80" s="16" t="s">
        <v>19</v>
      </c>
      <c r="D80" s="16">
        <v>15</v>
      </c>
      <c r="E80" s="16">
        <v>455</v>
      </c>
      <c r="F80" s="16">
        <v>384</v>
      </c>
      <c r="G80" t="str">
        <f t="shared" si="3"/>
        <v>2020-05-03Ростов-на-Дону</v>
      </c>
    </row>
    <row r="81" spans="1:7" ht="14.25" customHeight="1" x14ac:dyDescent="0.25">
      <c r="A81" t="str">
        <f t="shared" si="2"/>
        <v>Санкт-Петербург Север43954</v>
      </c>
      <c r="B81" s="15">
        <v>43954</v>
      </c>
      <c r="C81" s="16" t="s">
        <v>15</v>
      </c>
      <c r="D81" s="16">
        <v>125</v>
      </c>
      <c r="E81" s="16">
        <v>18861</v>
      </c>
      <c r="F81" s="16">
        <v>17420</v>
      </c>
      <c r="G81" t="str">
        <f t="shared" si="3"/>
        <v>2020-05-03Санкт-Петербург Север</v>
      </c>
    </row>
    <row r="82" spans="1:7" ht="14.25" customHeight="1" x14ac:dyDescent="0.25">
      <c r="A82" t="str">
        <f t="shared" si="2"/>
        <v>Санкт-Петербург Юг43954</v>
      </c>
      <c r="B82" s="15">
        <v>43954</v>
      </c>
      <c r="C82" s="16" t="s">
        <v>14</v>
      </c>
      <c r="D82" s="16">
        <v>129</v>
      </c>
      <c r="E82" s="16">
        <v>15778</v>
      </c>
      <c r="F82" s="16">
        <v>14624</v>
      </c>
      <c r="G82" t="str">
        <f t="shared" si="3"/>
        <v>2020-05-03Санкт-Петербург Юг</v>
      </c>
    </row>
    <row r="83" spans="1:7" ht="14.25" customHeight="1" x14ac:dyDescent="0.25">
      <c r="A83" t="str">
        <f t="shared" si="2"/>
        <v>Тольятти43954</v>
      </c>
      <c r="B83" s="15">
        <v>43954</v>
      </c>
      <c r="C83" s="16" t="s">
        <v>12</v>
      </c>
      <c r="D83" s="16">
        <v>10</v>
      </c>
      <c r="E83" s="16">
        <v>402</v>
      </c>
      <c r="F83" s="16">
        <v>333</v>
      </c>
      <c r="G83" t="str">
        <f t="shared" si="3"/>
        <v>2020-05-03Тольятти</v>
      </c>
    </row>
    <row r="84" spans="1:7" ht="14.25" customHeight="1" x14ac:dyDescent="0.25">
      <c r="A84" t="str">
        <f t="shared" si="2"/>
        <v>Волгоград43955</v>
      </c>
      <c r="B84" s="15">
        <v>43955</v>
      </c>
      <c r="C84" s="16" t="s">
        <v>16</v>
      </c>
      <c r="D84" s="16">
        <v>36</v>
      </c>
      <c r="E84" s="16">
        <v>4508</v>
      </c>
      <c r="F84" s="16">
        <v>4149</v>
      </c>
      <c r="G84" t="str">
        <f t="shared" si="3"/>
        <v>2020-05-04Волгоград</v>
      </c>
    </row>
    <row r="85" spans="1:7" ht="14.25" customHeight="1" x14ac:dyDescent="0.25">
      <c r="A85" t="str">
        <f t="shared" si="2"/>
        <v>Екатеринбург43955</v>
      </c>
      <c r="B85" s="15">
        <v>43955</v>
      </c>
      <c r="C85" s="16" t="s">
        <v>11</v>
      </c>
      <c r="D85" s="16">
        <v>31</v>
      </c>
      <c r="E85" s="16">
        <v>4968</v>
      </c>
      <c r="F85" s="16">
        <v>4596</v>
      </c>
      <c r="G85" t="str">
        <f t="shared" si="3"/>
        <v>2020-05-04Екатеринбург</v>
      </c>
    </row>
    <row r="86" spans="1:7" ht="14.25" customHeight="1" x14ac:dyDescent="0.25">
      <c r="A86" t="str">
        <f t="shared" si="2"/>
        <v>Казань43955</v>
      </c>
      <c r="B86" s="15">
        <v>43955</v>
      </c>
      <c r="C86" s="16" t="s">
        <v>17</v>
      </c>
      <c r="D86" s="16">
        <v>20</v>
      </c>
      <c r="E86" s="16">
        <v>1804</v>
      </c>
      <c r="F86" s="16">
        <v>1638</v>
      </c>
      <c r="G86" t="str">
        <f t="shared" si="3"/>
        <v>2020-05-04Казань</v>
      </c>
    </row>
    <row r="87" spans="1:7" ht="14.25" customHeight="1" x14ac:dyDescent="0.25">
      <c r="A87" t="str">
        <f t="shared" si="2"/>
        <v>Кемерово43955</v>
      </c>
      <c r="B87" s="15">
        <v>43955</v>
      </c>
      <c r="C87" s="16" t="s">
        <v>10</v>
      </c>
      <c r="D87" s="16">
        <v>20</v>
      </c>
      <c r="E87" s="16">
        <v>1519</v>
      </c>
      <c r="F87" s="16">
        <v>1372</v>
      </c>
      <c r="G87" t="str">
        <f t="shared" si="3"/>
        <v>2020-05-04Кемерово</v>
      </c>
    </row>
    <row r="88" spans="1:7" ht="14.25" customHeight="1" x14ac:dyDescent="0.25">
      <c r="A88" t="str">
        <f t="shared" si="2"/>
        <v>Краснодар43955</v>
      </c>
      <c r="B88" s="15">
        <v>43955</v>
      </c>
      <c r="C88" s="16" t="s">
        <v>20</v>
      </c>
      <c r="D88" s="16">
        <v>19</v>
      </c>
      <c r="E88" s="16">
        <v>1479</v>
      </c>
      <c r="F88" s="16">
        <v>1346</v>
      </c>
      <c r="G88" t="str">
        <f t="shared" si="3"/>
        <v>2020-05-04Краснодар</v>
      </c>
    </row>
    <row r="89" spans="1:7" ht="14.25" customHeight="1" x14ac:dyDescent="0.25">
      <c r="A89" t="str">
        <f t="shared" si="2"/>
        <v>Москва Восток43955</v>
      </c>
      <c r="B89" s="15">
        <v>43955</v>
      </c>
      <c r="C89" s="16" t="s">
        <v>22</v>
      </c>
      <c r="D89" s="16">
        <v>54</v>
      </c>
      <c r="E89" s="16">
        <v>13606</v>
      </c>
      <c r="F89" s="16">
        <v>12697</v>
      </c>
      <c r="G89" t="str">
        <f t="shared" si="3"/>
        <v>2020-05-04Москва Восток</v>
      </c>
    </row>
    <row r="90" spans="1:7" ht="14.25" customHeight="1" x14ac:dyDescent="0.25">
      <c r="A90" t="str">
        <f t="shared" si="2"/>
        <v>Москва Запад43955</v>
      </c>
      <c r="B90" s="15">
        <v>43955</v>
      </c>
      <c r="C90" s="16" t="s">
        <v>21</v>
      </c>
      <c r="D90" s="16">
        <v>59</v>
      </c>
      <c r="E90" s="16">
        <v>14423</v>
      </c>
      <c r="F90" s="16">
        <v>13432</v>
      </c>
      <c r="G90" t="str">
        <f t="shared" si="3"/>
        <v>2020-05-04Москва Запад</v>
      </c>
    </row>
    <row r="91" spans="1:7" ht="14.25" customHeight="1" x14ac:dyDescent="0.25">
      <c r="A91" t="str">
        <f t="shared" si="2"/>
        <v>Нижний Новгород43955</v>
      </c>
      <c r="B91" s="15">
        <v>43955</v>
      </c>
      <c r="C91" s="16" t="s">
        <v>13</v>
      </c>
      <c r="D91" s="16">
        <v>19</v>
      </c>
      <c r="E91" s="16">
        <v>1582</v>
      </c>
      <c r="F91" s="16">
        <v>1403</v>
      </c>
      <c r="G91" t="str">
        <f t="shared" si="3"/>
        <v>2020-05-04Нижний Новгород</v>
      </c>
    </row>
    <row r="92" spans="1:7" ht="14.25" customHeight="1" x14ac:dyDescent="0.25">
      <c r="A92" t="str">
        <f t="shared" si="2"/>
        <v>Новосибирск43955</v>
      </c>
      <c r="B92" s="15">
        <v>43955</v>
      </c>
      <c r="C92" s="16" t="s">
        <v>23</v>
      </c>
      <c r="D92" s="16">
        <v>15</v>
      </c>
      <c r="E92" s="16">
        <v>622</v>
      </c>
      <c r="F92" s="16">
        <v>538</v>
      </c>
      <c r="G92" t="str">
        <f t="shared" si="3"/>
        <v>2020-05-04Новосибирск</v>
      </c>
    </row>
    <row r="93" spans="1:7" ht="14.25" customHeight="1" x14ac:dyDescent="0.25">
      <c r="A93" t="str">
        <f t="shared" si="2"/>
        <v>Пермь43955</v>
      </c>
      <c r="B93" s="15">
        <v>43955</v>
      </c>
      <c r="C93" s="16" t="s">
        <v>18</v>
      </c>
      <c r="D93" s="16">
        <v>15</v>
      </c>
      <c r="E93" s="16">
        <v>750</v>
      </c>
      <c r="F93" s="16">
        <v>647</v>
      </c>
      <c r="G93" t="str">
        <f t="shared" si="3"/>
        <v>2020-05-04Пермь</v>
      </c>
    </row>
    <row r="94" spans="1:7" ht="14.25" customHeight="1" x14ac:dyDescent="0.25">
      <c r="A94" t="str">
        <f t="shared" si="2"/>
        <v>Ростов-на-Дону43955</v>
      </c>
      <c r="B94" s="15">
        <v>43955</v>
      </c>
      <c r="C94" s="16" t="s">
        <v>19</v>
      </c>
      <c r="D94" s="16">
        <v>15</v>
      </c>
      <c r="E94" s="16">
        <v>390</v>
      </c>
      <c r="F94" s="16">
        <v>315</v>
      </c>
      <c r="G94" t="str">
        <f t="shared" si="3"/>
        <v>2020-05-04Ростов-на-Дону</v>
      </c>
    </row>
    <row r="95" spans="1:7" ht="14.25" customHeight="1" x14ac:dyDescent="0.25">
      <c r="A95" t="str">
        <f t="shared" si="2"/>
        <v>Санкт-Петербург Север43955</v>
      </c>
      <c r="B95" s="15">
        <v>43955</v>
      </c>
      <c r="C95" s="16" t="s">
        <v>15</v>
      </c>
      <c r="D95" s="16">
        <v>125</v>
      </c>
      <c r="E95" s="16">
        <v>20495</v>
      </c>
      <c r="F95" s="16">
        <v>18964</v>
      </c>
      <c r="G95" t="str">
        <f t="shared" si="3"/>
        <v>2020-05-04Санкт-Петербург Север</v>
      </c>
    </row>
    <row r="96" spans="1:7" ht="14.25" customHeight="1" x14ac:dyDescent="0.25">
      <c r="A96" t="str">
        <f t="shared" si="2"/>
        <v>Санкт-Петербург Юг43955</v>
      </c>
      <c r="B96" s="15">
        <v>43955</v>
      </c>
      <c r="C96" s="16" t="s">
        <v>14</v>
      </c>
      <c r="D96" s="16">
        <v>129</v>
      </c>
      <c r="E96" s="16">
        <v>16525</v>
      </c>
      <c r="F96" s="16">
        <v>15310</v>
      </c>
      <c r="G96" t="str">
        <f t="shared" si="3"/>
        <v>2020-05-04Санкт-Петербург Юг</v>
      </c>
    </row>
    <row r="97" spans="1:7" ht="14.25" customHeight="1" x14ac:dyDescent="0.25">
      <c r="A97" t="str">
        <f t="shared" si="2"/>
        <v>Тольятти43955</v>
      </c>
      <c r="B97" s="15">
        <v>43955</v>
      </c>
      <c r="C97" s="16" t="s">
        <v>12</v>
      </c>
      <c r="D97" s="16">
        <v>10</v>
      </c>
      <c r="E97" s="16">
        <v>462</v>
      </c>
      <c r="F97" s="16">
        <v>396</v>
      </c>
      <c r="G97" t="str">
        <f t="shared" si="3"/>
        <v>2020-05-04Тольятти</v>
      </c>
    </row>
    <row r="98" spans="1:7" ht="14.25" customHeight="1" x14ac:dyDescent="0.25">
      <c r="A98" t="str">
        <f t="shared" si="2"/>
        <v>Волгоград43956</v>
      </c>
      <c r="B98" s="15">
        <v>43956</v>
      </c>
      <c r="C98" s="16" t="s">
        <v>16</v>
      </c>
      <c r="D98" s="16">
        <v>36</v>
      </c>
      <c r="E98" s="16">
        <v>4575</v>
      </c>
      <c r="F98" s="16">
        <v>4206</v>
      </c>
      <c r="G98" t="str">
        <f t="shared" si="3"/>
        <v>2020-05-05Волгоград</v>
      </c>
    </row>
    <row r="99" spans="1:7" ht="14.25" customHeight="1" x14ac:dyDescent="0.25">
      <c r="A99" t="str">
        <f t="shared" si="2"/>
        <v>Екатеринбург43956</v>
      </c>
      <c r="B99" s="15">
        <v>43956</v>
      </c>
      <c r="C99" s="16" t="s">
        <v>11</v>
      </c>
      <c r="D99" s="16">
        <v>31</v>
      </c>
      <c r="E99" s="16">
        <v>5188</v>
      </c>
      <c r="F99" s="16">
        <v>4800</v>
      </c>
      <c r="G99" t="str">
        <f t="shared" si="3"/>
        <v>2020-05-05Екатеринбург</v>
      </c>
    </row>
    <row r="100" spans="1:7" ht="14.25" customHeight="1" x14ac:dyDescent="0.25">
      <c r="A100" t="str">
        <f t="shared" si="2"/>
        <v>Казань43956</v>
      </c>
      <c r="B100" s="15">
        <v>43956</v>
      </c>
      <c r="C100" s="16" t="s">
        <v>17</v>
      </c>
      <c r="D100" s="16">
        <v>20</v>
      </c>
      <c r="E100" s="16">
        <v>1757</v>
      </c>
      <c r="F100" s="16">
        <v>1596</v>
      </c>
      <c r="G100" t="str">
        <f t="shared" si="3"/>
        <v>2020-05-05Казань</v>
      </c>
    </row>
    <row r="101" spans="1:7" ht="14.25" customHeight="1" x14ac:dyDescent="0.25">
      <c r="A101" t="str">
        <f t="shared" si="2"/>
        <v>Кемерово43956</v>
      </c>
      <c r="B101" s="15">
        <v>43956</v>
      </c>
      <c r="C101" s="16" t="s">
        <v>10</v>
      </c>
      <c r="D101" s="16">
        <v>20</v>
      </c>
      <c r="E101" s="16">
        <v>1773</v>
      </c>
      <c r="F101" s="16">
        <v>1604</v>
      </c>
      <c r="G101" t="str">
        <f t="shared" si="3"/>
        <v>2020-05-05Кемерово</v>
      </c>
    </row>
    <row r="102" spans="1:7" ht="14.25" customHeight="1" x14ac:dyDescent="0.25">
      <c r="A102" t="str">
        <f t="shared" si="2"/>
        <v>Краснодар43956</v>
      </c>
      <c r="B102" s="15">
        <v>43956</v>
      </c>
      <c r="C102" s="16" t="s">
        <v>20</v>
      </c>
      <c r="D102" s="16">
        <v>19</v>
      </c>
      <c r="E102" s="16">
        <v>1622</v>
      </c>
      <c r="F102" s="16">
        <v>1482</v>
      </c>
      <c r="G102" t="str">
        <f t="shared" si="3"/>
        <v>2020-05-05Краснодар</v>
      </c>
    </row>
    <row r="103" spans="1:7" ht="14.25" customHeight="1" x14ac:dyDescent="0.25">
      <c r="A103" t="str">
        <f t="shared" si="2"/>
        <v>Москва Восток43956</v>
      </c>
      <c r="B103" s="15">
        <v>43956</v>
      </c>
      <c r="C103" s="16" t="s">
        <v>22</v>
      </c>
      <c r="D103" s="16">
        <v>54</v>
      </c>
      <c r="E103" s="16">
        <v>12775</v>
      </c>
      <c r="F103" s="16">
        <v>11887</v>
      </c>
      <c r="G103" t="str">
        <f t="shared" si="3"/>
        <v>2020-05-05Москва Восток</v>
      </c>
    </row>
    <row r="104" spans="1:7" ht="14.25" customHeight="1" x14ac:dyDescent="0.25">
      <c r="A104" t="str">
        <f t="shared" si="2"/>
        <v>Москва Запад43956</v>
      </c>
      <c r="B104" s="15">
        <v>43956</v>
      </c>
      <c r="C104" s="16" t="s">
        <v>21</v>
      </c>
      <c r="D104" s="16">
        <v>59</v>
      </c>
      <c r="E104" s="16">
        <v>13469</v>
      </c>
      <c r="F104" s="16">
        <v>12486</v>
      </c>
      <c r="G104" t="str">
        <f t="shared" si="3"/>
        <v>2020-05-05Москва Запад</v>
      </c>
    </row>
    <row r="105" spans="1:7" ht="14.25" customHeight="1" x14ac:dyDescent="0.25">
      <c r="A105" t="str">
        <f t="shared" si="2"/>
        <v>Нижний Новгород43956</v>
      </c>
      <c r="B105" s="15">
        <v>43956</v>
      </c>
      <c r="C105" s="16" t="s">
        <v>13</v>
      </c>
      <c r="D105" s="16">
        <v>19</v>
      </c>
      <c r="E105" s="16">
        <v>1417</v>
      </c>
      <c r="F105" s="16">
        <v>1245</v>
      </c>
      <c r="G105" t="str">
        <f t="shared" si="3"/>
        <v>2020-05-05Нижний Новгород</v>
      </c>
    </row>
    <row r="106" spans="1:7" ht="14.25" customHeight="1" x14ac:dyDescent="0.25">
      <c r="A106" t="str">
        <f t="shared" si="2"/>
        <v>Новосибирск43956</v>
      </c>
      <c r="B106" s="15">
        <v>43956</v>
      </c>
      <c r="C106" s="16" t="s">
        <v>23</v>
      </c>
      <c r="D106" s="16">
        <v>15</v>
      </c>
      <c r="E106" s="16">
        <v>750</v>
      </c>
      <c r="F106" s="16">
        <v>658</v>
      </c>
      <c r="G106" t="str">
        <f t="shared" si="3"/>
        <v>2020-05-05Новосибирск</v>
      </c>
    </row>
    <row r="107" spans="1:7" ht="14.25" customHeight="1" x14ac:dyDescent="0.25">
      <c r="A107" t="str">
        <f t="shared" si="2"/>
        <v>Пермь43956</v>
      </c>
      <c r="B107" s="15">
        <v>43956</v>
      </c>
      <c r="C107" s="16" t="s">
        <v>18</v>
      </c>
      <c r="D107" s="16">
        <v>15</v>
      </c>
      <c r="E107" s="16">
        <v>922</v>
      </c>
      <c r="F107" s="16">
        <v>823</v>
      </c>
      <c r="G107" t="str">
        <f t="shared" si="3"/>
        <v>2020-05-05Пермь</v>
      </c>
    </row>
    <row r="108" spans="1:7" ht="14.25" customHeight="1" x14ac:dyDescent="0.25">
      <c r="A108" t="str">
        <f t="shared" si="2"/>
        <v>Ростов-на-Дону43956</v>
      </c>
      <c r="B108" s="15">
        <v>43956</v>
      </c>
      <c r="C108" s="16" t="s">
        <v>19</v>
      </c>
      <c r="D108" s="16">
        <v>15</v>
      </c>
      <c r="E108" s="16">
        <v>455</v>
      </c>
      <c r="F108" s="16">
        <v>381</v>
      </c>
      <c r="G108" t="str">
        <f t="shared" si="3"/>
        <v>2020-05-05Ростов-на-Дону</v>
      </c>
    </row>
    <row r="109" spans="1:7" ht="14.25" customHeight="1" x14ac:dyDescent="0.25">
      <c r="A109" t="str">
        <f t="shared" si="2"/>
        <v>Санкт-Петербург Север43956</v>
      </c>
      <c r="B109" s="15">
        <v>43956</v>
      </c>
      <c r="C109" s="16" t="s">
        <v>15</v>
      </c>
      <c r="D109" s="16">
        <v>125</v>
      </c>
      <c r="E109" s="16">
        <v>18944</v>
      </c>
      <c r="F109" s="16">
        <v>17541</v>
      </c>
      <c r="G109" t="str">
        <f t="shared" si="3"/>
        <v>2020-05-05Санкт-Петербург Север</v>
      </c>
    </row>
    <row r="110" spans="1:7" ht="14.25" customHeight="1" x14ac:dyDescent="0.25">
      <c r="A110" t="str">
        <f t="shared" si="2"/>
        <v>Санкт-Петербург Юг43956</v>
      </c>
      <c r="B110" s="15">
        <v>43956</v>
      </c>
      <c r="C110" s="16" t="s">
        <v>14</v>
      </c>
      <c r="D110" s="16">
        <v>129</v>
      </c>
      <c r="E110" s="16">
        <v>15665</v>
      </c>
      <c r="F110" s="16">
        <v>14501</v>
      </c>
      <c r="G110" t="str">
        <f t="shared" si="3"/>
        <v>2020-05-05Санкт-Петербург Юг</v>
      </c>
    </row>
    <row r="111" spans="1:7" ht="14.25" customHeight="1" x14ac:dyDescent="0.25">
      <c r="A111" t="str">
        <f t="shared" si="2"/>
        <v>Тольятти43956</v>
      </c>
      <c r="B111" s="15">
        <v>43956</v>
      </c>
      <c r="C111" s="16" t="s">
        <v>12</v>
      </c>
      <c r="D111" s="16">
        <v>10</v>
      </c>
      <c r="E111" s="16">
        <v>511</v>
      </c>
      <c r="F111" s="16">
        <v>437</v>
      </c>
      <c r="G111" t="str">
        <f t="shared" si="3"/>
        <v>2020-05-05Тольятти</v>
      </c>
    </row>
    <row r="112" spans="1:7" ht="14.25" customHeight="1" x14ac:dyDescent="0.25">
      <c r="A112" t="str">
        <f t="shared" si="2"/>
        <v>Волгоград43957</v>
      </c>
      <c r="B112" s="15">
        <v>43957</v>
      </c>
      <c r="C112" s="16" t="s">
        <v>16</v>
      </c>
      <c r="D112" s="16">
        <v>36</v>
      </c>
      <c r="E112" s="16">
        <v>4384</v>
      </c>
      <c r="F112" s="16">
        <v>4025</v>
      </c>
      <c r="G112" t="str">
        <f t="shared" si="3"/>
        <v>2020-05-06Волгоград</v>
      </c>
    </row>
    <row r="113" spans="1:7" ht="14.25" customHeight="1" x14ac:dyDescent="0.25">
      <c r="A113" t="str">
        <f t="shared" si="2"/>
        <v>Екатеринбург43957</v>
      </c>
      <c r="B113" s="15">
        <v>43957</v>
      </c>
      <c r="C113" s="16" t="s">
        <v>11</v>
      </c>
      <c r="D113" s="16">
        <v>31</v>
      </c>
      <c r="E113" s="16">
        <v>4709</v>
      </c>
      <c r="F113" s="16">
        <v>4348</v>
      </c>
      <c r="G113" t="str">
        <f t="shared" si="3"/>
        <v>2020-05-06Екатеринбург</v>
      </c>
    </row>
    <row r="114" spans="1:7" ht="14.25" customHeight="1" x14ac:dyDescent="0.25">
      <c r="A114" t="str">
        <f t="shared" si="2"/>
        <v>Казань43957</v>
      </c>
      <c r="B114" s="15">
        <v>43957</v>
      </c>
      <c r="C114" s="16" t="s">
        <v>17</v>
      </c>
      <c r="D114" s="16">
        <v>20</v>
      </c>
      <c r="E114" s="16">
        <v>1747</v>
      </c>
      <c r="F114" s="16">
        <v>1570</v>
      </c>
      <c r="G114" t="str">
        <f t="shared" si="3"/>
        <v>2020-05-06Казань</v>
      </c>
    </row>
    <row r="115" spans="1:7" ht="14.25" customHeight="1" x14ac:dyDescent="0.25">
      <c r="A115" t="str">
        <f t="shared" si="2"/>
        <v>Кемерово43957</v>
      </c>
      <c r="B115" s="15">
        <v>43957</v>
      </c>
      <c r="C115" s="16" t="s">
        <v>10</v>
      </c>
      <c r="D115" s="16">
        <v>20</v>
      </c>
      <c r="E115" s="16">
        <v>1784</v>
      </c>
      <c r="F115" s="16">
        <v>1632</v>
      </c>
      <c r="G115" t="str">
        <f t="shared" si="3"/>
        <v>2020-05-06Кемерово</v>
      </c>
    </row>
    <row r="116" spans="1:7" ht="14.25" customHeight="1" x14ac:dyDescent="0.25">
      <c r="A116" t="str">
        <f t="shared" si="2"/>
        <v>Краснодар43957</v>
      </c>
      <c r="B116" s="15">
        <v>43957</v>
      </c>
      <c r="C116" s="16" t="s">
        <v>20</v>
      </c>
      <c r="D116" s="16">
        <v>19</v>
      </c>
      <c r="E116" s="16">
        <v>1509</v>
      </c>
      <c r="F116" s="16">
        <v>1374</v>
      </c>
      <c r="G116" t="str">
        <f t="shared" si="3"/>
        <v>2020-05-06Краснодар</v>
      </c>
    </row>
    <row r="117" spans="1:7" ht="14.25" customHeight="1" x14ac:dyDescent="0.25">
      <c r="A117" t="str">
        <f t="shared" si="2"/>
        <v>Москва Восток43957</v>
      </c>
      <c r="B117" s="15">
        <v>43957</v>
      </c>
      <c r="C117" s="16" t="s">
        <v>22</v>
      </c>
      <c r="D117" s="16">
        <v>54</v>
      </c>
      <c r="E117" s="16">
        <v>13406</v>
      </c>
      <c r="F117" s="16">
        <v>12518</v>
      </c>
      <c r="G117" t="str">
        <f t="shared" si="3"/>
        <v>2020-05-06Москва Восток</v>
      </c>
    </row>
    <row r="118" spans="1:7" ht="14.25" customHeight="1" x14ac:dyDescent="0.25">
      <c r="A118" t="str">
        <f t="shared" si="2"/>
        <v>Москва Запад43957</v>
      </c>
      <c r="B118" s="15">
        <v>43957</v>
      </c>
      <c r="C118" s="16" t="s">
        <v>21</v>
      </c>
      <c r="D118" s="16">
        <v>59</v>
      </c>
      <c r="E118" s="16">
        <v>14103</v>
      </c>
      <c r="F118" s="16">
        <v>13118</v>
      </c>
      <c r="G118" t="str">
        <f t="shared" si="3"/>
        <v>2020-05-06Москва Запад</v>
      </c>
    </row>
    <row r="119" spans="1:7" ht="14.25" customHeight="1" x14ac:dyDescent="0.25">
      <c r="A119" t="str">
        <f t="shared" si="2"/>
        <v>Нижний Новгород43957</v>
      </c>
      <c r="B119" s="15">
        <v>43957</v>
      </c>
      <c r="C119" s="16" t="s">
        <v>13</v>
      </c>
      <c r="D119" s="16">
        <v>19</v>
      </c>
      <c r="E119" s="16">
        <v>1499</v>
      </c>
      <c r="F119" s="16">
        <v>1323</v>
      </c>
      <c r="G119" t="str">
        <f t="shared" si="3"/>
        <v>2020-05-06Нижний Новгород</v>
      </c>
    </row>
    <row r="120" spans="1:7" ht="14.25" customHeight="1" x14ac:dyDescent="0.25">
      <c r="A120" t="str">
        <f t="shared" si="2"/>
        <v>Новосибирск43957</v>
      </c>
      <c r="B120" s="15">
        <v>43957</v>
      </c>
      <c r="C120" s="16" t="s">
        <v>23</v>
      </c>
      <c r="D120" s="16">
        <v>15</v>
      </c>
      <c r="E120" s="16">
        <v>701</v>
      </c>
      <c r="F120" s="16">
        <v>611</v>
      </c>
      <c r="G120" t="str">
        <f t="shared" si="3"/>
        <v>2020-05-06Новосибирск</v>
      </c>
    </row>
    <row r="121" spans="1:7" ht="14.25" customHeight="1" x14ac:dyDescent="0.25">
      <c r="A121" t="str">
        <f t="shared" si="2"/>
        <v>Пермь43957</v>
      </c>
      <c r="B121" s="15">
        <v>43957</v>
      </c>
      <c r="C121" s="16" t="s">
        <v>18</v>
      </c>
      <c r="D121" s="16">
        <v>15</v>
      </c>
      <c r="E121" s="16">
        <v>839</v>
      </c>
      <c r="F121" s="16">
        <v>733</v>
      </c>
      <c r="G121" t="str">
        <f t="shared" si="3"/>
        <v>2020-05-06Пермь</v>
      </c>
    </row>
    <row r="122" spans="1:7" ht="14.25" customHeight="1" x14ac:dyDescent="0.25">
      <c r="A122" t="str">
        <f t="shared" si="2"/>
        <v>Ростов-на-Дону43957</v>
      </c>
      <c r="B122" s="15">
        <v>43957</v>
      </c>
      <c r="C122" s="16" t="s">
        <v>19</v>
      </c>
      <c r="D122" s="16">
        <v>15</v>
      </c>
      <c r="E122" s="16">
        <v>467</v>
      </c>
      <c r="F122" s="16">
        <v>389</v>
      </c>
      <c r="G122" t="str">
        <f t="shared" si="3"/>
        <v>2020-05-06Ростов-на-Дону</v>
      </c>
    </row>
    <row r="123" spans="1:7" ht="14.25" customHeight="1" x14ac:dyDescent="0.25">
      <c r="A123" t="str">
        <f t="shared" si="2"/>
        <v>Санкт-Петербург Север43957</v>
      </c>
      <c r="B123" s="15">
        <v>43957</v>
      </c>
      <c r="C123" s="16" t="s">
        <v>15</v>
      </c>
      <c r="D123" s="16">
        <v>125</v>
      </c>
      <c r="E123" s="16">
        <v>20218</v>
      </c>
      <c r="F123" s="16">
        <v>18647</v>
      </c>
      <c r="G123" t="str">
        <f t="shared" si="3"/>
        <v>2020-05-06Санкт-Петербург Север</v>
      </c>
    </row>
    <row r="124" spans="1:7" ht="14.25" customHeight="1" x14ac:dyDescent="0.25">
      <c r="A124" t="str">
        <f t="shared" si="2"/>
        <v>Санкт-Петербург Юг43957</v>
      </c>
      <c r="B124" s="15">
        <v>43957</v>
      </c>
      <c r="C124" s="16" t="s">
        <v>14</v>
      </c>
      <c r="D124" s="16">
        <v>129</v>
      </c>
      <c r="E124" s="16">
        <v>16376</v>
      </c>
      <c r="F124" s="16">
        <v>15197</v>
      </c>
      <c r="G124" t="str">
        <f t="shared" si="3"/>
        <v>2020-05-06Санкт-Петербург Юг</v>
      </c>
    </row>
    <row r="125" spans="1:7" ht="14.25" customHeight="1" x14ac:dyDescent="0.25">
      <c r="A125" t="str">
        <f t="shared" si="2"/>
        <v>Тольятти43957</v>
      </c>
      <c r="B125" s="15">
        <v>43957</v>
      </c>
      <c r="C125" s="16" t="s">
        <v>12</v>
      </c>
      <c r="D125" s="16">
        <v>10</v>
      </c>
      <c r="E125" s="16">
        <v>465</v>
      </c>
      <c r="F125" s="16">
        <v>390</v>
      </c>
      <c r="G125" t="str">
        <f t="shared" si="3"/>
        <v>2020-05-06Тольятти</v>
      </c>
    </row>
    <row r="126" spans="1:7" ht="14.25" customHeight="1" x14ac:dyDescent="0.25">
      <c r="A126" t="str">
        <f t="shared" si="2"/>
        <v>Волгоград43958</v>
      </c>
      <c r="B126" s="15">
        <v>43958</v>
      </c>
      <c r="C126" s="16" t="s">
        <v>16</v>
      </c>
      <c r="D126" s="16">
        <v>36</v>
      </c>
      <c r="E126" s="16">
        <v>4826</v>
      </c>
      <c r="F126" s="16">
        <v>4426</v>
      </c>
      <c r="G126" t="str">
        <f t="shared" si="3"/>
        <v>2020-05-07Волгоград</v>
      </c>
    </row>
    <row r="127" spans="1:7" ht="14.25" customHeight="1" x14ac:dyDescent="0.25">
      <c r="A127" t="str">
        <f t="shared" si="2"/>
        <v>Екатеринбург43958</v>
      </c>
      <c r="B127" s="15">
        <v>43958</v>
      </c>
      <c r="C127" s="16" t="s">
        <v>11</v>
      </c>
      <c r="D127" s="16">
        <v>31</v>
      </c>
      <c r="E127" s="16">
        <v>4903</v>
      </c>
      <c r="F127" s="16">
        <v>4527</v>
      </c>
      <c r="G127" t="str">
        <f t="shared" si="3"/>
        <v>2020-05-07Екатеринбург</v>
      </c>
    </row>
    <row r="128" spans="1:7" ht="14.25" customHeight="1" x14ac:dyDescent="0.25">
      <c r="A128" t="str">
        <f t="shared" si="2"/>
        <v>Казань43958</v>
      </c>
      <c r="B128" s="15">
        <v>43958</v>
      </c>
      <c r="C128" s="16" t="s">
        <v>17</v>
      </c>
      <c r="D128" s="16">
        <v>21</v>
      </c>
      <c r="E128" s="16">
        <v>1879</v>
      </c>
      <c r="F128" s="16">
        <v>1695</v>
      </c>
      <c r="G128" t="str">
        <f t="shared" si="3"/>
        <v>2020-05-07Казань</v>
      </c>
    </row>
    <row r="129" spans="1:7" ht="14.25" customHeight="1" x14ac:dyDescent="0.25">
      <c r="A129" t="str">
        <f t="shared" si="2"/>
        <v>Кемерово43958</v>
      </c>
      <c r="B129" s="15">
        <v>43958</v>
      </c>
      <c r="C129" s="16" t="s">
        <v>10</v>
      </c>
      <c r="D129" s="16">
        <v>21</v>
      </c>
      <c r="E129" s="16">
        <v>1542</v>
      </c>
      <c r="F129" s="16">
        <v>1405</v>
      </c>
      <c r="G129" t="str">
        <f t="shared" si="3"/>
        <v>2020-05-07Кемерово</v>
      </c>
    </row>
    <row r="130" spans="1:7" ht="14.25" customHeight="1" x14ac:dyDescent="0.25">
      <c r="A130" t="str">
        <f t="shared" si="2"/>
        <v>Краснодар43958</v>
      </c>
      <c r="B130" s="15">
        <v>43958</v>
      </c>
      <c r="C130" s="16" t="s">
        <v>20</v>
      </c>
      <c r="D130" s="16">
        <v>19</v>
      </c>
      <c r="E130" s="16">
        <v>1580</v>
      </c>
      <c r="F130" s="16">
        <v>1435</v>
      </c>
      <c r="G130" t="str">
        <f t="shared" si="3"/>
        <v>2020-05-07Краснодар</v>
      </c>
    </row>
    <row r="131" spans="1:7" ht="14.25" customHeight="1" x14ac:dyDescent="0.25">
      <c r="A131" t="str">
        <f t="shared" ref="A131:A194" si="4">C131&amp;B131</f>
        <v>Москва Восток43958</v>
      </c>
      <c r="B131" s="15">
        <v>43958</v>
      </c>
      <c r="C131" s="16" t="s">
        <v>22</v>
      </c>
      <c r="D131" s="16">
        <v>54</v>
      </c>
      <c r="E131" s="16">
        <v>12743</v>
      </c>
      <c r="F131" s="16">
        <v>11858</v>
      </c>
      <c r="G131" t="str">
        <f t="shared" ref="G131:G194" si="5">TEXT(B131,"ГГГГ-ММ-ДД") &amp; C131</f>
        <v>2020-05-07Москва Восток</v>
      </c>
    </row>
    <row r="132" spans="1:7" ht="14.25" customHeight="1" x14ac:dyDescent="0.25">
      <c r="A132" t="str">
        <f t="shared" si="4"/>
        <v>Москва Запад43958</v>
      </c>
      <c r="B132" s="15">
        <v>43958</v>
      </c>
      <c r="C132" s="16" t="s">
        <v>21</v>
      </c>
      <c r="D132" s="16">
        <v>59</v>
      </c>
      <c r="E132" s="16">
        <v>13495</v>
      </c>
      <c r="F132" s="16">
        <v>12517</v>
      </c>
      <c r="G132" t="str">
        <f t="shared" si="5"/>
        <v>2020-05-07Москва Запад</v>
      </c>
    </row>
    <row r="133" spans="1:7" ht="14.25" customHeight="1" x14ac:dyDescent="0.25">
      <c r="A133" t="str">
        <f t="shared" si="4"/>
        <v>Нижний Новгород43958</v>
      </c>
      <c r="B133" s="15">
        <v>43958</v>
      </c>
      <c r="C133" s="16" t="s">
        <v>13</v>
      </c>
      <c r="D133" s="16">
        <v>19</v>
      </c>
      <c r="E133" s="16">
        <v>1530</v>
      </c>
      <c r="F133" s="16">
        <v>1338</v>
      </c>
      <c r="G133" t="str">
        <f t="shared" si="5"/>
        <v>2020-05-07Нижний Новгород</v>
      </c>
    </row>
    <row r="134" spans="1:7" ht="14.25" customHeight="1" x14ac:dyDescent="0.25">
      <c r="A134" t="str">
        <f t="shared" si="4"/>
        <v>Новосибирск43958</v>
      </c>
      <c r="B134" s="15">
        <v>43958</v>
      </c>
      <c r="C134" s="16" t="s">
        <v>23</v>
      </c>
      <c r="D134" s="16">
        <v>15</v>
      </c>
      <c r="E134" s="16">
        <v>676</v>
      </c>
      <c r="F134" s="16">
        <v>591</v>
      </c>
      <c r="G134" t="str">
        <f t="shared" si="5"/>
        <v>2020-05-07Новосибирск</v>
      </c>
    </row>
    <row r="135" spans="1:7" ht="14.25" customHeight="1" x14ac:dyDescent="0.25">
      <c r="A135" t="str">
        <f t="shared" si="4"/>
        <v>Пермь43958</v>
      </c>
      <c r="B135" s="15">
        <v>43958</v>
      </c>
      <c r="C135" s="16" t="s">
        <v>18</v>
      </c>
      <c r="D135" s="16">
        <v>15</v>
      </c>
      <c r="E135" s="16">
        <v>805</v>
      </c>
      <c r="F135" s="16">
        <v>703</v>
      </c>
      <c r="G135" t="str">
        <f t="shared" si="5"/>
        <v>2020-05-07Пермь</v>
      </c>
    </row>
    <row r="136" spans="1:7" ht="14.25" customHeight="1" x14ac:dyDescent="0.25">
      <c r="A136" t="str">
        <f t="shared" si="4"/>
        <v>Ростов-на-Дону43958</v>
      </c>
      <c r="B136" s="15">
        <v>43958</v>
      </c>
      <c r="C136" s="16" t="s">
        <v>19</v>
      </c>
      <c r="D136" s="16">
        <v>15</v>
      </c>
      <c r="E136" s="16">
        <v>480</v>
      </c>
      <c r="F136" s="16">
        <v>398</v>
      </c>
      <c r="G136" t="str">
        <f t="shared" si="5"/>
        <v>2020-05-07Ростов-на-Дону</v>
      </c>
    </row>
    <row r="137" spans="1:7" ht="14.25" customHeight="1" x14ac:dyDescent="0.25">
      <c r="A137" t="str">
        <f t="shared" si="4"/>
        <v>Санкт-Петербург Север43958</v>
      </c>
      <c r="B137" s="15">
        <v>43958</v>
      </c>
      <c r="C137" s="16" t="s">
        <v>15</v>
      </c>
      <c r="D137" s="16">
        <v>125</v>
      </c>
      <c r="E137" s="16">
        <v>18014</v>
      </c>
      <c r="F137" s="16">
        <v>16675</v>
      </c>
      <c r="G137" t="str">
        <f t="shared" si="5"/>
        <v>2020-05-07Санкт-Петербург Север</v>
      </c>
    </row>
    <row r="138" spans="1:7" ht="14.25" customHeight="1" x14ac:dyDescent="0.25">
      <c r="A138" t="str">
        <f t="shared" si="4"/>
        <v>Санкт-Петербург Юг43958</v>
      </c>
      <c r="B138" s="15">
        <v>43958</v>
      </c>
      <c r="C138" s="16" t="s">
        <v>14</v>
      </c>
      <c r="D138" s="16">
        <v>129</v>
      </c>
      <c r="E138" s="16">
        <v>14582</v>
      </c>
      <c r="F138" s="16">
        <v>13512</v>
      </c>
      <c r="G138" t="str">
        <f t="shared" si="5"/>
        <v>2020-05-07Санкт-Петербург Юг</v>
      </c>
    </row>
    <row r="139" spans="1:7" ht="14.25" customHeight="1" x14ac:dyDescent="0.25">
      <c r="A139" t="str">
        <f t="shared" si="4"/>
        <v>Тольятти43958</v>
      </c>
      <c r="B139" s="15">
        <v>43958</v>
      </c>
      <c r="C139" s="16" t="s">
        <v>12</v>
      </c>
      <c r="D139" s="16">
        <v>10</v>
      </c>
      <c r="E139" s="16">
        <v>563</v>
      </c>
      <c r="F139" s="16">
        <v>486</v>
      </c>
      <c r="G139" t="str">
        <f t="shared" si="5"/>
        <v>2020-05-07Тольятти</v>
      </c>
    </row>
    <row r="140" spans="1:7" ht="14.25" customHeight="1" x14ac:dyDescent="0.25">
      <c r="A140" t="str">
        <f t="shared" si="4"/>
        <v>Волгоград43959</v>
      </c>
      <c r="B140" s="15">
        <v>43959</v>
      </c>
      <c r="C140" s="16" t="s">
        <v>16</v>
      </c>
      <c r="D140" s="16">
        <v>36</v>
      </c>
      <c r="E140" s="16">
        <v>4199</v>
      </c>
      <c r="F140" s="16">
        <v>3867</v>
      </c>
      <c r="G140" t="str">
        <f t="shared" si="5"/>
        <v>2020-05-08Волгоград</v>
      </c>
    </row>
    <row r="141" spans="1:7" ht="14.25" customHeight="1" x14ac:dyDescent="0.25">
      <c r="A141" t="str">
        <f t="shared" si="4"/>
        <v>Екатеринбург43959</v>
      </c>
      <c r="B141" s="15">
        <v>43959</v>
      </c>
      <c r="C141" s="16" t="s">
        <v>11</v>
      </c>
      <c r="D141" s="16">
        <v>31</v>
      </c>
      <c r="E141" s="16">
        <v>4635</v>
      </c>
      <c r="F141" s="16">
        <v>4266</v>
      </c>
      <c r="G141" t="str">
        <f t="shared" si="5"/>
        <v>2020-05-08Екатеринбург</v>
      </c>
    </row>
    <row r="142" spans="1:7" ht="14.25" customHeight="1" x14ac:dyDescent="0.25">
      <c r="A142" t="str">
        <f t="shared" si="4"/>
        <v>Казань43959</v>
      </c>
      <c r="B142" s="15">
        <v>43959</v>
      </c>
      <c r="C142" s="16" t="s">
        <v>17</v>
      </c>
      <c r="D142" s="16">
        <v>21</v>
      </c>
      <c r="E142" s="16">
        <v>1957</v>
      </c>
      <c r="F142" s="16">
        <v>1755</v>
      </c>
      <c r="G142" t="str">
        <f t="shared" si="5"/>
        <v>2020-05-08Казань</v>
      </c>
    </row>
    <row r="143" spans="1:7" ht="14.25" customHeight="1" x14ac:dyDescent="0.25">
      <c r="A143" t="str">
        <f t="shared" si="4"/>
        <v>Кемерово43959</v>
      </c>
      <c r="B143" s="15">
        <v>43959</v>
      </c>
      <c r="C143" s="16" t="s">
        <v>10</v>
      </c>
      <c r="D143" s="16">
        <v>21</v>
      </c>
      <c r="E143" s="16">
        <v>1646</v>
      </c>
      <c r="F143" s="16">
        <v>1492</v>
      </c>
      <c r="G143" t="str">
        <f t="shared" si="5"/>
        <v>2020-05-08Кемерово</v>
      </c>
    </row>
    <row r="144" spans="1:7" ht="14.25" customHeight="1" x14ac:dyDescent="0.25">
      <c r="A144" t="str">
        <f t="shared" si="4"/>
        <v>Краснодар43959</v>
      </c>
      <c r="B144" s="15">
        <v>43959</v>
      </c>
      <c r="C144" s="16" t="s">
        <v>20</v>
      </c>
      <c r="D144" s="16">
        <v>19</v>
      </c>
      <c r="E144" s="16">
        <v>1520</v>
      </c>
      <c r="F144" s="16">
        <v>1380</v>
      </c>
      <c r="G144" t="str">
        <f t="shared" si="5"/>
        <v>2020-05-08Краснодар</v>
      </c>
    </row>
    <row r="145" spans="1:7" ht="14.25" customHeight="1" x14ac:dyDescent="0.25">
      <c r="A145" t="str">
        <f t="shared" si="4"/>
        <v>Москва Восток43959</v>
      </c>
      <c r="B145" s="15">
        <v>43959</v>
      </c>
      <c r="C145" s="16" t="s">
        <v>22</v>
      </c>
      <c r="D145" s="16">
        <v>54</v>
      </c>
      <c r="E145" s="16">
        <v>13563</v>
      </c>
      <c r="F145" s="16">
        <v>12604</v>
      </c>
      <c r="G145" t="str">
        <f t="shared" si="5"/>
        <v>2020-05-08Москва Восток</v>
      </c>
    </row>
    <row r="146" spans="1:7" ht="14.25" customHeight="1" x14ac:dyDescent="0.25">
      <c r="A146" t="str">
        <f t="shared" si="4"/>
        <v>Москва Запад43959</v>
      </c>
      <c r="B146" s="15">
        <v>43959</v>
      </c>
      <c r="C146" s="16" t="s">
        <v>21</v>
      </c>
      <c r="D146" s="16">
        <v>59</v>
      </c>
      <c r="E146" s="16">
        <v>14098</v>
      </c>
      <c r="F146" s="16">
        <v>13106</v>
      </c>
      <c r="G146" t="str">
        <f t="shared" si="5"/>
        <v>2020-05-08Москва Запад</v>
      </c>
    </row>
    <row r="147" spans="1:7" ht="14.25" customHeight="1" x14ac:dyDescent="0.25">
      <c r="A147" t="str">
        <f t="shared" si="4"/>
        <v>Нижний Новгород43959</v>
      </c>
      <c r="B147" s="15">
        <v>43959</v>
      </c>
      <c r="C147" s="16" t="s">
        <v>13</v>
      </c>
      <c r="D147" s="16">
        <v>19</v>
      </c>
      <c r="E147" s="16">
        <v>1522</v>
      </c>
      <c r="F147" s="16">
        <v>1340</v>
      </c>
      <c r="G147" t="str">
        <f t="shared" si="5"/>
        <v>2020-05-08Нижний Новгород</v>
      </c>
    </row>
    <row r="148" spans="1:7" ht="14.25" customHeight="1" x14ac:dyDescent="0.25">
      <c r="A148" t="str">
        <f t="shared" si="4"/>
        <v>Новосибирск43959</v>
      </c>
      <c r="B148" s="15">
        <v>43959</v>
      </c>
      <c r="C148" s="16" t="s">
        <v>23</v>
      </c>
      <c r="D148" s="16">
        <v>15</v>
      </c>
      <c r="E148" s="16">
        <v>703</v>
      </c>
      <c r="F148" s="16">
        <v>609</v>
      </c>
      <c r="G148" t="str">
        <f t="shared" si="5"/>
        <v>2020-05-08Новосибирск</v>
      </c>
    </row>
    <row r="149" spans="1:7" ht="14.25" customHeight="1" x14ac:dyDescent="0.25">
      <c r="A149" t="str">
        <f t="shared" si="4"/>
        <v>Пермь43959</v>
      </c>
      <c r="B149" s="15">
        <v>43959</v>
      </c>
      <c r="C149" s="16" t="s">
        <v>18</v>
      </c>
      <c r="D149" s="16">
        <v>15</v>
      </c>
      <c r="E149" s="16">
        <v>879</v>
      </c>
      <c r="F149" s="16">
        <v>768</v>
      </c>
      <c r="G149" t="str">
        <f t="shared" si="5"/>
        <v>2020-05-08Пермь</v>
      </c>
    </row>
    <row r="150" spans="1:7" ht="14.25" customHeight="1" x14ac:dyDescent="0.25">
      <c r="A150" t="str">
        <f t="shared" si="4"/>
        <v>Ростов-на-Дону43959</v>
      </c>
      <c r="B150" s="15">
        <v>43959</v>
      </c>
      <c r="C150" s="16" t="s">
        <v>19</v>
      </c>
      <c r="D150" s="16">
        <v>15</v>
      </c>
      <c r="E150" s="16">
        <v>492</v>
      </c>
      <c r="F150" s="16">
        <v>412</v>
      </c>
      <c r="G150" t="str">
        <f t="shared" si="5"/>
        <v>2020-05-08Ростов-на-Дону</v>
      </c>
    </row>
    <row r="151" spans="1:7" ht="14.25" customHeight="1" x14ac:dyDescent="0.25">
      <c r="A151" t="str">
        <f t="shared" si="4"/>
        <v>Санкт-Петербург Север43959</v>
      </c>
      <c r="B151" s="15">
        <v>43959</v>
      </c>
      <c r="C151" s="16" t="s">
        <v>15</v>
      </c>
      <c r="D151" s="16">
        <v>125</v>
      </c>
      <c r="E151" s="16">
        <v>24620</v>
      </c>
      <c r="F151" s="16">
        <v>22641</v>
      </c>
      <c r="G151" t="str">
        <f t="shared" si="5"/>
        <v>2020-05-08Санкт-Петербург Север</v>
      </c>
    </row>
    <row r="152" spans="1:7" ht="14.25" customHeight="1" x14ac:dyDescent="0.25">
      <c r="A152" t="str">
        <f t="shared" si="4"/>
        <v>Санкт-Петербург Юг43959</v>
      </c>
      <c r="B152" s="15">
        <v>43959</v>
      </c>
      <c r="C152" s="16" t="s">
        <v>14</v>
      </c>
      <c r="D152" s="16">
        <v>129</v>
      </c>
      <c r="E152" s="16">
        <v>20452</v>
      </c>
      <c r="F152" s="16">
        <v>18857</v>
      </c>
      <c r="G152" t="str">
        <f t="shared" si="5"/>
        <v>2020-05-08Санкт-Петербург Юг</v>
      </c>
    </row>
    <row r="153" spans="1:7" ht="14.25" customHeight="1" x14ac:dyDescent="0.25">
      <c r="A153" t="str">
        <f t="shared" si="4"/>
        <v>Тольятти43959</v>
      </c>
      <c r="B153" s="15">
        <v>43959</v>
      </c>
      <c r="C153" s="16" t="s">
        <v>12</v>
      </c>
      <c r="D153" s="16">
        <v>10</v>
      </c>
      <c r="E153" s="16">
        <v>638</v>
      </c>
      <c r="F153" s="16">
        <v>547</v>
      </c>
      <c r="G153" t="str">
        <f t="shared" si="5"/>
        <v>2020-05-08Тольятти</v>
      </c>
    </row>
    <row r="154" spans="1:7" ht="14.25" customHeight="1" x14ac:dyDescent="0.25">
      <c r="A154" t="str">
        <f t="shared" si="4"/>
        <v>Волгоград43960</v>
      </c>
      <c r="B154" s="15">
        <v>43960</v>
      </c>
      <c r="C154" s="16" t="s">
        <v>16</v>
      </c>
      <c r="D154" s="16">
        <v>36</v>
      </c>
      <c r="E154" s="16">
        <v>5413</v>
      </c>
      <c r="F154" s="16">
        <v>4959</v>
      </c>
      <c r="G154" t="str">
        <f t="shared" si="5"/>
        <v>2020-05-09Волгоград</v>
      </c>
    </row>
    <row r="155" spans="1:7" ht="14.25" customHeight="1" x14ac:dyDescent="0.25">
      <c r="A155" t="str">
        <f t="shared" si="4"/>
        <v>Екатеринбург43960</v>
      </c>
      <c r="B155" s="15">
        <v>43960</v>
      </c>
      <c r="C155" s="16" t="s">
        <v>11</v>
      </c>
      <c r="D155" s="16">
        <v>31</v>
      </c>
      <c r="E155" s="16">
        <v>4556</v>
      </c>
      <c r="F155" s="16">
        <v>4220</v>
      </c>
      <c r="G155" t="str">
        <f t="shared" si="5"/>
        <v>2020-05-09Екатеринбург</v>
      </c>
    </row>
    <row r="156" spans="1:7" ht="14.25" customHeight="1" x14ac:dyDescent="0.25">
      <c r="A156" t="str">
        <f t="shared" si="4"/>
        <v>Казань43960</v>
      </c>
      <c r="B156" s="15">
        <v>43960</v>
      </c>
      <c r="C156" s="16" t="s">
        <v>17</v>
      </c>
      <c r="D156" s="16">
        <v>21</v>
      </c>
      <c r="E156" s="16">
        <v>1891</v>
      </c>
      <c r="F156" s="16">
        <v>1709</v>
      </c>
      <c r="G156" t="str">
        <f t="shared" si="5"/>
        <v>2020-05-09Казань</v>
      </c>
    </row>
    <row r="157" spans="1:7" ht="14.25" customHeight="1" x14ac:dyDescent="0.25">
      <c r="A157" t="str">
        <f t="shared" si="4"/>
        <v>Кемерово43960</v>
      </c>
      <c r="B157" s="15">
        <v>43960</v>
      </c>
      <c r="C157" s="16" t="s">
        <v>10</v>
      </c>
      <c r="D157" s="16">
        <v>21</v>
      </c>
      <c r="E157" s="16">
        <v>1735</v>
      </c>
      <c r="F157" s="16">
        <v>1568</v>
      </c>
      <c r="G157" t="str">
        <f t="shared" si="5"/>
        <v>2020-05-09Кемерово</v>
      </c>
    </row>
    <row r="158" spans="1:7" ht="14.25" customHeight="1" x14ac:dyDescent="0.25">
      <c r="A158" t="str">
        <f t="shared" si="4"/>
        <v>Краснодар43960</v>
      </c>
      <c r="B158" s="15">
        <v>43960</v>
      </c>
      <c r="C158" s="16" t="s">
        <v>20</v>
      </c>
      <c r="D158" s="16">
        <v>19</v>
      </c>
      <c r="E158" s="16">
        <v>1542</v>
      </c>
      <c r="F158" s="16">
        <v>1412</v>
      </c>
      <c r="G158" t="str">
        <f t="shared" si="5"/>
        <v>2020-05-09Краснодар</v>
      </c>
    </row>
    <row r="159" spans="1:7" ht="14.25" customHeight="1" x14ac:dyDescent="0.25">
      <c r="A159" t="str">
        <f t="shared" si="4"/>
        <v>Москва Восток43960</v>
      </c>
      <c r="B159" s="15">
        <v>43960</v>
      </c>
      <c r="C159" s="16" t="s">
        <v>22</v>
      </c>
      <c r="D159" s="16">
        <v>54</v>
      </c>
      <c r="E159" s="16">
        <v>11288</v>
      </c>
      <c r="F159" s="16">
        <v>10492</v>
      </c>
      <c r="G159" t="str">
        <f t="shared" si="5"/>
        <v>2020-05-09Москва Восток</v>
      </c>
    </row>
    <row r="160" spans="1:7" ht="14.25" customHeight="1" x14ac:dyDescent="0.25">
      <c r="A160" t="str">
        <f t="shared" si="4"/>
        <v>Москва Запад43960</v>
      </c>
      <c r="B160" s="15">
        <v>43960</v>
      </c>
      <c r="C160" s="16" t="s">
        <v>21</v>
      </c>
      <c r="D160" s="16">
        <v>59</v>
      </c>
      <c r="E160" s="16">
        <v>12016</v>
      </c>
      <c r="F160" s="16">
        <v>11137</v>
      </c>
      <c r="G160" t="str">
        <f t="shared" si="5"/>
        <v>2020-05-09Москва Запад</v>
      </c>
    </row>
    <row r="161" spans="1:7" ht="14.25" customHeight="1" x14ac:dyDescent="0.25">
      <c r="A161" t="str">
        <f t="shared" si="4"/>
        <v>Нижний Новгород43960</v>
      </c>
      <c r="B161" s="15">
        <v>43960</v>
      </c>
      <c r="C161" s="16" t="s">
        <v>13</v>
      </c>
      <c r="D161" s="16">
        <v>19</v>
      </c>
      <c r="E161" s="16">
        <v>1851</v>
      </c>
      <c r="F161" s="16">
        <v>1635</v>
      </c>
      <c r="G161" t="str">
        <f t="shared" si="5"/>
        <v>2020-05-09Нижний Новгород</v>
      </c>
    </row>
    <row r="162" spans="1:7" ht="14.25" customHeight="1" x14ac:dyDescent="0.25">
      <c r="A162" t="str">
        <f t="shared" si="4"/>
        <v>Новосибирск43960</v>
      </c>
      <c r="B162" s="15">
        <v>43960</v>
      </c>
      <c r="C162" s="16" t="s">
        <v>23</v>
      </c>
      <c r="D162" s="16">
        <v>15</v>
      </c>
      <c r="E162" s="16">
        <v>654</v>
      </c>
      <c r="F162" s="16">
        <v>570</v>
      </c>
      <c r="G162" t="str">
        <f t="shared" si="5"/>
        <v>2020-05-09Новосибирск</v>
      </c>
    </row>
    <row r="163" spans="1:7" ht="14.25" customHeight="1" x14ac:dyDescent="0.25">
      <c r="A163" t="str">
        <f t="shared" si="4"/>
        <v>Пермь43960</v>
      </c>
      <c r="B163" s="15">
        <v>43960</v>
      </c>
      <c r="C163" s="16" t="s">
        <v>18</v>
      </c>
      <c r="D163" s="16">
        <v>15</v>
      </c>
      <c r="E163" s="16">
        <v>849</v>
      </c>
      <c r="F163" s="16">
        <v>740</v>
      </c>
      <c r="G163" t="str">
        <f t="shared" si="5"/>
        <v>2020-05-09Пермь</v>
      </c>
    </row>
    <row r="164" spans="1:7" ht="14.25" customHeight="1" x14ac:dyDescent="0.25">
      <c r="A164" t="str">
        <f t="shared" si="4"/>
        <v>Ростов-на-Дону43960</v>
      </c>
      <c r="B164" s="15">
        <v>43960</v>
      </c>
      <c r="C164" s="16" t="s">
        <v>19</v>
      </c>
      <c r="D164" s="16">
        <v>15</v>
      </c>
      <c r="E164" s="16">
        <v>623</v>
      </c>
      <c r="F164" s="16">
        <v>535</v>
      </c>
      <c r="G164" t="str">
        <f t="shared" si="5"/>
        <v>2020-05-09Ростов-на-Дону</v>
      </c>
    </row>
    <row r="165" spans="1:7" ht="14.25" customHeight="1" x14ac:dyDescent="0.25">
      <c r="A165" t="str">
        <f t="shared" si="4"/>
        <v>Санкт-Петербург Север43960</v>
      </c>
      <c r="B165" s="15">
        <v>43960</v>
      </c>
      <c r="C165" s="16" t="s">
        <v>15</v>
      </c>
      <c r="D165" s="16">
        <v>125</v>
      </c>
      <c r="E165" s="16">
        <v>20132</v>
      </c>
      <c r="F165" s="16">
        <v>18617</v>
      </c>
      <c r="G165" t="str">
        <f t="shared" si="5"/>
        <v>2020-05-09Санкт-Петербург Север</v>
      </c>
    </row>
    <row r="166" spans="1:7" ht="14.25" customHeight="1" x14ac:dyDescent="0.25">
      <c r="A166" t="str">
        <f t="shared" si="4"/>
        <v>Санкт-Петербург Юг43960</v>
      </c>
      <c r="B166" s="15">
        <v>43960</v>
      </c>
      <c r="C166" s="16" t="s">
        <v>14</v>
      </c>
      <c r="D166" s="16">
        <v>129</v>
      </c>
      <c r="E166" s="16">
        <v>16420</v>
      </c>
      <c r="F166" s="16">
        <v>15169</v>
      </c>
      <c r="G166" t="str">
        <f t="shared" si="5"/>
        <v>2020-05-09Санкт-Петербург Юг</v>
      </c>
    </row>
    <row r="167" spans="1:7" ht="14.25" customHeight="1" x14ac:dyDescent="0.25">
      <c r="A167" t="str">
        <f t="shared" si="4"/>
        <v>Тольятти43960</v>
      </c>
      <c r="B167" s="15">
        <v>43960</v>
      </c>
      <c r="C167" s="16" t="s">
        <v>12</v>
      </c>
      <c r="D167" s="16">
        <v>10</v>
      </c>
      <c r="E167" s="16">
        <v>644</v>
      </c>
      <c r="F167" s="16">
        <v>559</v>
      </c>
      <c r="G167" t="str">
        <f t="shared" si="5"/>
        <v>2020-05-09Тольятти</v>
      </c>
    </row>
    <row r="168" spans="1:7" ht="14.25" customHeight="1" x14ac:dyDescent="0.25">
      <c r="A168" t="str">
        <f t="shared" si="4"/>
        <v>Волгоград43961</v>
      </c>
      <c r="B168" s="15">
        <v>43961</v>
      </c>
      <c r="C168" s="16" t="s">
        <v>16</v>
      </c>
      <c r="D168" s="16">
        <v>36</v>
      </c>
      <c r="E168" s="16">
        <v>5746</v>
      </c>
      <c r="F168" s="16">
        <v>5277</v>
      </c>
      <c r="G168" t="str">
        <f t="shared" si="5"/>
        <v>2020-05-10Волгоград</v>
      </c>
    </row>
    <row r="169" spans="1:7" ht="14.25" customHeight="1" x14ac:dyDescent="0.25">
      <c r="A169" t="str">
        <f t="shared" si="4"/>
        <v>Екатеринбург43961</v>
      </c>
      <c r="B169" s="15">
        <v>43961</v>
      </c>
      <c r="C169" s="16" t="s">
        <v>11</v>
      </c>
      <c r="D169" s="16">
        <v>31</v>
      </c>
      <c r="E169" s="16">
        <v>5495</v>
      </c>
      <c r="F169" s="16">
        <v>5093</v>
      </c>
      <c r="G169" t="str">
        <f t="shared" si="5"/>
        <v>2020-05-10Екатеринбург</v>
      </c>
    </row>
    <row r="170" spans="1:7" ht="14.25" customHeight="1" x14ac:dyDescent="0.25">
      <c r="A170" t="str">
        <f t="shared" si="4"/>
        <v>Казань43961</v>
      </c>
      <c r="B170" s="15">
        <v>43961</v>
      </c>
      <c r="C170" s="16" t="s">
        <v>17</v>
      </c>
      <c r="D170" s="16">
        <v>21</v>
      </c>
      <c r="E170" s="16">
        <v>2120</v>
      </c>
      <c r="F170" s="16">
        <v>1921</v>
      </c>
      <c r="G170" t="str">
        <f t="shared" si="5"/>
        <v>2020-05-10Казань</v>
      </c>
    </row>
    <row r="171" spans="1:7" ht="14.25" customHeight="1" x14ac:dyDescent="0.25">
      <c r="A171" t="str">
        <f t="shared" si="4"/>
        <v>Кемерово43961</v>
      </c>
      <c r="B171" s="15">
        <v>43961</v>
      </c>
      <c r="C171" s="16" t="s">
        <v>10</v>
      </c>
      <c r="D171" s="16">
        <v>21</v>
      </c>
      <c r="E171" s="16">
        <v>2016</v>
      </c>
      <c r="F171" s="16">
        <v>1846</v>
      </c>
      <c r="G171" t="str">
        <f t="shared" si="5"/>
        <v>2020-05-10Кемерово</v>
      </c>
    </row>
    <row r="172" spans="1:7" ht="14.25" customHeight="1" x14ac:dyDescent="0.25">
      <c r="A172" t="str">
        <f t="shared" si="4"/>
        <v>Краснодар43961</v>
      </c>
      <c r="B172" s="15">
        <v>43961</v>
      </c>
      <c r="C172" s="16" t="s">
        <v>20</v>
      </c>
      <c r="D172" s="16">
        <v>19</v>
      </c>
      <c r="E172" s="16">
        <v>1836</v>
      </c>
      <c r="F172" s="16">
        <v>1680</v>
      </c>
      <c r="G172" t="str">
        <f t="shared" si="5"/>
        <v>2020-05-10Краснодар</v>
      </c>
    </row>
    <row r="173" spans="1:7" ht="14.25" customHeight="1" x14ac:dyDescent="0.25">
      <c r="A173" t="str">
        <f t="shared" si="4"/>
        <v>Москва Восток43961</v>
      </c>
      <c r="B173" s="15">
        <v>43961</v>
      </c>
      <c r="C173" s="16" t="s">
        <v>22</v>
      </c>
      <c r="D173" s="16">
        <v>54</v>
      </c>
      <c r="E173" s="16">
        <v>13832</v>
      </c>
      <c r="F173" s="16">
        <v>12864</v>
      </c>
      <c r="G173" t="str">
        <f t="shared" si="5"/>
        <v>2020-05-10Москва Восток</v>
      </c>
    </row>
    <row r="174" spans="1:7" ht="14.25" customHeight="1" x14ac:dyDescent="0.25">
      <c r="A174" t="str">
        <f t="shared" si="4"/>
        <v>Москва Запад43961</v>
      </c>
      <c r="B174" s="15">
        <v>43961</v>
      </c>
      <c r="C174" s="16" t="s">
        <v>21</v>
      </c>
      <c r="D174" s="16">
        <v>59</v>
      </c>
      <c r="E174" s="16">
        <v>14569</v>
      </c>
      <c r="F174" s="16">
        <v>13566</v>
      </c>
      <c r="G174" t="str">
        <f t="shared" si="5"/>
        <v>2020-05-10Москва Запад</v>
      </c>
    </row>
    <row r="175" spans="1:7" ht="14.25" customHeight="1" x14ac:dyDescent="0.25">
      <c r="A175" t="str">
        <f t="shared" si="4"/>
        <v>Нижний Новгород43961</v>
      </c>
      <c r="B175" s="15">
        <v>43961</v>
      </c>
      <c r="C175" s="16" t="s">
        <v>13</v>
      </c>
      <c r="D175" s="16">
        <v>19</v>
      </c>
      <c r="E175" s="16">
        <v>1848</v>
      </c>
      <c r="F175" s="16">
        <v>1649</v>
      </c>
      <c r="G175" t="str">
        <f t="shared" si="5"/>
        <v>2020-05-10Нижний Новгород</v>
      </c>
    </row>
    <row r="176" spans="1:7" ht="14.25" customHeight="1" x14ac:dyDescent="0.25">
      <c r="A176" t="str">
        <f t="shared" si="4"/>
        <v>Новосибирск43961</v>
      </c>
      <c r="B176" s="15">
        <v>43961</v>
      </c>
      <c r="C176" s="16" t="s">
        <v>23</v>
      </c>
      <c r="D176" s="16">
        <v>15</v>
      </c>
      <c r="E176" s="16">
        <v>792</v>
      </c>
      <c r="F176" s="16">
        <v>695</v>
      </c>
      <c r="G176" t="str">
        <f t="shared" si="5"/>
        <v>2020-05-10Новосибирск</v>
      </c>
    </row>
    <row r="177" spans="1:7" ht="14.25" customHeight="1" x14ac:dyDescent="0.25">
      <c r="A177" t="str">
        <f t="shared" si="4"/>
        <v>Пермь43961</v>
      </c>
      <c r="B177" s="15">
        <v>43961</v>
      </c>
      <c r="C177" s="16" t="s">
        <v>18</v>
      </c>
      <c r="D177" s="16">
        <v>15</v>
      </c>
      <c r="E177" s="16">
        <v>950</v>
      </c>
      <c r="F177" s="16">
        <v>848</v>
      </c>
      <c r="G177" t="str">
        <f t="shared" si="5"/>
        <v>2020-05-10Пермь</v>
      </c>
    </row>
    <row r="178" spans="1:7" ht="14.25" customHeight="1" x14ac:dyDescent="0.25">
      <c r="A178" t="str">
        <f t="shared" si="4"/>
        <v>Ростов-на-Дону43961</v>
      </c>
      <c r="B178" s="15">
        <v>43961</v>
      </c>
      <c r="C178" s="16" t="s">
        <v>19</v>
      </c>
      <c r="D178" s="16">
        <v>15</v>
      </c>
      <c r="E178" s="16">
        <v>706</v>
      </c>
      <c r="F178" s="16">
        <v>608</v>
      </c>
      <c r="G178" t="str">
        <f t="shared" si="5"/>
        <v>2020-05-10Ростов-на-Дону</v>
      </c>
    </row>
    <row r="179" spans="1:7" ht="14.25" customHeight="1" x14ac:dyDescent="0.25">
      <c r="A179" t="str">
        <f t="shared" si="4"/>
        <v>Санкт-Петербург Север43961</v>
      </c>
      <c r="B179" s="15">
        <v>43961</v>
      </c>
      <c r="C179" s="16" t="s">
        <v>15</v>
      </c>
      <c r="D179" s="16">
        <v>125</v>
      </c>
      <c r="E179" s="16">
        <v>20368</v>
      </c>
      <c r="F179" s="16">
        <v>18884</v>
      </c>
      <c r="G179" t="str">
        <f t="shared" si="5"/>
        <v>2020-05-10Санкт-Петербург Север</v>
      </c>
    </row>
    <row r="180" spans="1:7" ht="14.25" customHeight="1" x14ac:dyDescent="0.25">
      <c r="A180" t="str">
        <f t="shared" si="4"/>
        <v>Санкт-Петербург Юг43961</v>
      </c>
      <c r="B180" s="15">
        <v>43961</v>
      </c>
      <c r="C180" s="16" t="s">
        <v>14</v>
      </c>
      <c r="D180" s="16">
        <v>129</v>
      </c>
      <c r="E180" s="16">
        <v>16437</v>
      </c>
      <c r="F180" s="16">
        <v>15285</v>
      </c>
      <c r="G180" t="str">
        <f t="shared" si="5"/>
        <v>2020-05-10Санкт-Петербург Юг</v>
      </c>
    </row>
    <row r="181" spans="1:7" ht="14.25" customHeight="1" x14ac:dyDescent="0.25">
      <c r="A181" t="str">
        <f t="shared" si="4"/>
        <v>Тольятти43961</v>
      </c>
      <c r="B181" s="15">
        <v>43961</v>
      </c>
      <c r="C181" s="16" t="s">
        <v>12</v>
      </c>
      <c r="D181" s="16">
        <v>10</v>
      </c>
      <c r="E181" s="16">
        <v>642</v>
      </c>
      <c r="F181" s="16">
        <v>556</v>
      </c>
      <c r="G181" t="str">
        <f t="shared" si="5"/>
        <v>2020-05-10Тольятти</v>
      </c>
    </row>
    <row r="182" spans="1:7" ht="14.25" customHeight="1" x14ac:dyDescent="0.25">
      <c r="A182" t="str">
        <f t="shared" si="4"/>
        <v>Волгоград43962</v>
      </c>
      <c r="B182" s="15">
        <v>43962</v>
      </c>
      <c r="C182" s="16" t="s">
        <v>16</v>
      </c>
      <c r="D182" s="16">
        <v>36</v>
      </c>
      <c r="E182" s="16">
        <v>4150</v>
      </c>
      <c r="F182" s="16">
        <v>3838</v>
      </c>
      <c r="G182" t="str">
        <f t="shared" si="5"/>
        <v>2020-05-11Волгоград</v>
      </c>
    </row>
    <row r="183" spans="1:7" ht="14.25" customHeight="1" x14ac:dyDescent="0.25">
      <c r="A183" t="str">
        <f t="shared" si="4"/>
        <v>Екатеринбург43962</v>
      </c>
      <c r="B183" s="15">
        <v>43962</v>
      </c>
      <c r="C183" s="16" t="s">
        <v>11</v>
      </c>
      <c r="D183" s="16">
        <v>31</v>
      </c>
      <c r="E183" s="16">
        <v>4826</v>
      </c>
      <c r="F183" s="16">
        <v>4483</v>
      </c>
      <c r="G183" t="str">
        <f t="shared" si="5"/>
        <v>2020-05-11Екатеринбург</v>
      </c>
    </row>
    <row r="184" spans="1:7" ht="14.25" customHeight="1" x14ac:dyDescent="0.25">
      <c r="A184" t="str">
        <f t="shared" si="4"/>
        <v>Казань43962</v>
      </c>
      <c r="B184" s="15">
        <v>43962</v>
      </c>
      <c r="C184" s="16" t="s">
        <v>17</v>
      </c>
      <c r="D184" s="16">
        <v>21</v>
      </c>
      <c r="E184" s="16">
        <v>1916</v>
      </c>
      <c r="F184" s="16">
        <v>1733</v>
      </c>
      <c r="G184" t="str">
        <f t="shared" si="5"/>
        <v>2020-05-11Казань</v>
      </c>
    </row>
    <row r="185" spans="1:7" ht="14.25" customHeight="1" x14ac:dyDescent="0.25">
      <c r="A185" t="str">
        <f t="shared" si="4"/>
        <v>Кемерово43962</v>
      </c>
      <c r="B185" s="15">
        <v>43962</v>
      </c>
      <c r="C185" s="16" t="s">
        <v>10</v>
      </c>
      <c r="D185" s="16">
        <v>21</v>
      </c>
      <c r="E185" s="16">
        <v>1597</v>
      </c>
      <c r="F185" s="16">
        <v>1457</v>
      </c>
      <c r="G185" t="str">
        <f t="shared" si="5"/>
        <v>2020-05-11Кемерово</v>
      </c>
    </row>
    <row r="186" spans="1:7" ht="14.25" customHeight="1" x14ac:dyDescent="0.25">
      <c r="A186" t="str">
        <f t="shared" si="4"/>
        <v>Краснодар43962</v>
      </c>
      <c r="B186" s="15">
        <v>43962</v>
      </c>
      <c r="C186" s="16" t="s">
        <v>20</v>
      </c>
      <c r="D186" s="16">
        <v>19</v>
      </c>
      <c r="E186" s="16">
        <v>1527</v>
      </c>
      <c r="F186" s="16">
        <v>1389</v>
      </c>
      <c r="G186" t="str">
        <f t="shared" si="5"/>
        <v>2020-05-11Краснодар</v>
      </c>
    </row>
    <row r="187" spans="1:7" ht="14.25" customHeight="1" x14ac:dyDescent="0.25">
      <c r="A187" t="str">
        <f t="shared" si="4"/>
        <v>Москва Восток43962</v>
      </c>
      <c r="B187" s="15">
        <v>43962</v>
      </c>
      <c r="C187" s="16" t="s">
        <v>22</v>
      </c>
      <c r="D187" s="16">
        <v>54</v>
      </c>
      <c r="E187" s="16">
        <v>10570</v>
      </c>
      <c r="F187" s="16">
        <v>9926</v>
      </c>
      <c r="G187" t="str">
        <f t="shared" si="5"/>
        <v>2020-05-11Москва Восток</v>
      </c>
    </row>
    <row r="188" spans="1:7" ht="14.25" customHeight="1" x14ac:dyDescent="0.25">
      <c r="A188" t="str">
        <f t="shared" si="4"/>
        <v>Москва Запад43962</v>
      </c>
      <c r="B188" s="15">
        <v>43962</v>
      </c>
      <c r="C188" s="16" t="s">
        <v>21</v>
      </c>
      <c r="D188" s="16">
        <v>60</v>
      </c>
      <c r="E188" s="16">
        <v>11100</v>
      </c>
      <c r="F188" s="16">
        <v>10407</v>
      </c>
      <c r="G188" t="str">
        <f t="shared" si="5"/>
        <v>2020-05-11Москва Запад</v>
      </c>
    </row>
    <row r="189" spans="1:7" ht="14.25" customHeight="1" x14ac:dyDescent="0.25">
      <c r="A189" t="str">
        <f t="shared" si="4"/>
        <v>Нижний Новгород43962</v>
      </c>
      <c r="B189" s="15">
        <v>43962</v>
      </c>
      <c r="C189" s="16" t="s">
        <v>13</v>
      </c>
      <c r="D189" s="16">
        <v>19</v>
      </c>
      <c r="E189" s="16">
        <v>2530</v>
      </c>
      <c r="F189" s="16">
        <v>2270</v>
      </c>
      <c r="G189" t="str">
        <f t="shared" si="5"/>
        <v>2020-05-11Нижний Новгород</v>
      </c>
    </row>
    <row r="190" spans="1:7" ht="14.25" customHeight="1" x14ac:dyDescent="0.25">
      <c r="A190" t="str">
        <f t="shared" si="4"/>
        <v>Новосибирск43962</v>
      </c>
      <c r="B190" s="15">
        <v>43962</v>
      </c>
      <c r="C190" s="16" t="s">
        <v>23</v>
      </c>
      <c r="D190" s="16">
        <v>15</v>
      </c>
      <c r="E190" s="16">
        <v>654</v>
      </c>
      <c r="F190" s="16">
        <v>564</v>
      </c>
      <c r="G190" t="str">
        <f t="shared" si="5"/>
        <v>2020-05-11Новосибирск</v>
      </c>
    </row>
    <row r="191" spans="1:7" ht="14.25" customHeight="1" x14ac:dyDescent="0.25">
      <c r="A191" t="str">
        <f t="shared" si="4"/>
        <v>Пермь43962</v>
      </c>
      <c r="B191" s="15">
        <v>43962</v>
      </c>
      <c r="C191" s="16" t="s">
        <v>18</v>
      </c>
      <c r="D191" s="16">
        <v>15</v>
      </c>
      <c r="E191" s="16">
        <v>812</v>
      </c>
      <c r="F191" s="16">
        <v>714</v>
      </c>
      <c r="G191" t="str">
        <f t="shared" si="5"/>
        <v>2020-05-11Пермь</v>
      </c>
    </row>
    <row r="192" spans="1:7" ht="14.25" customHeight="1" x14ac:dyDescent="0.25">
      <c r="A192" t="str">
        <f t="shared" si="4"/>
        <v>Ростов-на-Дону43962</v>
      </c>
      <c r="B192" s="15">
        <v>43962</v>
      </c>
      <c r="C192" s="16" t="s">
        <v>19</v>
      </c>
      <c r="D192" s="16">
        <v>15</v>
      </c>
      <c r="E192" s="16">
        <v>684</v>
      </c>
      <c r="F192" s="16">
        <v>585</v>
      </c>
      <c r="G192" t="str">
        <f t="shared" si="5"/>
        <v>2020-05-11Ростов-на-Дону</v>
      </c>
    </row>
    <row r="193" spans="1:7" ht="14.25" customHeight="1" x14ac:dyDescent="0.25">
      <c r="A193" t="str">
        <f t="shared" si="4"/>
        <v>Санкт-Петербург Север43962</v>
      </c>
      <c r="B193" s="15">
        <v>43962</v>
      </c>
      <c r="C193" s="16" t="s">
        <v>15</v>
      </c>
      <c r="D193" s="16">
        <v>125</v>
      </c>
      <c r="E193" s="16">
        <v>18066</v>
      </c>
      <c r="F193" s="16">
        <v>16883</v>
      </c>
      <c r="G193" t="str">
        <f t="shared" si="5"/>
        <v>2020-05-11Санкт-Петербург Север</v>
      </c>
    </row>
    <row r="194" spans="1:7" ht="14.25" customHeight="1" x14ac:dyDescent="0.25">
      <c r="A194" t="str">
        <f t="shared" si="4"/>
        <v>Санкт-Петербург Юг43962</v>
      </c>
      <c r="B194" s="15">
        <v>43962</v>
      </c>
      <c r="C194" s="16" t="s">
        <v>14</v>
      </c>
      <c r="D194" s="16">
        <v>129</v>
      </c>
      <c r="E194" s="16">
        <v>14043</v>
      </c>
      <c r="F194" s="16">
        <v>13167</v>
      </c>
      <c r="G194" t="str">
        <f t="shared" si="5"/>
        <v>2020-05-11Санкт-Петербург Юг</v>
      </c>
    </row>
    <row r="195" spans="1:7" ht="14.25" customHeight="1" x14ac:dyDescent="0.25">
      <c r="A195" t="str">
        <f t="shared" ref="A195:A258" si="6">C195&amp;B195</f>
        <v>Тольятти43962</v>
      </c>
      <c r="B195" s="15">
        <v>43962</v>
      </c>
      <c r="C195" s="16" t="s">
        <v>12</v>
      </c>
      <c r="D195" s="16">
        <v>10</v>
      </c>
      <c r="E195" s="16">
        <v>494</v>
      </c>
      <c r="F195" s="16">
        <v>421</v>
      </c>
      <c r="G195" t="str">
        <f t="shared" ref="G195:G258" si="7">TEXT(B195,"ГГГГ-ММ-ДД") &amp; C195</f>
        <v>2020-05-11Тольятти</v>
      </c>
    </row>
    <row r="196" spans="1:7" ht="14.25" customHeight="1" x14ac:dyDescent="0.25">
      <c r="A196" t="str">
        <f t="shared" si="6"/>
        <v>Волгоград43963</v>
      </c>
      <c r="B196" s="15">
        <v>43963</v>
      </c>
      <c r="C196" s="16" t="s">
        <v>16</v>
      </c>
      <c r="D196" s="16">
        <v>36</v>
      </c>
      <c r="E196" s="16">
        <v>4418</v>
      </c>
      <c r="F196" s="16">
        <v>4088</v>
      </c>
      <c r="G196" t="str">
        <f t="shared" si="7"/>
        <v>2020-05-12Волгоград</v>
      </c>
    </row>
    <row r="197" spans="1:7" ht="14.25" customHeight="1" x14ac:dyDescent="0.25">
      <c r="A197" t="str">
        <f t="shared" si="6"/>
        <v>Екатеринбург43963</v>
      </c>
      <c r="B197" s="15">
        <v>43963</v>
      </c>
      <c r="C197" s="16" t="s">
        <v>11</v>
      </c>
      <c r="D197" s="16">
        <v>31</v>
      </c>
      <c r="E197" s="16">
        <v>4800</v>
      </c>
      <c r="F197" s="16">
        <v>4470</v>
      </c>
      <c r="G197" t="str">
        <f t="shared" si="7"/>
        <v>2020-05-12Екатеринбург</v>
      </c>
    </row>
    <row r="198" spans="1:7" ht="14.25" customHeight="1" x14ac:dyDescent="0.25">
      <c r="A198" t="str">
        <f t="shared" si="6"/>
        <v>Казань43963</v>
      </c>
      <c r="B198" s="15">
        <v>43963</v>
      </c>
      <c r="C198" s="16" t="s">
        <v>17</v>
      </c>
      <c r="D198" s="16">
        <v>21</v>
      </c>
      <c r="E198" s="16">
        <v>1926</v>
      </c>
      <c r="F198" s="16">
        <v>1745</v>
      </c>
      <c r="G198" t="str">
        <f t="shared" si="7"/>
        <v>2020-05-12Казань</v>
      </c>
    </row>
    <row r="199" spans="1:7" ht="14.25" customHeight="1" x14ac:dyDescent="0.25">
      <c r="A199" t="str">
        <f t="shared" si="6"/>
        <v>Кемерово43963</v>
      </c>
      <c r="B199" s="15">
        <v>43963</v>
      </c>
      <c r="C199" s="16" t="s">
        <v>10</v>
      </c>
      <c r="D199" s="16">
        <v>21</v>
      </c>
      <c r="E199" s="16">
        <v>1656</v>
      </c>
      <c r="F199" s="16">
        <v>1516</v>
      </c>
      <c r="G199" t="str">
        <f t="shared" si="7"/>
        <v>2020-05-12Кемерово</v>
      </c>
    </row>
    <row r="200" spans="1:7" ht="14.25" customHeight="1" x14ac:dyDescent="0.25">
      <c r="A200" t="str">
        <f t="shared" si="6"/>
        <v>Краснодар43963</v>
      </c>
      <c r="B200" s="15">
        <v>43963</v>
      </c>
      <c r="C200" s="16" t="s">
        <v>20</v>
      </c>
      <c r="D200" s="16">
        <v>19</v>
      </c>
      <c r="E200" s="16">
        <v>1598</v>
      </c>
      <c r="F200" s="16">
        <v>1454</v>
      </c>
      <c r="G200" t="str">
        <f t="shared" si="7"/>
        <v>2020-05-12Краснодар</v>
      </c>
    </row>
    <row r="201" spans="1:7" ht="14.25" customHeight="1" x14ac:dyDescent="0.25">
      <c r="A201" t="str">
        <f t="shared" si="6"/>
        <v>Москва Восток43963</v>
      </c>
      <c r="B201" s="15">
        <v>43963</v>
      </c>
      <c r="C201" s="16" t="s">
        <v>22</v>
      </c>
      <c r="D201" s="16">
        <v>54</v>
      </c>
      <c r="E201" s="16">
        <v>11614</v>
      </c>
      <c r="F201" s="16">
        <v>10862</v>
      </c>
      <c r="G201" t="str">
        <f t="shared" si="7"/>
        <v>2020-05-12Москва Восток</v>
      </c>
    </row>
    <row r="202" spans="1:7" ht="14.25" customHeight="1" x14ac:dyDescent="0.25">
      <c r="A202" t="str">
        <f t="shared" si="6"/>
        <v>Москва Запад43963</v>
      </c>
      <c r="B202" s="15">
        <v>43963</v>
      </c>
      <c r="C202" s="16" t="s">
        <v>21</v>
      </c>
      <c r="D202" s="16">
        <v>60</v>
      </c>
      <c r="E202" s="16">
        <v>12000</v>
      </c>
      <c r="F202" s="16">
        <v>11194</v>
      </c>
      <c r="G202" t="str">
        <f t="shared" si="7"/>
        <v>2020-05-12Москва Запад</v>
      </c>
    </row>
    <row r="203" spans="1:7" ht="14.25" customHeight="1" x14ac:dyDescent="0.25">
      <c r="A203" t="str">
        <f t="shared" si="6"/>
        <v>Нижний Новгород43963</v>
      </c>
      <c r="B203" s="15">
        <v>43963</v>
      </c>
      <c r="C203" s="16" t="s">
        <v>13</v>
      </c>
      <c r="D203" s="16">
        <v>19</v>
      </c>
      <c r="E203" s="16">
        <v>1649</v>
      </c>
      <c r="F203" s="16">
        <v>1460</v>
      </c>
      <c r="G203" t="str">
        <f t="shared" si="7"/>
        <v>2020-05-12Нижний Новгород</v>
      </c>
    </row>
    <row r="204" spans="1:7" ht="14.25" customHeight="1" x14ac:dyDescent="0.25">
      <c r="A204" t="str">
        <f t="shared" si="6"/>
        <v>Новосибирск43963</v>
      </c>
      <c r="B204" s="15">
        <v>43963</v>
      </c>
      <c r="C204" s="16" t="s">
        <v>23</v>
      </c>
      <c r="D204" s="16">
        <v>15</v>
      </c>
      <c r="E204" s="16">
        <v>750</v>
      </c>
      <c r="F204" s="16">
        <v>659</v>
      </c>
      <c r="G204" t="str">
        <f t="shared" si="7"/>
        <v>2020-05-12Новосибирск</v>
      </c>
    </row>
    <row r="205" spans="1:7" ht="14.25" customHeight="1" x14ac:dyDescent="0.25">
      <c r="A205" t="str">
        <f t="shared" si="6"/>
        <v>Пермь43963</v>
      </c>
      <c r="B205" s="15">
        <v>43963</v>
      </c>
      <c r="C205" s="16" t="s">
        <v>18</v>
      </c>
      <c r="D205" s="16">
        <v>15</v>
      </c>
      <c r="E205" s="16">
        <v>845</v>
      </c>
      <c r="F205" s="16">
        <v>743</v>
      </c>
      <c r="G205" t="str">
        <f t="shared" si="7"/>
        <v>2020-05-12Пермь</v>
      </c>
    </row>
    <row r="206" spans="1:7" ht="14.25" customHeight="1" x14ac:dyDescent="0.25">
      <c r="A206" t="str">
        <f t="shared" si="6"/>
        <v>Ростов-на-Дону43963</v>
      </c>
      <c r="B206" s="15">
        <v>43963</v>
      </c>
      <c r="C206" s="16" t="s">
        <v>19</v>
      </c>
      <c r="D206" s="16">
        <v>15</v>
      </c>
      <c r="E206" s="16">
        <v>624</v>
      </c>
      <c r="F206" s="16">
        <v>538</v>
      </c>
      <c r="G206" t="str">
        <f t="shared" si="7"/>
        <v>2020-05-12Ростов-на-Дону</v>
      </c>
    </row>
    <row r="207" spans="1:7" ht="14.25" customHeight="1" x14ac:dyDescent="0.25">
      <c r="A207" t="str">
        <f t="shared" si="6"/>
        <v>Санкт-Петербург Север43963</v>
      </c>
      <c r="B207" s="15">
        <v>43963</v>
      </c>
      <c r="C207" s="16" t="s">
        <v>15</v>
      </c>
      <c r="D207" s="16">
        <v>125</v>
      </c>
      <c r="E207" s="16">
        <v>21106</v>
      </c>
      <c r="F207" s="16">
        <v>19651</v>
      </c>
      <c r="G207" t="str">
        <f t="shared" si="7"/>
        <v>2020-05-12Санкт-Петербург Север</v>
      </c>
    </row>
    <row r="208" spans="1:7" ht="14.25" customHeight="1" x14ac:dyDescent="0.25">
      <c r="A208" t="str">
        <f t="shared" si="6"/>
        <v>Санкт-Петербург Юг43963</v>
      </c>
      <c r="B208" s="15">
        <v>43963</v>
      </c>
      <c r="C208" s="16" t="s">
        <v>14</v>
      </c>
      <c r="D208" s="16">
        <v>129</v>
      </c>
      <c r="E208" s="16">
        <v>16387</v>
      </c>
      <c r="F208" s="16">
        <v>15322</v>
      </c>
      <c r="G208" t="str">
        <f t="shared" si="7"/>
        <v>2020-05-12Санкт-Петербург Юг</v>
      </c>
    </row>
    <row r="209" spans="1:7" ht="14.25" customHeight="1" x14ac:dyDescent="0.25">
      <c r="A209" t="str">
        <f t="shared" si="6"/>
        <v>Тольятти43963</v>
      </c>
      <c r="B209" s="15">
        <v>43963</v>
      </c>
      <c r="C209" s="16" t="s">
        <v>12</v>
      </c>
      <c r="D209" s="16">
        <v>10</v>
      </c>
      <c r="E209" s="16">
        <v>526</v>
      </c>
      <c r="F209" s="16">
        <v>448</v>
      </c>
      <c r="G209" t="str">
        <f t="shared" si="7"/>
        <v>2020-05-12Тольятти</v>
      </c>
    </row>
    <row r="210" spans="1:7" ht="14.25" customHeight="1" x14ac:dyDescent="0.25">
      <c r="A210" t="str">
        <f t="shared" si="6"/>
        <v>Волгоград43964</v>
      </c>
      <c r="B210" s="15">
        <v>43964</v>
      </c>
      <c r="C210" s="16" t="s">
        <v>16</v>
      </c>
      <c r="D210" s="16">
        <v>36</v>
      </c>
      <c r="E210" s="16">
        <v>4967</v>
      </c>
      <c r="F210" s="16">
        <v>4583</v>
      </c>
      <c r="G210" t="str">
        <f t="shared" si="7"/>
        <v>2020-05-13Волгоград</v>
      </c>
    </row>
    <row r="211" spans="1:7" ht="14.25" customHeight="1" x14ac:dyDescent="0.25">
      <c r="A211" t="str">
        <f t="shared" si="6"/>
        <v>Екатеринбург43964</v>
      </c>
      <c r="B211" s="15">
        <v>43964</v>
      </c>
      <c r="C211" s="16" t="s">
        <v>11</v>
      </c>
      <c r="D211" s="16">
        <v>31</v>
      </c>
      <c r="E211" s="16">
        <v>5251</v>
      </c>
      <c r="F211" s="16">
        <v>4853</v>
      </c>
      <c r="G211" t="str">
        <f t="shared" si="7"/>
        <v>2020-05-13Екатеринбург</v>
      </c>
    </row>
    <row r="212" spans="1:7" ht="14.25" customHeight="1" x14ac:dyDescent="0.25">
      <c r="A212" t="str">
        <f t="shared" si="6"/>
        <v>Казань43964</v>
      </c>
      <c r="B212" s="15">
        <v>43964</v>
      </c>
      <c r="C212" s="16" t="s">
        <v>17</v>
      </c>
      <c r="D212" s="16">
        <v>21</v>
      </c>
      <c r="E212" s="16">
        <v>2061</v>
      </c>
      <c r="F212" s="16">
        <v>1876</v>
      </c>
      <c r="G212" t="str">
        <f t="shared" si="7"/>
        <v>2020-05-13Казань</v>
      </c>
    </row>
    <row r="213" spans="1:7" ht="14.25" customHeight="1" x14ac:dyDescent="0.25">
      <c r="A213" t="str">
        <f t="shared" si="6"/>
        <v>Кемерово43964</v>
      </c>
      <c r="B213" s="15">
        <v>43964</v>
      </c>
      <c r="C213" s="16" t="s">
        <v>10</v>
      </c>
      <c r="D213" s="16">
        <v>21</v>
      </c>
      <c r="E213" s="16">
        <v>1698</v>
      </c>
      <c r="F213" s="16">
        <v>1554</v>
      </c>
      <c r="G213" t="str">
        <f t="shared" si="7"/>
        <v>2020-05-13Кемерово</v>
      </c>
    </row>
    <row r="214" spans="1:7" ht="14.25" customHeight="1" x14ac:dyDescent="0.25">
      <c r="A214" t="str">
        <f t="shared" si="6"/>
        <v>Краснодар43964</v>
      </c>
      <c r="B214" s="15">
        <v>43964</v>
      </c>
      <c r="C214" s="16" t="s">
        <v>20</v>
      </c>
      <c r="D214" s="16">
        <v>19</v>
      </c>
      <c r="E214" s="16">
        <v>1605</v>
      </c>
      <c r="F214" s="16">
        <v>1447</v>
      </c>
      <c r="G214" t="str">
        <f t="shared" si="7"/>
        <v>2020-05-13Краснодар</v>
      </c>
    </row>
    <row r="215" spans="1:7" ht="14.25" customHeight="1" x14ac:dyDescent="0.25">
      <c r="A215" t="str">
        <f t="shared" si="6"/>
        <v>Москва Восток43964</v>
      </c>
      <c r="B215" s="15">
        <v>43964</v>
      </c>
      <c r="C215" s="16" t="s">
        <v>22</v>
      </c>
      <c r="D215" s="16">
        <v>54</v>
      </c>
      <c r="E215" s="16">
        <v>11522</v>
      </c>
      <c r="F215" s="16">
        <v>10803</v>
      </c>
      <c r="G215" t="str">
        <f t="shared" si="7"/>
        <v>2020-05-13Москва Восток</v>
      </c>
    </row>
    <row r="216" spans="1:7" ht="14.25" customHeight="1" x14ac:dyDescent="0.25">
      <c r="A216" t="str">
        <f t="shared" si="6"/>
        <v>Москва Запад43964</v>
      </c>
      <c r="B216" s="15">
        <v>43964</v>
      </c>
      <c r="C216" s="16" t="s">
        <v>21</v>
      </c>
      <c r="D216" s="16">
        <v>60</v>
      </c>
      <c r="E216" s="16">
        <v>12007</v>
      </c>
      <c r="F216" s="16">
        <v>11245</v>
      </c>
      <c r="G216" t="str">
        <f t="shared" si="7"/>
        <v>2020-05-13Москва Запад</v>
      </c>
    </row>
    <row r="217" spans="1:7" ht="14.25" customHeight="1" x14ac:dyDescent="0.25">
      <c r="A217" t="str">
        <f t="shared" si="6"/>
        <v>Нижний Новгород43964</v>
      </c>
      <c r="B217" s="15">
        <v>43964</v>
      </c>
      <c r="C217" s="16" t="s">
        <v>13</v>
      </c>
      <c r="D217" s="16">
        <v>19</v>
      </c>
      <c r="E217" s="16">
        <v>1625</v>
      </c>
      <c r="F217" s="16">
        <v>1444</v>
      </c>
      <c r="G217" t="str">
        <f t="shared" si="7"/>
        <v>2020-05-13Нижний Новгород</v>
      </c>
    </row>
    <row r="218" spans="1:7" ht="14.25" customHeight="1" x14ac:dyDescent="0.25">
      <c r="A218" t="str">
        <f t="shared" si="6"/>
        <v>Новосибирск43964</v>
      </c>
      <c r="B218" s="15">
        <v>43964</v>
      </c>
      <c r="C218" s="16" t="s">
        <v>23</v>
      </c>
      <c r="D218" s="16">
        <v>15</v>
      </c>
      <c r="E218" s="16">
        <v>854</v>
      </c>
      <c r="F218" s="16">
        <v>756</v>
      </c>
      <c r="G218" t="str">
        <f t="shared" si="7"/>
        <v>2020-05-13Новосибирск</v>
      </c>
    </row>
    <row r="219" spans="1:7" ht="14.25" customHeight="1" x14ac:dyDescent="0.25">
      <c r="A219" t="str">
        <f t="shared" si="6"/>
        <v>Пермь43964</v>
      </c>
      <c r="B219" s="15">
        <v>43964</v>
      </c>
      <c r="C219" s="16" t="s">
        <v>18</v>
      </c>
      <c r="D219" s="16">
        <v>15</v>
      </c>
      <c r="E219" s="16">
        <v>898</v>
      </c>
      <c r="F219" s="16">
        <v>795</v>
      </c>
      <c r="G219" t="str">
        <f t="shared" si="7"/>
        <v>2020-05-13Пермь</v>
      </c>
    </row>
    <row r="220" spans="1:7" ht="14.25" customHeight="1" x14ac:dyDescent="0.25">
      <c r="A220" t="str">
        <f t="shared" si="6"/>
        <v>Ростов-на-Дону43964</v>
      </c>
      <c r="B220" s="15">
        <v>43964</v>
      </c>
      <c r="C220" s="16" t="s">
        <v>19</v>
      </c>
      <c r="D220" s="16">
        <v>15</v>
      </c>
      <c r="E220" s="16">
        <v>599</v>
      </c>
      <c r="F220" s="16">
        <v>515</v>
      </c>
      <c r="G220" t="str">
        <f t="shared" si="7"/>
        <v>2020-05-13Ростов-на-Дону</v>
      </c>
    </row>
    <row r="221" spans="1:7" ht="14.25" customHeight="1" x14ac:dyDescent="0.25">
      <c r="A221" t="str">
        <f t="shared" si="6"/>
        <v>Санкт-Петербург Север43964</v>
      </c>
      <c r="B221" s="15">
        <v>43964</v>
      </c>
      <c r="C221" s="16" t="s">
        <v>15</v>
      </c>
      <c r="D221" s="16">
        <v>125</v>
      </c>
      <c r="E221" s="16">
        <v>19965</v>
      </c>
      <c r="F221" s="16">
        <v>18573</v>
      </c>
      <c r="G221" t="str">
        <f t="shared" si="7"/>
        <v>2020-05-13Санкт-Петербург Север</v>
      </c>
    </row>
    <row r="222" spans="1:7" ht="14.25" customHeight="1" x14ac:dyDescent="0.25">
      <c r="A222" t="str">
        <f t="shared" si="6"/>
        <v>Санкт-Петербург Юг43964</v>
      </c>
      <c r="B222" s="15">
        <v>43964</v>
      </c>
      <c r="C222" s="16" t="s">
        <v>14</v>
      </c>
      <c r="D222" s="16">
        <v>129</v>
      </c>
      <c r="E222" s="16">
        <v>15304</v>
      </c>
      <c r="F222" s="16">
        <v>14315</v>
      </c>
      <c r="G222" t="str">
        <f t="shared" si="7"/>
        <v>2020-05-13Санкт-Петербург Юг</v>
      </c>
    </row>
    <row r="223" spans="1:7" ht="14.25" customHeight="1" x14ac:dyDescent="0.25">
      <c r="A223" t="str">
        <f t="shared" si="6"/>
        <v>Тольятти43964</v>
      </c>
      <c r="B223" s="15">
        <v>43964</v>
      </c>
      <c r="C223" s="16" t="s">
        <v>12</v>
      </c>
      <c r="D223" s="16">
        <v>10</v>
      </c>
      <c r="E223" s="16">
        <v>612</v>
      </c>
      <c r="F223" s="16">
        <v>530</v>
      </c>
      <c r="G223" t="str">
        <f t="shared" si="7"/>
        <v>2020-05-13Тольятти</v>
      </c>
    </row>
    <row r="224" spans="1:7" ht="14.25" customHeight="1" x14ac:dyDescent="0.25">
      <c r="A224" t="str">
        <f t="shared" si="6"/>
        <v>Волгоград43965</v>
      </c>
      <c r="B224" s="15">
        <v>43965</v>
      </c>
      <c r="C224" s="16" t="s">
        <v>16</v>
      </c>
      <c r="D224" s="16">
        <v>36</v>
      </c>
      <c r="E224" s="16">
        <v>4285</v>
      </c>
      <c r="F224" s="16">
        <v>3950</v>
      </c>
      <c r="G224" t="str">
        <f t="shared" si="7"/>
        <v>2020-05-14Волгоград</v>
      </c>
    </row>
    <row r="225" spans="1:7" ht="14.25" customHeight="1" x14ac:dyDescent="0.25">
      <c r="A225" t="str">
        <f t="shared" si="6"/>
        <v>Екатеринбург43965</v>
      </c>
      <c r="B225" s="15">
        <v>43965</v>
      </c>
      <c r="C225" s="16" t="s">
        <v>11</v>
      </c>
      <c r="D225" s="16">
        <v>31</v>
      </c>
      <c r="E225" s="16">
        <v>4695</v>
      </c>
      <c r="F225" s="16">
        <v>4372</v>
      </c>
      <c r="G225" t="str">
        <f t="shared" si="7"/>
        <v>2020-05-14Екатеринбург</v>
      </c>
    </row>
    <row r="226" spans="1:7" ht="14.25" customHeight="1" x14ac:dyDescent="0.25">
      <c r="A226" t="str">
        <f t="shared" si="6"/>
        <v>Казань43965</v>
      </c>
      <c r="B226" s="15">
        <v>43965</v>
      </c>
      <c r="C226" s="16" t="s">
        <v>17</v>
      </c>
      <c r="D226" s="16">
        <v>21</v>
      </c>
      <c r="E226" s="16">
        <v>1993</v>
      </c>
      <c r="F226" s="16">
        <v>1796</v>
      </c>
      <c r="G226" t="str">
        <f t="shared" si="7"/>
        <v>2020-05-14Казань</v>
      </c>
    </row>
    <row r="227" spans="1:7" ht="14.25" customHeight="1" x14ac:dyDescent="0.25">
      <c r="A227" t="str">
        <f t="shared" si="6"/>
        <v>Кемерово43965</v>
      </c>
      <c r="B227" s="15">
        <v>43965</v>
      </c>
      <c r="C227" s="16" t="s">
        <v>10</v>
      </c>
      <c r="D227" s="16">
        <v>21</v>
      </c>
      <c r="E227" s="16">
        <v>1706</v>
      </c>
      <c r="F227" s="16">
        <v>1548</v>
      </c>
      <c r="G227" t="str">
        <f t="shared" si="7"/>
        <v>2020-05-14Кемерово</v>
      </c>
    </row>
    <row r="228" spans="1:7" ht="14.25" customHeight="1" x14ac:dyDescent="0.25">
      <c r="A228" t="str">
        <f t="shared" si="6"/>
        <v>Краснодар43965</v>
      </c>
      <c r="B228" s="15">
        <v>43965</v>
      </c>
      <c r="C228" s="16" t="s">
        <v>20</v>
      </c>
      <c r="D228" s="16">
        <v>19</v>
      </c>
      <c r="E228" s="16">
        <v>1635</v>
      </c>
      <c r="F228" s="16">
        <v>1487</v>
      </c>
      <c r="G228" t="str">
        <f t="shared" si="7"/>
        <v>2020-05-14Краснодар</v>
      </c>
    </row>
    <row r="229" spans="1:7" ht="14.25" customHeight="1" x14ac:dyDescent="0.25">
      <c r="A229" t="str">
        <f t="shared" si="6"/>
        <v>Москва Восток43965</v>
      </c>
      <c r="B229" s="15">
        <v>43965</v>
      </c>
      <c r="C229" s="16" t="s">
        <v>22</v>
      </c>
      <c r="D229" s="16">
        <v>54</v>
      </c>
      <c r="E229" s="16">
        <v>11194</v>
      </c>
      <c r="F229" s="16">
        <v>10554</v>
      </c>
      <c r="G229" t="str">
        <f t="shared" si="7"/>
        <v>2020-05-14Москва Восток</v>
      </c>
    </row>
    <row r="230" spans="1:7" ht="14.25" customHeight="1" x14ac:dyDescent="0.25">
      <c r="A230" t="str">
        <f t="shared" si="6"/>
        <v>Москва Запад43965</v>
      </c>
      <c r="B230" s="15">
        <v>43965</v>
      </c>
      <c r="C230" s="16" t="s">
        <v>21</v>
      </c>
      <c r="D230" s="16">
        <v>60</v>
      </c>
      <c r="E230" s="16">
        <v>11935</v>
      </c>
      <c r="F230" s="16">
        <v>11178</v>
      </c>
      <c r="G230" t="str">
        <f t="shared" si="7"/>
        <v>2020-05-14Москва Запад</v>
      </c>
    </row>
    <row r="231" spans="1:7" ht="14.25" customHeight="1" x14ac:dyDescent="0.25">
      <c r="A231" t="str">
        <f t="shared" si="6"/>
        <v>Нижний Новгород43965</v>
      </c>
      <c r="B231" s="15">
        <v>43965</v>
      </c>
      <c r="C231" s="16" t="s">
        <v>13</v>
      </c>
      <c r="D231" s="16">
        <v>19</v>
      </c>
      <c r="E231" s="16">
        <v>1675</v>
      </c>
      <c r="F231" s="16">
        <v>1475</v>
      </c>
      <c r="G231" t="str">
        <f t="shared" si="7"/>
        <v>2020-05-14Нижний Новгород</v>
      </c>
    </row>
    <row r="232" spans="1:7" ht="14.25" customHeight="1" x14ac:dyDescent="0.25">
      <c r="A232" t="str">
        <f t="shared" si="6"/>
        <v>Новосибирск43965</v>
      </c>
      <c r="B232" s="15">
        <v>43965</v>
      </c>
      <c r="C232" s="16" t="s">
        <v>23</v>
      </c>
      <c r="D232" s="16">
        <v>16</v>
      </c>
      <c r="E232" s="16">
        <v>834</v>
      </c>
      <c r="F232" s="16">
        <v>735</v>
      </c>
      <c r="G232" t="str">
        <f t="shared" si="7"/>
        <v>2020-05-14Новосибирск</v>
      </c>
    </row>
    <row r="233" spans="1:7" ht="14.25" customHeight="1" x14ac:dyDescent="0.25">
      <c r="A233" t="str">
        <f t="shared" si="6"/>
        <v>Пермь43965</v>
      </c>
      <c r="B233" s="15">
        <v>43965</v>
      </c>
      <c r="C233" s="16" t="s">
        <v>18</v>
      </c>
      <c r="D233" s="16">
        <v>15</v>
      </c>
      <c r="E233" s="16">
        <v>890</v>
      </c>
      <c r="F233" s="16">
        <v>777</v>
      </c>
      <c r="G233" t="str">
        <f t="shared" si="7"/>
        <v>2020-05-14Пермь</v>
      </c>
    </row>
    <row r="234" spans="1:7" ht="14.25" customHeight="1" x14ac:dyDescent="0.25">
      <c r="A234" t="str">
        <f t="shared" si="6"/>
        <v>Ростов-на-Дону43965</v>
      </c>
      <c r="B234" s="15">
        <v>43965</v>
      </c>
      <c r="C234" s="16" t="s">
        <v>19</v>
      </c>
      <c r="D234" s="16">
        <v>15</v>
      </c>
      <c r="E234" s="16">
        <v>638</v>
      </c>
      <c r="F234" s="16">
        <v>548</v>
      </c>
      <c r="G234" t="str">
        <f t="shared" si="7"/>
        <v>2020-05-14Ростов-на-Дону</v>
      </c>
    </row>
    <row r="235" spans="1:7" ht="14.25" customHeight="1" x14ac:dyDescent="0.25">
      <c r="A235" t="str">
        <f t="shared" si="6"/>
        <v>Санкт-Петербург Север43965</v>
      </c>
      <c r="B235" s="15">
        <v>43965</v>
      </c>
      <c r="C235" s="16" t="s">
        <v>15</v>
      </c>
      <c r="D235" s="16">
        <v>125</v>
      </c>
      <c r="E235" s="16">
        <v>20247</v>
      </c>
      <c r="F235" s="16">
        <v>18812</v>
      </c>
      <c r="G235" t="str">
        <f t="shared" si="7"/>
        <v>2020-05-14Санкт-Петербург Север</v>
      </c>
    </row>
    <row r="236" spans="1:7" ht="14.25" customHeight="1" x14ac:dyDescent="0.25">
      <c r="A236" t="str">
        <f t="shared" si="6"/>
        <v>Санкт-Петербург Юг43965</v>
      </c>
      <c r="B236" s="15">
        <v>43965</v>
      </c>
      <c r="C236" s="16" t="s">
        <v>14</v>
      </c>
      <c r="D236" s="16">
        <v>129</v>
      </c>
      <c r="E236" s="16">
        <v>15804</v>
      </c>
      <c r="F236" s="16">
        <v>14738</v>
      </c>
      <c r="G236" t="str">
        <f t="shared" si="7"/>
        <v>2020-05-14Санкт-Петербург Юг</v>
      </c>
    </row>
    <row r="237" spans="1:7" ht="14.25" customHeight="1" x14ac:dyDescent="0.25">
      <c r="A237" t="str">
        <f t="shared" si="6"/>
        <v>Тольятти43965</v>
      </c>
      <c r="B237" s="15">
        <v>43965</v>
      </c>
      <c r="C237" s="16" t="s">
        <v>12</v>
      </c>
      <c r="D237" s="16">
        <v>10</v>
      </c>
      <c r="E237" s="16">
        <v>627</v>
      </c>
      <c r="F237" s="16">
        <v>545</v>
      </c>
      <c r="G237" t="str">
        <f t="shared" si="7"/>
        <v>2020-05-14Тольятти</v>
      </c>
    </row>
    <row r="238" spans="1:7" ht="14.25" customHeight="1" x14ac:dyDescent="0.25">
      <c r="A238" t="str">
        <f t="shared" si="6"/>
        <v>Волгоград43966</v>
      </c>
      <c r="B238" s="15">
        <v>43966</v>
      </c>
      <c r="C238" s="16" t="s">
        <v>16</v>
      </c>
      <c r="D238" s="16">
        <v>36</v>
      </c>
      <c r="E238" s="16">
        <v>4862</v>
      </c>
      <c r="F238" s="16">
        <v>4476</v>
      </c>
      <c r="G238" t="str">
        <f t="shared" si="7"/>
        <v>2020-05-15Волгоград</v>
      </c>
    </row>
    <row r="239" spans="1:7" ht="14.25" customHeight="1" x14ac:dyDescent="0.25">
      <c r="A239" t="str">
        <f t="shared" si="6"/>
        <v>Екатеринбург43966</v>
      </c>
      <c r="B239" s="15">
        <v>43966</v>
      </c>
      <c r="C239" s="16" t="s">
        <v>11</v>
      </c>
      <c r="D239" s="16">
        <v>31</v>
      </c>
      <c r="E239" s="16">
        <v>5184</v>
      </c>
      <c r="F239" s="16">
        <v>4778</v>
      </c>
      <c r="G239" t="str">
        <f t="shared" si="7"/>
        <v>2020-05-15Екатеринбург</v>
      </c>
    </row>
    <row r="240" spans="1:7" ht="14.25" customHeight="1" x14ac:dyDescent="0.25">
      <c r="A240" t="str">
        <f t="shared" si="6"/>
        <v>Казань43966</v>
      </c>
      <c r="B240" s="15">
        <v>43966</v>
      </c>
      <c r="C240" s="16" t="s">
        <v>17</v>
      </c>
      <c r="D240" s="16">
        <v>21</v>
      </c>
      <c r="E240" s="16">
        <v>2255</v>
      </c>
      <c r="F240" s="16">
        <v>2045</v>
      </c>
      <c r="G240" t="str">
        <f t="shared" si="7"/>
        <v>2020-05-15Казань</v>
      </c>
    </row>
    <row r="241" spans="1:7" ht="14.25" customHeight="1" x14ac:dyDescent="0.25">
      <c r="A241" t="str">
        <f t="shared" si="6"/>
        <v>Кемерово43966</v>
      </c>
      <c r="B241" s="15">
        <v>43966</v>
      </c>
      <c r="C241" s="16" t="s">
        <v>10</v>
      </c>
      <c r="D241" s="16">
        <v>21</v>
      </c>
      <c r="E241" s="16">
        <v>1926</v>
      </c>
      <c r="F241" s="16">
        <v>1742</v>
      </c>
      <c r="G241" t="str">
        <f t="shared" si="7"/>
        <v>2020-05-15Кемерово</v>
      </c>
    </row>
    <row r="242" spans="1:7" ht="14.25" customHeight="1" x14ac:dyDescent="0.25">
      <c r="A242" t="str">
        <f t="shared" si="6"/>
        <v>Краснодар43966</v>
      </c>
      <c r="B242" s="15">
        <v>43966</v>
      </c>
      <c r="C242" s="16" t="s">
        <v>20</v>
      </c>
      <c r="D242" s="16">
        <v>19</v>
      </c>
      <c r="E242" s="16">
        <v>1780</v>
      </c>
      <c r="F242" s="16">
        <v>1615</v>
      </c>
      <c r="G242" t="str">
        <f t="shared" si="7"/>
        <v>2020-05-15Краснодар</v>
      </c>
    </row>
    <row r="243" spans="1:7" ht="14.25" customHeight="1" x14ac:dyDescent="0.25">
      <c r="A243" t="str">
        <f t="shared" si="6"/>
        <v>Москва Восток43966</v>
      </c>
      <c r="B243" s="15">
        <v>43966</v>
      </c>
      <c r="C243" s="16" t="s">
        <v>22</v>
      </c>
      <c r="D243" s="16">
        <v>54</v>
      </c>
      <c r="E243" s="16">
        <v>12791</v>
      </c>
      <c r="F243" s="16">
        <v>11950</v>
      </c>
      <c r="G243" t="str">
        <f t="shared" si="7"/>
        <v>2020-05-15Москва Восток</v>
      </c>
    </row>
    <row r="244" spans="1:7" ht="14.25" customHeight="1" x14ac:dyDescent="0.25">
      <c r="A244" t="str">
        <f t="shared" si="6"/>
        <v>Москва Запад43966</v>
      </c>
      <c r="B244" s="15">
        <v>43966</v>
      </c>
      <c r="C244" s="16" t="s">
        <v>21</v>
      </c>
      <c r="D244" s="16">
        <v>60</v>
      </c>
      <c r="E244" s="16">
        <v>13544</v>
      </c>
      <c r="F244" s="16">
        <v>12643</v>
      </c>
      <c r="G244" t="str">
        <f t="shared" si="7"/>
        <v>2020-05-15Москва Запад</v>
      </c>
    </row>
    <row r="245" spans="1:7" ht="14.25" customHeight="1" x14ac:dyDescent="0.25">
      <c r="A245" t="str">
        <f t="shared" si="6"/>
        <v>Нижний Новгород43966</v>
      </c>
      <c r="B245" s="15">
        <v>43966</v>
      </c>
      <c r="C245" s="16" t="s">
        <v>13</v>
      </c>
      <c r="D245" s="16">
        <v>19</v>
      </c>
      <c r="E245" s="16">
        <v>1940</v>
      </c>
      <c r="F245" s="16">
        <v>1715</v>
      </c>
      <c r="G245" t="str">
        <f t="shared" si="7"/>
        <v>2020-05-15Нижний Новгород</v>
      </c>
    </row>
    <row r="246" spans="1:7" ht="14.25" customHeight="1" x14ac:dyDescent="0.25">
      <c r="A246" t="str">
        <f t="shared" si="6"/>
        <v>Новосибирск43966</v>
      </c>
      <c r="B246" s="15">
        <v>43966</v>
      </c>
      <c r="C246" s="16" t="s">
        <v>23</v>
      </c>
      <c r="D246" s="16">
        <v>16</v>
      </c>
      <c r="E246" s="16">
        <v>817</v>
      </c>
      <c r="F246" s="16">
        <v>718</v>
      </c>
      <c r="G246" t="str">
        <f t="shared" si="7"/>
        <v>2020-05-15Новосибирск</v>
      </c>
    </row>
    <row r="247" spans="1:7" ht="14.25" customHeight="1" x14ac:dyDescent="0.25">
      <c r="A247" t="str">
        <f t="shared" si="6"/>
        <v>Пермь43966</v>
      </c>
      <c r="B247" s="15">
        <v>43966</v>
      </c>
      <c r="C247" s="16" t="s">
        <v>18</v>
      </c>
      <c r="D247" s="16">
        <v>15</v>
      </c>
      <c r="E247" s="16">
        <v>980</v>
      </c>
      <c r="F247" s="16">
        <v>867</v>
      </c>
      <c r="G247" t="str">
        <f t="shared" si="7"/>
        <v>2020-05-15Пермь</v>
      </c>
    </row>
    <row r="248" spans="1:7" ht="14.25" customHeight="1" x14ac:dyDescent="0.25">
      <c r="A248" t="str">
        <f t="shared" si="6"/>
        <v>Ростов-на-Дону43966</v>
      </c>
      <c r="B248" s="15">
        <v>43966</v>
      </c>
      <c r="C248" s="16" t="s">
        <v>19</v>
      </c>
      <c r="D248" s="16">
        <v>15</v>
      </c>
      <c r="E248" s="16">
        <v>688</v>
      </c>
      <c r="F248" s="16">
        <v>598</v>
      </c>
      <c r="G248" t="str">
        <f t="shared" si="7"/>
        <v>2020-05-15Ростов-на-Дону</v>
      </c>
    </row>
    <row r="249" spans="1:7" ht="14.25" customHeight="1" x14ac:dyDescent="0.25">
      <c r="A249" t="str">
        <f t="shared" si="6"/>
        <v>Санкт-Петербург Север43966</v>
      </c>
      <c r="B249" s="15">
        <v>43966</v>
      </c>
      <c r="C249" s="16" t="s">
        <v>15</v>
      </c>
      <c r="D249" s="16">
        <v>125</v>
      </c>
      <c r="E249" s="16">
        <v>21862</v>
      </c>
      <c r="F249" s="16">
        <v>20235</v>
      </c>
      <c r="G249" t="str">
        <f t="shared" si="7"/>
        <v>2020-05-15Санкт-Петербург Север</v>
      </c>
    </row>
    <row r="250" spans="1:7" ht="14.25" customHeight="1" x14ac:dyDescent="0.25">
      <c r="A250" t="str">
        <f t="shared" si="6"/>
        <v>Санкт-Петербург Юг43966</v>
      </c>
      <c r="B250" s="15">
        <v>43966</v>
      </c>
      <c r="C250" s="16" t="s">
        <v>14</v>
      </c>
      <c r="D250" s="16">
        <v>129</v>
      </c>
      <c r="E250" s="16">
        <v>17808</v>
      </c>
      <c r="F250" s="16">
        <v>16486</v>
      </c>
      <c r="G250" t="str">
        <f t="shared" si="7"/>
        <v>2020-05-15Санкт-Петербург Юг</v>
      </c>
    </row>
    <row r="251" spans="1:7" ht="14.25" customHeight="1" x14ac:dyDescent="0.25">
      <c r="A251" t="str">
        <f t="shared" si="6"/>
        <v>Тольятти43966</v>
      </c>
      <c r="B251" s="15">
        <v>43966</v>
      </c>
      <c r="C251" s="16" t="s">
        <v>12</v>
      </c>
      <c r="D251" s="16">
        <v>10</v>
      </c>
      <c r="E251" s="16">
        <v>743</v>
      </c>
      <c r="F251" s="16">
        <v>652</v>
      </c>
      <c r="G251" t="str">
        <f t="shared" si="7"/>
        <v>2020-05-15Тольятти</v>
      </c>
    </row>
    <row r="252" spans="1:7" ht="14.25" customHeight="1" x14ac:dyDescent="0.25">
      <c r="A252" t="str">
        <f t="shared" si="6"/>
        <v>Волгоград43967</v>
      </c>
      <c r="B252" s="15">
        <v>43967</v>
      </c>
      <c r="C252" s="16" t="s">
        <v>16</v>
      </c>
      <c r="D252" s="16">
        <v>36</v>
      </c>
      <c r="E252" s="16">
        <v>5286</v>
      </c>
      <c r="F252" s="16">
        <v>4867</v>
      </c>
      <c r="G252" t="str">
        <f t="shared" si="7"/>
        <v>2020-05-16Волгоград</v>
      </c>
    </row>
    <row r="253" spans="1:7" ht="14.25" customHeight="1" x14ac:dyDescent="0.25">
      <c r="A253" t="str">
        <f t="shared" si="6"/>
        <v>Екатеринбург43967</v>
      </c>
      <c r="B253" s="15">
        <v>43967</v>
      </c>
      <c r="C253" s="16" t="s">
        <v>11</v>
      </c>
      <c r="D253" s="16">
        <v>31</v>
      </c>
      <c r="E253" s="16">
        <v>5593</v>
      </c>
      <c r="F253" s="16">
        <v>5177</v>
      </c>
      <c r="G253" t="str">
        <f t="shared" si="7"/>
        <v>2020-05-16Екатеринбург</v>
      </c>
    </row>
    <row r="254" spans="1:7" ht="14.25" customHeight="1" x14ac:dyDescent="0.25">
      <c r="A254" t="str">
        <f t="shared" si="6"/>
        <v>Казань43967</v>
      </c>
      <c r="B254" s="15">
        <v>43967</v>
      </c>
      <c r="C254" s="16" t="s">
        <v>17</v>
      </c>
      <c r="D254" s="16">
        <v>21</v>
      </c>
      <c r="E254" s="16">
        <v>2427</v>
      </c>
      <c r="F254" s="16">
        <v>2213</v>
      </c>
      <c r="G254" t="str">
        <f t="shared" si="7"/>
        <v>2020-05-16Казань</v>
      </c>
    </row>
    <row r="255" spans="1:7" ht="14.25" customHeight="1" x14ac:dyDescent="0.25">
      <c r="A255" t="str">
        <f t="shared" si="6"/>
        <v>Кемерово43967</v>
      </c>
      <c r="B255" s="15">
        <v>43967</v>
      </c>
      <c r="C255" s="16" t="s">
        <v>10</v>
      </c>
      <c r="D255" s="16">
        <v>21</v>
      </c>
      <c r="E255" s="16">
        <v>2145</v>
      </c>
      <c r="F255" s="16">
        <v>1947</v>
      </c>
      <c r="G255" t="str">
        <f t="shared" si="7"/>
        <v>2020-05-16Кемерово</v>
      </c>
    </row>
    <row r="256" spans="1:7" ht="14.25" customHeight="1" x14ac:dyDescent="0.25">
      <c r="A256" t="str">
        <f t="shared" si="6"/>
        <v>Краснодар43967</v>
      </c>
      <c r="B256" s="15">
        <v>43967</v>
      </c>
      <c r="C256" s="16" t="s">
        <v>20</v>
      </c>
      <c r="D256" s="16">
        <v>19</v>
      </c>
      <c r="E256" s="16">
        <v>2039</v>
      </c>
      <c r="F256" s="16">
        <v>1868</v>
      </c>
      <c r="G256" t="str">
        <f t="shared" si="7"/>
        <v>2020-05-16Краснодар</v>
      </c>
    </row>
    <row r="257" spans="1:7" ht="14.25" customHeight="1" x14ac:dyDescent="0.25">
      <c r="A257" t="str">
        <f t="shared" si="6"/>
        <v>Москва Восток43967</v>
      </c>
      <c r="B257" s="15">
        <v>43967</v>
      </c>
      <c r="C257" s="16" t="s">
        <v>22</v>
      </c>
      <c r="D257" s="16">
        <v>54</v>
      </c>
      <c r="E257" s="16">
        <v>13170</v>
      </c>
      <c r="F257" s="16">
        <v>12299</v>
      </c>
      <c r="G257" t="str">
        <f t="shared" si="7"/>
        <v>2020-05-16Москва Восток</v>
      </c>
    </row>
    <row r="258" spans="1:7" ht="14.25" customHeight="1" x14ac:dyDescent="0.25">
      <c r="A258" t="str">
        <f t="shared" si="6"/>
        <v>Москва Запад43967</v>
      </c>
      <c r="B258" s="15">
        <v>43967</v>
      </c>
      <c r="C258" s="16" t="s">
        <v>21</v>
      </c>
      <c r="D258" s="16">
        <v>60</v>
      </c>
      <c r="E258" s="16">
        <v>14049</v>
      </c>
      <c r="F258" s="16">
        <v>13118</v>
      </c>
      <c r="G258" t="str">
        <f t="shared" si="7"/>
        <v>2020-05-16Москва Запад</v>
      </c>
    </row>
    <row r="259" spans="1:7" ht="14.25" customHeight="1" x14ac:dyDescent="0.25">
      <c r="A259" t="str">
        <f t="shared" ref="A259:A322" si="8">C259&amp;B259</f>
        <v>Нижний Новгород43967</v>
      </c>
      <c r="B259" s="15">
        <v>43967</v>
      </c>
      <c r="C259" s="16" t="s">
        <v>13</v>
      </c>
      <c r="D259" s="16">
        <v>19</v>
      </c>
      <c r="E259" s="16">
        <v>2080</v>
      </c>
      <c r="F259" s="16">
        <v>1844</v>
      </c>
      <c r="G259" t="str">
        <f t="shared" ref="G259:G322" si="9">TEXT(B259,"ГГГГ-ММ-ДД") &amp; C259</f>
        <v>2020-05-16Нижний Новгород</v>
      </c>
    </row>
    <row r="260" spans="1:7" ht="14.25" customHeight="1" x14ac:dyDescent="0.25">
      <c r="A260" t="str">
        <f t="shared" si="8"/>
        <v>Новосибирск43967</v>
      </c>
      <c r="B260" s="15">
        <v>43967</v>
      </c>
      <c r="C260" s="16" t="s">
        <v>23</v>
      </c>
      <c r="D260" s="16">
        <v>16</v>
      </c>
      <c r="E260" s="16">
        <v>920</v>
      </c>
      <c r="F260" s="16">
        <v>818</v>
      </c>
      <c r="G260" t="str">
        <f t="shared" si="9"/>
        <v>2020-05-16Новосибирск</v>
      </c>
    </row>
    <row r="261" spans="1:7" ht="14.25" customHeight="1" x14ac:dyDescent="0.25">
      <c r="A261" t="str">
        <f t="shared" si="8"/>
        <v>Пермь43967</v>
      </c>
      <c r="B261" s="15">
        <v>43967</v>
      </c>
      <c r="C261" s="16" t="s">
        <v>18</v>
      </c>
      <c r="D261" s="16">
        <v>15</v>
      </c>
      <c r="E261" s="16">
        <v>1111</v>
      </c>
      <c r="F261" s="16">
        <v>992</v>
      </c>
      <c r="G261" t="str">
        <f t="shared" si="9"/>
        <v>2020-05-16Пермь</v>
      </c>
    </row>
    <row r="262" spans="1:7" ht="14.25" customHeight="1" x14ac:dyDescent="0.25">
      <c r="A262" t="str">
        <f t="shared" si="8"/>
        <v>Ростов-на-Дону43967</v>
      </c>
      <c r="B262" s="15">
        <v>43967</v>
      </c>
      <c r="C262" s="16" t="s">
        <v>19</v>
      </c>
      <c r="D262" s="16">
        <v>15</v>
      </c>
      <c r="E262" s="16">
        <v>747</v>
      </c>
      <c r="F262" s="16">
        <v>647</v>
      </c>
      <c r="G262" t="str">
        <f t="shared" si="9"/>
        <v>2020-05-16Ростов-на-Дону</v>
      </c>
    </row>
    <row r="263" spans="1:7" ht="14.25" customHeight="1" x14ac:dyDescent="0.25">
      <c r="A263" t="str">
        <f t="shared" si="8"/>
        <v>Санкт-Петербург Север43967</v>
      </c>
      <c r="B263" s="15">
        <v>43967</v>
      </c>
      <c r="C263" s="16" t="s">
        <v>15</v>
      </c>
      <c r="D263" s="16">
        <v>125</v>
      </c>
      <c r="E263" s="16">
        <v>22291</v>
      </c>
      <c r="F263" s="16">
        <v>20635</v>
      </c>
      <c r="G263" t="str">
        <f t="shared" si="9"/>
        <v>2020-05-16Санкт-Петербург Север</v>
      </c>
    </row>
    <row r="264" spans="1:7" ht="14.25" customHeight="1" x14ac:dyDescent="0.25">
      <c r="A264" t="str">
        <f t="shared" si="8"/>
        <v>Санкт-Петербург Юг43967</v>
      </c>
      <c r="B264" s="15">
        <v>43967</v>
      </c>
      <c r="C264" s="16" t="s">
        <v>14</v>
      </c>
      <c r="D264" s="16">
        <v>129</v>
      </c>
      <c r="E264" s="16">
        <v>17914</v>
      </c>
      <c r="F264" s="16">
        <v>16631</v>
      </c>
      <c r="G264" t="str">
        <f t="shared" si="9"/>
        <v>2020-05-16Санкт-Петербург Юг</v>
      </c>
    </row>
    <row r="265" spans="1:7" ht="14.25" customHeight="1" x14ac:dyDescent="0.25">
      <c r="A265" t="str">
        <f t="shared" si="8"/>
        <v>Тольятти43967</v>
      </c>
      <c r="B265" s="15">
        <v>43967</v>
      </c>
      <c r="C265" s="16" t="s">
        <v>12</v>
      </c>
      <c r="D265" s="16">
        <v>10</v>
      </c>
      <c r="E265" s="16">
        <v>760</v>
      </c>
      <c r="F265" s="16">
        <v>672</v>
      </c>
      <c r="G265" t="str">
        <f t="shared" si="9"/>
        <v>2020-05-16Тольятти</v>
      </c>
    </row>
    <row r="266" spans="1:7" ht="14.25" customHeight="1" x14ac:dyDescent="0.25">
      <c r="A266" t="str">
        <f t="shared" si="8"/>
        <v>Волгоград43968</v>
      </c>
      <c r="B266" s="15">
        <v>43968</v>
      </c>
      <c r="C266" s="16" t="s">
        <v>16</v>
      </c>
      <c r="D266" s="16">
        <v>36</v>
      </c>
      <c r="E266" s="16">
        <v>4918</v>
      </c>
      <c r="F266" s="16">
        <v>4554</v>
      </c>
      <c r="G266" t="str">
        <f t="shared" si="9"/>
        <v>2020-05-17Волгоград</v>
      </c>
    </row>
    <row r="267" spans="1:7" ht="14.25" customHeight="1" x14ac:dyDescent="0.25">
      <c r="A267" t="str">
        <f t="shared" si="8"/>
        <v>Екатеринбург43968</v>
      </c>
      <c r="B267" s="15">
        <v>43968</v>
      </c>
      <c r="C267" s="16" t="s">
        <v>11</v>
      </c>
      <c r="D267" s="16">
        <v>31</v>
      </c>
      <c r="E267" s="16">
        <v>5206</v>
      </c>
      <c r="F267" s="16">
        <v>4843</v>
      </c>
      <c r="G267" t="str">
        <f t="shared" si="9"/>
        <v>2020-05-17Екатеринбург</v>
      </c>
    </row>
    <row r="268" spans="1:7" ht="14.25" customHeight="1" x14ac:dyDescent="0.25">
      <c r="A268" t="str">
        <f t="shared" si="8"/>
        <v>Казань43968</v>
      </c>
      <c r="B268" s="15">
        <v>43968</v>
      </c>
      <c r="C268" s="16" t="s">
        <v>17</v>
      </c>
      <c r="D268" s="16">
        <v>21</v>
      </c>
      <c r="E268" s="16">
        <v>2054</v>
      </c>
      <c r="F268" s="16">
        <v>1883</v>
      </c>
      <c r="G268" t="str">
        <f t="shared" si="9"/>
        <v>2020-05-17Казань</v>
      </c>
    </row>
    <row r="269" spans="1:7" ht="14.25" customHeight="1" x14ac:dyDescent="0.25">
      <c r="A269" t="str">
        <f t="shared" si="8"/>
        <v>Кемерово43968</v>
      </c>
      <c r="B269" s="15">
        <v>43968</v>
      </c>
      <c r="C269" s="16" t="s">
        <v>10</v>
      </c>
      <c r="D269" s="16">
        <v>21</v>
      </c>
      <c r="E269" s="16">
        <v>1874</v>
      </c>
      <c r="F269" s="16">
        <v>1705</v>
      </c>
      <c r="G269" t="str">
        <f t="shared" si="9"/>
        <v>2020-05-17Кемерово</v>
      </c>
    </row>
    <row r="270" spans="1:7" ht="14.25" customHeight="1" x14ac:dyDescent="0.25">
      <c r="A270" t="str">
        <f t="shared" si="8"/>
        <v>Краснодар43968</v>
      </c>
      <c r="B270" s="15">
        <v>43968</v>
      </c>
      <c r="C270" s="16" t="s">
        <v>20</v>
      </c>
      <c r="D270" s="16">
        <v>19</v>
      </c>
      <c r="E270" s="16">
        <v>1790</v>
      </c>
      <c r="F270" s="16">
        <v>1633</v>
      </c>
      <c r="G270" t="str">
        <f t="shared" si="9"/>
        <v>2020-05-17Краснодар</v>
      </c>
    </row>
    <row r="271" spans="1:7" ht="14.25" customHeight="1" x14ac:dyDescent="0.25">
      <c r="A271" t="str">
        <f t="shared" si="8"/>
        <v>Москва Восток43968</v>
      </c>
      <c r="B271" s="15">
        <v>43968</v>
      </c>
      <c r="C271" s="16" t="s">
        <v>22</v>
      </c>
      <c r="D271" s="16">
        <v>54</v>
      </c>
      <c r="E271" s="16">
        <v>11128</v>
      </c>
      <c r="F271" s="16">
        <v>10467</v>
      </c>
      <c r="G271" t="str">
        <f t="shared" si="9"/>
        <v>2020-05-17Москва Восток</v>
      </c>
    </row>
    <row r="272" spans="1:7" ht="14.25" customHeight="1" x14ac:dyDescent="0.25">
      <c r="A272" t="str">
        <f t="shared" si="8"/>
        <v>Москва Запад43968</v>
      </c>
      <c r="B272" s="15">
        <v>43968</v>
      </c>
      <c r="C272" s="16" t="s">
        <v>21</v>
      </c>
      <c r="D272" s="16">
        <v>60</v>
      </c>
      <c r="E272" s="16">
        <v>11698</v>
      </c>
      <c r="F272" s="16">
        <v>10989</v>
      </c>
      <c r="G272" t="str">
        <f t="shared" si="9"/>
        <v>2020-05-17Москва Запад</v>
      </c>
    </row>
    <row r="273" spans="1:7" ht="14.25" customHeight="1" x14ac:dyDescent="0.25">
      <c r="A273" t="str">
        <f t="shared" si="8"/>
        <v>Нижний Новгород43968</v>
      </c>
      <c r="B273" s="15">
        <v>43968</v>
      </c>
      <c r="C273" s="16" t="s">
        <v>13</v>
      </c>
      <c r="D273" s="16">
        <v>19</v>
      </c>
      <c r="E273" s="16">
        <v>1871</v>
      </c>
      <c r="F273" s="16">
        <v>1660</v>
      </c>
      <c r="G273" t="str">
        <f t="shared" si="9"/>
        <v>2020-05-17Нижний Новгород</v>
      </c>
    </row>
    <row r="274" spans="1:7" ht="14.25" customHeight="1" x14ac:dyDescent="0.25">
      <c r="A274" t="str">
        <f t="shared" si="8"/>
        <v>Новосибирск43968</v>
      </c>
      <c r="B274" s="15">
        <v>43968</v>
      </c>
      <c r="C274" s="16" t="s">
        <v>23</v>
      </c>
      <c r="D274" s="16">
        <v>16</v>
      </c>
      <c r="E274" s="16">
        <v>859</v>
      </c>
      <c r="F274" s="16">
        <v>746</v>
      </c>
      <c r="G274" t="str">
        <f t="shared" si="9"/>
        <v>2020-05-17Новосибирск</v>
      </c>
    </row>
    <row r="275" spans="1:7" ht="14.25" customHeight="1" x14ac:dyDescent="0.25">
      <c r="A275" t="str">
        <f t="shared" si="8"/>
        <v>Пермь43968</v>
      </c>
      <c r="B275" s="15">
        <v>43968</v>
      </c>
      <c r="C275" s="16" t="s">
        <v>18</v>
      </c>
      <c r="D275" s="16">
        <v>15</v>
      </c>
      <c r="E275" s="16">
        <v>971</v>
      </c>
      <c r="F275" s="16">
        <v>856</v>
      </c>
      <c r="G275" t="str">
        <f t="shared" si="9"/>
        <v>2020-05-17Пермь</v>
      </c>
    </row>
    <row r="276" spans="1:7" ht="14.25" customHeight="1" x14ac:dyDescent="0.25">
      <c r="A276" t="str">
        <f t="shared" si="8"/>
        <v>Ростов-на-Дону43968</v>
      </c>
      <c r="B276" s="15">
        <v>43968</v>
      </c>
      <c r="C276" s="16" t="s">
        <v>19</v>
      </c>
      <c r="D276" s="16">
        <v>15</v>
      </c>
      <c r="E276" s="16">
        <v>692</v>
      </c>
      <c r="F276" s="16">
        <v>591</v>
      </c>
      <c r="G276" t="str">
        <f t="shared" si="9"/>
        <v>2020-05-17Ростов-на-Дону</v>
      </c>
    </row>
    <row r="277" spans="1:7" ht="14.25" customHeight="1" x14ac:dyDescent="0.25">
      <c r="A277" t="str">
        <f t="shared" si="8"/>
        <v>Санкт-Петербург Север43968</v>
      </c>
      <c r="B277" s="15">
        <v>43968</v>
      </c>
      <c r="C277" s="16" t="s">
        <v>15</v>
      </c>
      <c r="D277" s="16">
        <v>125</v>
      </c>
      <c r="E277" s="16">
        <v>20079</v>
      </c>
      <c r="F277" s="16">
        <v>18721</v>
      </c>
      <c r="G277" t="str">
        <f t="shared" si="9"/>
        <v>2020-05-17Санкт-Петербург Север</v>
      </c>
    </row>
    <row r="278" spans="1:7" ht="14.25" customHeight="1" x14ac:dyDescent="0.25">
      <c r="A278" t="str">
        <f t="shared" si="8"/>
        <v>Санкт-Петербург Юг43968</v>
      </c>
      <c r="B278" s="15">
        <v>43968</v>
      </c>
      <c r="C278" s="16" t="s">
        <v>14</v>
      </c>
      <c r="D278" s="16">
        <v>129</v>
      </c>
      <c r="E278" s="16">
        <v>15744</v>
      </c>
      <c r="F278" s="16">
        <v>14685</v>
      </c>
      <c r="G278" t="str">
        <f t="shared" si="9"/>
        <v>2020-05-17Санкт-Петербург Юг</v>
      </c>
    </row>
    <row r="279" spans="1:7" ht="14.25" customHeight="1" x14ac:dyDescent="0.25">
      <c r="A279" t="str">
        <f t="shared" si="8"/>
        <v>Тольятти43968</v>
      </c>
      <c r="B279" s="15">
        <v>43968</v>
      </c>
      <c r="C279" s="16" t="s">
        <v>12</v>
      </c>
      <c r="D279" s="16">
        <v>10</v>
      </c>
      <c r="E279" s="16">
        <v>591</v>
      </c>
      <c r="F279" s="16">
        <v>513</v>
      </c>
      <c r="G279" t="str">
        <f t="shared" si="9"/>
        <v>2020-05-17Тольятти</v>
      </c>
    </row>
    <row r="280" spans="1:7" ht="14.25" customHeight="1" x14ac:dyDescent="0.25">
      <c r="A280" t="str">
        <f t="shared" si="8"/>
        <v>Волгоград43969</v>
      </c>
      <c r="B280" s="15">
        <v>43969</v>
      </c>
      <c r="C280" s="16" t="s">
        <v>16</v>
      </c>
      <c r="D280" s="16">
        <v>36</v>
      </c>
      <c r="E280" s="16">
        <v>4885</v>
      </c>
      <c r="F280" s="16">
        <v>4502</v>
      </c>
      <c r="G280" t="str">
        <f t="shared" si="9"/>
        <v>2020-05-18Волгоград</v>
      </c>
    </row>
    <row r="281" spans="1:7" ht="14.25" customHeight="1" x14ac:dyDescent="0.25">
      <c r="A281" t="str">
        <f t="shared" si="8"/>
        <v>Екатеринбург43969</v>
      </c>
      <c r="B281" s="15">
        <v>43969</v>
      </c>
      <c r="C281" s="16" t="s">
        <v>11</v>
      </c>
      <c r="D281" s="16">
        <v>31</v>
      </c>
      <c r="E281" s="16">
        <v>5165</v>
      </c>
      <c r="F281" s="16">
        <v>4813</v>
      </c>
      <c r="G281" t="str">
        <f t="shared" si="9"/>
        <v>2020-05-18Екатеринбург</v>
      </c>
    </row>
    <row r="282" spans="1:7" ht="14.25" customHeight="1" x14ac:dyDescent="0.25">
      <c r="A282" t="str">
        <f t="shared" si="8"/>
        <v>Казань43969</v>
      </c>
      <c r="B282" s="15">
        <v>43969</v>
      </c>
      <c r="C282" s="16" t="s">
        <v>17</v>
      </c>
      <c r="D282" s="16">
        <v>21</v>
      </c>
      <c r="E282" s="16">
        <v>2136</v>
      </c>
      <c r="F282" s="16">
        <v>1947</v>
      </c>
      <c r="G282" t="str">
        <f t="shared" si="9"/>
        <v>2020-05-18Казань</v>
      </c>
    </row>
    <row r="283" spans="1:7" ht="14.25" customHeight="1" x14ac:dyDescent="0.25">
      <c r="A283" t="str">
        <f t="shared" si="8"/>
        <v>Кемерово43969</v>
      </c>
      <c r="B283" s="15">
        <v>43969</v>
      </c>
      <c r="C283" s="16" t="s">
        <v>10</v>
      </c>
      <c r="D283" s="16">
        <v>21</v>
      </c>
      <c r="E283" s="16">
        <v>1834</v>
      </c>
      <c r="F283" s="16">
        <v>1660</v>
      </c>
      <c r="G283" t="str">
        <f t="shared" si="9"/>
        <v>2020-05-18Кемерово</v>
      </c>
    </row>
    <row r="284" spans="1:7" ht="14.25" customHeight="1" x14ac:dyDescent="0.25">
      <c r="A284" t="str">
        <f t="shared" si="8"/>
        <v>Краснодар43969</v>
      </c>
      <c r="B284" s="15">
        <v>43969</v>
      </c>
      <c r="C284" s="16" t="s">
        <v>20</v>
      </c>
      <c r="D284" s="16">
        <v>19</v>
      </c>
      <c r="E284" s="16">
        <v>1741</v>
      </c>
      <c r="F284" s="16">
        <v>1597</v>
      </c>
      <c r="G284" t="str">
        <f t="shared" si="9"/>
        <v>2020-05-18Краснодар</v>
      </c>
    </row>
    <row r="285" spans="1:7" ht="14.25" customHeight="1" x14ac:dyDescent="0.25">
      <c r="A285" t="str">
        <f t="shared" si="8"/>
        <v>Москва Восток43969</v>
      </c>
      <c r="B285" s="15">
        <v>43969</v>
      </c>
      <c r="C285" s="16" t="s">
        <v>22</v>
      </c>
      <c r="D285" s="16">
        <v>54</v>
      </c>
      <c r="E285" s="16">
        <v>12012</v>
      </c>
      <c r="F285" s="16">
        <v>11308</v>
      </c>
      <c r="G285" t="str">
        <f t="shared" si="9"/>
        <v>2020-05-18Москва Восток</v>
      </c>
    </row>
    <row r="286" spans="1:7" ht="14.25" customHeight="1" x14ac:dyDescent="0.25">
      <c r="A286" t="str">
        <f t="shared" si="8"/>
        <v>Москва Запад43969</v>
      </c>
      <c r="B286" s="15">
        <v>43969</v>
      </c>
      <c r="C286" s="16" t="s">
        <v>21</v>
      </c>
      <c r="D286" s="16">
        <v>60</v>
      </c>
      <c r="E286" s="16">
        <v>12460</v>
      </c>
      <c r="F286" s="16">
        <v>11665</v>
      </c>
      <c r="G286" t="str">
        <f t="shared" si="9"/>
        <v>2020-05-18Москва Запад</v>
      </c>
    </row>
    <row r="287" spans="1:7" ht="14.25" customHeight="1" x14ac:dyDescent="0.25">
      <c r="A287" t="str">
        <f t="shared" si="8"/>
        <v>Нижний Новгород43969</v>
      </c>
      <c r="B287" s="15">
        <v>43969</v>
      </c>
      <c r="C287" s="16" t="s">
        <v>13</v>
      </c>
      <c r="D287" s="16">
        <v>19</v>
      </c>
      <c r="E287" s="16">
        <v>1858</v>
      </c>
      <c r="F287" s="16">
        <v>1648</v>
      </c>
      <c r="G287" t="str">
        <f t="shared" si="9"/>
        <v>2020-05-18Нижний Новгород</v>
      </c>
    </row>
    <row r="288" spans="1:7" ht="14.25" customHeight="1" x14ac:dyDescent="0.25">
      <c r="A288" t="str">
        <f t="shared" si="8"/>
        <v>Новосибирск43969</v>
      </c>
      <c r="B288" s="15">
        <v>43969</v>
      </c>
      <c r="C288" s="16" t="s">
        <v>23</v>
      </c>
      <c r="D288" s="16">
        <v>16</v>
      </c>
      <c r="E288" s="16">
        <v>864</v>
      </c>
      <c r="F288" s="16">
        <v>765</v>
      </c>
      <c r="G288" t="str">
        <f t="shared" si="9"/>
        <v>2020-05-18Новосибирск</v>
      </c>
    </row>
    <row r="289" spans="1:7" ht="14.25" customHeight="1" x14ac:dyDescent="0.25">
      <c r="A289" t="str">
        <f t="shared" si="8"/>
        <v>Пермь43969</v>
      </c>
      <c r="B289" s="15">
        <v>43969</v>
      </c>
      <c r="C289" s="16" t="s">
        <v>18</v>
      </c>
      <c r="D289" s="16">
        <v>16</v>
      </c>
      <c r="E289" s="16">
        <v>925</v>
      </c>
      <c r="F289" s="16">
        <v>816</v>
      </c>
      <c r="G289" t="str">
        <f t="shared" si="9"/>
        <v>2020-05-18Пермь</v>
      </c>
    </row>
    <row r="290" spans="1:7" ht="14.25" customHeight="1" x14ac:dyDescent="0.25">
      <c r="A290" t="str">
        <f t="shared" si="8"/>
        <v>Ростов-на-Дону43969</v>
      </c>
      <c r="B290" s="15">
        <v>43969</v>
      </c>
      <c r="C290" s="16" t="s">
        <v>19</v>
      </c>
      <c r="D290" s="16">
        <v>15</v>
      </c>
      <c r="E290" s="16">
        <v>729</v>
      </c>
      <c r="F290" s="16">
        <v>636</v>
      </c>
      <c r="G290" t="str">
        <f t="shared" si="9"/>
        <v>2020-05-18Ростов-на-Дону</v>
      </c>
    </row>
    <row r="291" spans="1:7" ht="14.25" customHeight="1" x14ac:dyDescent="0.25">
      <c r="A291" t="str">
        <f t="shared" si="8"/>
        <v>Санкт-Петербург Север43969</v>
      </c>
      <c r="B291" s="15">
        <v>43969</v>
      </c>
      <c r="C291" s="16" t="s">
        <v>15</v>
      </c>
      <c r="D291" s="16">
        <v>125</v>
      </c>
      <c r="E291" s="16">
        <v>20449</v>
      </c>
      <c r="F291" s="16">
        <v>19060</v>
      </c>
      <c r="G291" t="str">
        <f t="shared" si="9"/>
        <v>2020-05-18Санкт-Петербург Север</v>
      </c>
    </row>
    <row r="292" spans="1:7" ht="14.25" customHeight="1" x14ac:dyDescent="0.25">
      <c r="A292" t="str">
        <f t="shared" si="8"/>
        <v>Санкт-Петербург Юг43969</v>
      </c>
      <c r="B292" s="15">
        <v>43969</v>
      </c>
      <c r="C292" s="16" t="s">
        <v>14</v>
      </c>
      <c r="D292" s="16">
        <v>129</v>
      </c>
      <c r="E292" s="16">
        <v>16110</v>
      </c>
      <c r="F292" s="16">
        <v>14992</v>
      </c>
      <c r="G292" t="str">
        <f t="shared" si="9"/>
        <v>2020-05-18Санкт-Петербург Юг</v>
      </c>
    </row>
    <row r="293" spans="1:7" ht="14.25" customHeight="1" x14ac:dyDescent="0.25">
      <c r="A293" t="str">
        <f t="shared" si="8"/>
        <v>Тольятти43969</v>
      </c>
      <c r="B293" s="15">
        <v>43969</v>
      </c>
      <c r="C293" s="16" t="s">
        <v>12</v>
      </c>
      <c r="D293" s="16">
        <v>10</v>
      </c>
      <c r="E293" s="16">
        <v>645</v>
      </c>
      <c r="F293" s="16">
        <v>565</v>
      </c>
      <c r="G293" t="str">
        <f t="shared" si="9"/>
        <v>2020-05-18Тольятти</v>
      </c>
    </row>
    <row r="294" spans="1:7" ht="14.25" customHeight="1" x14ac:dyDescent="0.25">
      <c r="A294" t="str">
        <f t="shared" si="8"/>
        <v>Волгоград43970</v>
      </c>
      <c r="B294" s="15">
        <v>43970</v>
      </c>
      <c r="C294" s="16" t="s">
        <v>16</v>
      </c>
      <c r="D294" s="16">
        <v>36</v>
      </c>
      <c r="E294" s="16">
        <v>5094</v>
      </c>
      <c r="F294" s="16">
        <v>4716</v>
      </c>
      <c r="G294" t="str">
        <f t="shared" si="9"/>
        <v>2020-05-19Волгоград</v>
      </c>
    </row>
    <row r="295" spans="1:7" ht="14.25" customHeight="1" x14ac:dyDescent="0.25">
      <c r="A295" t="str">
        <f t="shared" si="8"/>
        <v>Екатеринбург43970</v>
      </c>
      <c r="B295" s="15">
        <v>43970</v>
      </c>
      <c r="C295" s="16" t="s">
        <v>11</v>
      </c>
      <c r="D295" s="16">
        <v>31</v>
      </c>
      <c r="E295" s="16">
        <v>5389</v>
      </c>
      <c r="F295" s="16">
        <v>5024</v>
      </c>
      <c r="G295" t="str">
        <f t="shared" si="9"/>
        <v>2020-05-19Екатеринбург</v>
      </c>
    </row>
    <row r="296" spans="1:7" ht="14.25" customHeight="1" x14ac:dyDescent="0.25">
      <c r="A296" t="str">
        <f t="shared" si="8"/>
        <v>Казань43970</v>
      </c>
      <c r="B296" s="15">
        <v>43970</v>
      </c>
      <c r="C296" s="16" t="s">
        <v>17</v>
      </c>
      <c r="D296" s="16">
        <v>21</v>
      </c>
      <c r="E296" s="16">
        <v>2245</v>
      </c>
      <c r="F296" s="16">
        <v>2053</v>
      </c>
      <c r="G296" t="str">
        <f t="shared" si="9"/>
        <v>2020-05-19Казань</v>
      </c>
    </row>
    <row r="297" spans="1:7" ht="14.25" customHeight="1" x14ac:dyDescent="0.25">
      <c r="A297" t="str">
        <f t="shared" si="8"/>
        <v>Кемерово43970</v>
      </c>
      <c r="B297" s="15">
        <v>43970</v>
      </c>
      <c r="C297" s="16" t="s">
        <v>10</v>
      </c>
      <c r="D297" s="16">
        <v>21</v>
      </c>
      <c r="E297" s="16">
        <v>1860</v>
      </c>
      <c r="F297" s="16">
        <v>1704</v>
      </c>
      <c r="G297" t="str">
        <f t="shared" si="9"/>
        <v>2020-05-19Кемерово</v>
      </c>
    </row>
    <row r="298" spans="1:7" ht="14.25" customHeight="1" x14ac:dyDescent="0.25">
      <c r="A298" t="str">
        <f t="shared" si="8"/>
        <v>Краснодар43970</v>
      </c>
      <c r="B298" s="15">
        <v>43970</v>
      </c>
      <c r="C298" s="16" t="s">
        <v>20</v>
      </c>
      <c r="D298" s="16">
        <v>19</v>
      </c>
      <c r="E298" s="16">
        <v>1831</v>
      </c>
      <c r="F298" s="16">
        <v>1667</v>
      </c>
      <c r="G298" t="str">
        <f t="shared" si="9"/>
        <v>2020-05-19Краснодар</v>
      </c>
    </row>
    <row r="299" spans="1:7" ht="14.25" customHeight="1" x14ac:dyDescent="0.25">
      <c r="A299" t="str">
        <f t="shared" si="8"/>
        <v>Москва Восток43970</v>
      </c>
      <c r="B299" s="15">
        <v>43970</v>
      </c>
      <c r="C299" s="16" t="s">
        <v>22</v>
      </c>
      <c r="D299" s="16">
        <v>54</v>
      </c>
      <c r="E299" s="16">
        <v>13070</v>
      </c>
      <c r="F299" s="16">
        <v>12244</v>
      </c>
      <c r="G299" t="str">
        <f t="shared" si="9"/>
        <v>2020-05-19Москва Восток</v>
      </c>
    </row>
    <row r="300" spans="1:7" ht="14.25" customHeight="1" x14ac:dyDescent="0.25">
      <c r="A300" t="str">
        <f t="shared" si="8"/>
        <v>Москва Запад43970</v>
      </c>
      <c r="B300" s="15">
        <v>43970</v>
      </c>
      <c r="C300" s="16" t="s">
        <v>21</v>
      </c>
      <c r="D300" s="16">
        <v>60</v>
      </c>
      <c r="E300" s="16">
        <v>13867</v>
      </c>
      <c r="F300" s="16">
        <v>12987</v>
      </c>
      <c r="G300" t="str">
        <f t="shared" si="9"/>
        <v>2020-05-19Москва Запад</v>
      </c>
    </row>
    <row r="301" spans="1:7" ht="14.25" customHeight="1" x14ac:dyDescent="0.25">
      <c r="A301" t="str">
        <f t="shared" si="8"/>
        <v>Нижний Новгород43970</v>
      </c>
      <c r="B301" s="15">
        <v>43970</v>
      </c>
      <c r="C301" s="16" t="s">
        <v>13</v>
      </c>
      <c r="D301" s="16">
        <v>19</v>
      </c>
      <c r="E301" s="16">
        <v>1999</v>
      </c>
      <c r="F301" s="16">
        <v>1799</v>
      </c>
      <c r="G301" t="str">
        <f t="shared" si="9"/>
        <v>2020-05-19Нижний Новгород</v>
      </c>
    </row>
    <row r="302" spans="1:7" ht="14.25" customHeight="1" x14ac:dyDescent="0.25">
      <c r="A302" t="str">
        <f t="shared" si="8"/>
        <v>Новосибирск43970</v>
      </c>
      <c r="B302" s="15">
        <v>43970</v>
      </c>
      <c r="C302" s="16" t="s">
        <v>23</v>
      </c>
      <c r="D302" s="16">
        <v>17</v>
      </c>
      <c r="E302" s="16">
        <v>857</v>
      </c>
      <c r="F302" s="16">
        <v>757</v>
      </c>
      <c r="G302" t="str">
        <f t="shared" si="9"/>
        <v>2020-05-19Новосибирск</v>
      </c>
    </row>
    <row r="303" spans="1:7" ht="14.25" customHeight="1" x14ac:dyDescent="0.25">
      <c r="A303" t="str">
        <f t="shared" si="8"/>
        <v>Пермь43970</v>
      </c>
      <c r="B303" s="15">
        <v>43970</v>
      </c>
      <c r="C303" s="16" t="s">
        <v>18</v>
      </c>
      <c r="D303" s="16">
        <v>16</v>
      </c>
      <c r="E303" s="16">
        <v>1012</v>
      </c>
      <c r="F303" s="16">
        <v>900</v>
      </c>
      <c r="G303" t="str">
        <f t="shared" si="9"/>
        <v>2020-05-19Пермь</v>
      </c>
    </row>
    <row r="304" spans="1:7" ht="14.25" customHeight="1" x14ac:dyDescent="0.25">
      <c r="A304" t="str">
        <f t="shared" si="8"/>
        <v>Ростов-на-Дону43970</v>
      </c>
      <c r="B304" s="15">
        <v>43970</v>
      </c>
      <c r="C304" s="16" t="s">
        <v>19</v>
      </c>
      <c r="D304" s="16">
        <v>15</v>
      </c>
      <c r="E304" s="16">
        <v>930</v>
      </c>
      <c r="F304" s="16">
        <v>827</v>
      </c>
      <c r="G304" t="str">
        <f t="shared" si="9"/>
        <v>2020-05-19Ростов-на-Дону</v>
      </c>
    </row>
    <row r="305" spans="1:7" ht="14.25" customHeight="1" x14ac:dyDescent="0.25">
      <c r="A305" t="str">
        <f t="shared" si="8"/>
        <v>Санкт-Петербург Север43970</v>
      </c>
      <c r="B305" s="15">
        <v>43970</v>
      </c>
      <c r="C305" s="16" t="s">
        <v>15</v>
      </c>
      <c r="D305" s="16">
        <v>125</v>
      </c>
      <c r="E305" s="16">
        <v>20771</v>
      </c>
      <c r="F305" s="16">
        <v>19338</v>
      </c>
      <c r="G305" t="str">
        <f t="shared" si="9"/>
        <v>2020-05-19Санкт-Петербург Север</v>
      </c>
    </row>
    <row r="306" spans="1:7" ht="14.25" customHeight="1" x14ac:dyDescent="0.25">
      <c r="A306" t="str">
        <f t="shared" si="8"/>
        <v>Санкт-Петербург Юг43970</v>
      </c>
      <c r="B306" s="15">
        <v>43970</v>
      </c>
      <c r="C306" s="16" t="s">
        <v>14</v>
      </c>
      <c r="D306" s="16">
        <v>129</v>
      </c>
      <c r="E306" s="16">
        <v>16191</v>
      </c>
      <c r="F306" s="16">
        <v>15102</v>
      </c>
      <c r="G306" t="str">
        <f t="shared" si="9"/>
        <v>2020-05-19Санкт-Петербург Юг</v>
      </c>
    </row>
    <row r="307" spans="1:7" ht="14.25" customHeight="1" x14ac:dyDescent="0.25">
      <c r="A307" t="str">
        <f t="shared" si="8"/>
        <v>Тольятти43970</v>
      </c>
      <c r="B307" s="15">
        <v>43970</v>
      </c>
      <c r="C307" s="16" t="s">
        <v>12</v>
      </c>
      <c r="D307" s="16">
        <v>10</v>
      </c>
      <c r="E307" s="16">
        <v>649</v>
      </c>
      <c r="F307" s="16">
        <v>568</v>
      </c>
      <c r="G307" t="str">
        <f t="shared" si="9"/>
        <v>2020-05-19Тольятти</v>
      </c>
    </row>
    <row r="308" spans="1:7" ht="14.25" customHeight="1" x14ac:dyDescent="0.25">
      <c r="A308" t="str">
        <f t="shared" si="8"/>
        <v>Волгоград43971</v>
      </c>
      <c r="B308" s="15">
        <v>43971</v>
      </c>
      <c r="C308" s="16" t="s">
        <v>16</v>
      </c>
      <c r="D308" s="16">
        <v>36</v>
      </c>
      <c r="E308" s="16">
        <v>5914</v>
      </c>
      <c r="F308" s="16">
        <v>5384</v>
      </c>
      <c r="G308" t="str">
        <f t="shared" si="9"/>
        <v>2020-05-20Волгоград</v>
      </c>
    </row>
    <row r="309" spans="1:7" ht="14.25" customHeight="1" x14ac:dyDescent="0.25">
      <c r="A309" t="str">
        <f t="shared" si="8"/>
        <v>Екатеринбург43971</v>
      </c>
      <c r="B309" s="15">
        <v>43971</v>
      </c>
      <c r="C309" s="16" t="s">
        <v>11</v>
      </c>
      <c r="D309" s="16">
        <v>31</v>
      </c>
      <c r="E309" s="16">
        <v>5698</v>
      </c>
      <c r="F309" s="16">
        <v>5258</v>
      </c>
      <c r="G309" t="str">
        <f t="shared" si="9"/>
        <v>2020-05-20Екатеринбург</v>
      </c>
    </row>
    <row r="310" spans="1:7" ht="14.25" customHeight="1" x14ac:dyDescent="0.25">
      <c r="A310" t="str">
        <f t="shared" si="8"/>
        <v>Казань43971</v>
      </c>
      <c r="B310" s="15">
        <v>43971</v>
      </c>
      <c r="C310" s="16" t="s">
        <v>17</v>
      </c>
      <c r="D310" s="16">
        <v>21</v>
      </c>
      <c r="E310" s="16">
        <v>2410</v>
      </c>
      <c r="F310" s="16">
        <v>2202</v>
      </c>
      <c r="G310" t="str">
        <f t="shared" si="9"/>
        <v>2020-05-20Казань</v>
      </c>
    </row>
    <row r="311" spans="1:7" ht="14.25" customHeight="1" x14ac:dyDescent="0.25">
      <c r="A311" t="str">
        <f t="shared" si="8"/>
        <v>Кемерово43971</v>
      </c>
      <c r="B311" s="15">
        <v>43971</v>
      </c>
      <c r="C311" s="16" t="s">
        <v>10</v>
      </c>
      <c r="D311" s="16">
        <v>21</v>
      </c>
      <c r="E311" s="16">
        <v>1921</v>
      </c>
      <c r="F311" s="16">
        <v>1767</v>
      </c>
      <c r="G311" t="str">
        <f t="shared" si="9"/>
        <v>2020-05-20Кемерово</v>
      </c>
    </row>
    <row r="312" spans="1:7" ht="14.25" customHeight="1" x14ac:dyDescent="0.25">
      <c r="A312" t="str">
        <f t="shared" si="8"/>
        <v>Краснодар43971</v>
      </c>
      <c r="B312" s="15">
        <v>43971</v>
      </c>
      <c r="C312" s="16" t="s">
        <v>20</v>
      </c>
      <c r="D312" s="16">
        <v>19</v>
      </c>
      <c r="E312" s="16">
        <v>1823</v>
      </c>
      <c r="F312" s="16">
        <v>1678</v>
      </c>
      <c r="G312" t="str">
        <f t="shared" si="9"/>
        <v>2020-05-20Краснодар</v>
      </c>
    </row>
    <row r="313" spans="1:7" ht="14.25" customHeight="1" x14ac:dyDescent="0.25">
      <c r="A313" t="str">
        <f t="shared" si="8"/>
        <v>Москва Восток43971</v>
      </c>
      <c r="B313" s="15">
        <v>43971</v>
      </c>
      <c r="C313" s="16" t="s">
        <v>22</v>
      </c>
      <c r="D313" s="16">
        <v>54</v>
      </c>
      <c r="E313" s="16">
        <v>13298</v>
      </c>
      <c r="F313" s="16">
        <v>12428</v>
      </c>
      <c r="G313" t="str">
        <f t="shared" si="9"/>
        <v>2020-05-20Москва Восток</v>
      </c>
    </row>
    <row r="314" spans="1:7" ht="14.25" customHeight="1" x14ac:dyDescent="0.25">
      <c r="A314" t="str">
        <f t="shared" si="8"/>
        <v>Москва Запад43971</v>
      </c>
      <c r="B314" s="15">
        <v>43971</v>
      </c>
      <c r="C314" s="16" t="s">
        <v>21</v>
      </c>
      <c r="D314" s="16">
        <v>60</v>
      </c>
      <c r="E314" s="16">
        <v>13792</v>
      </c>
      <c r="F314" s="16">
        <v>12834</v>
      </c>
      <c r="G314" t="str">
        <f t="shared" si="9"/>
        <v>2020-05-20Москва Запад</v>
      </c>
    </row>
    <row r="315" spans="1:7" ht="14.25" customHeight="1" x14ac:dyDescent="0.25">
      <c r="A315" t="str">
        <f t="shared" si="8"/>
        <v>Нижний Новгород43971</v>
      </c>
      <c r="B315" s="15">
        <v>43971</v>
      </c>
      <c r="C315" s="16" t="s">
        <v>13</v>
      </c>
      <c r="D315" s="16">
        <v>19</v>
      </c>
      <c r="E315" s="16">
        <v>1889</v>
      </c>
      <c r="F315" s="16">
        <v>1690</v>
      </c>
      <c r="G315" t="str">
        <f t="shared" si="9"/>
        <v>2020-05-20Нижний Новгород</v>
      </c>
    </row>
    <row r="316" spans="1:7" ht="14.25" customHeight="1" x14ac:dyDescent="0.25">
      <c r="A316" t="str">
        <f t="shared" si="8"/>
        <v>Новосибирск43971</v>
      </c>
      <c r="B316" s="15">
        <v>43971</v>
      </c>
      <c r="C316" s="16" t="s">
        <v>23</v>
      </c>
      <c r="D316" s="16">
        <v>17</v>
      </c>
      <c r="E316" s="16">
        <v>890</v>
      </c>
      <c r="F316" s="16">
        <v>794</v>
      </c>
      <c r="G316" t="str">
        <f t="shared" si="9"/>
        <v>2020-05-20Новосибирск</v>
      </c>
    </row>
    <row r="317" spans="1:7" ht="14.25" customHeight="1" x14ac:dyDescent="0.25">
      <c r="A317" t="str">
        <f t="shared" si="8"/>
        <v>Пермь43971</v>
      </c>
      <c r="B317" s="15">
        <v>43971</v>
      </c>
      <c r="C317" s="16" t="s">
        <v>18</v>
      </c>
      <c r="D317" s="16">
        <v>16</v>
      </c>
      <c r="E317" s="16">
        <v>1050</v>
      </c>
      <c r="F317" s="16">
        <v>938</v>
      </c>
      <c r="G317" t="str">
        <f t="shared" si="9"/>
        <v>2020-05-20Пермь</v>
      </c>
    </row>
    <row r="318" spans="1:7" ht="14.25" customHeight="1" x14ac:dyDescent="0.25">
      <c r="A318" t="str">
        <f t="shared" si="8"/>
        <v>Ростов-на-Дону43971</v>
      </c>
      <c r="B318" s="15">
        <v>43971</v>
      </c>
      <c r="C318" s="16" t="s">
        <v>19</v>
      </c>
      <c r="D318" s="16">
        <v>15</v>
      </c>
      <c r="E318" s="16">
        <v>760</v>
      </c>
      <c r="F318" s="16">
        <v>664</v>
      </c>
      <c r="G318" t="str">
        <f t="shared" si="9"/>
        <v>2020-05-20Ростов-на-Дону</v>
      </c>
    </row>
    <row r="319" spans="1:7" ht="14.25" customHeight="1" x14ac:dyDescent="0.25">
      <c r="A319" t="str">
        <f t="shared" si="8"/>
        <v>Санкт-Петербург Север43971</v>
      </c>
      <c r="B319" s="15">
        <v>43971</v>
      </c>
      <c r="C319" s="16" t="s">
        <v>15</v>
      </c>
      <c r="D319" s="16">
        <v>125</v>
      </c>
      <c r="E319" s="16">
        <v>21674</v>
      </c>
      <c r="F319" s="16">
        <v>20155</v>
      </c>
      <c r="G319" t="str">
        <f t="shared" si="9"/>
        <v>2020-05-20Санкт-Петербург Север</v>
      </c>
    </row>
    <row r="320" spans="1:7" ht="14.25" customHeight="1" x14ac:dyDescent="0.25">
      <c r="A320" t="str">
        <f t="shared" si="8"/>
        <v>Санкт-Петербург Юг43971</v>
      </c>
      <c r="B320" s="15">
        <v>43971</v>
      </c>
      <c r="C320" s="16" t="s">
        <v>14</v>
      </c>
      <c r="D320" s="16">
        <v>129</v>
      </c>
      <c r="E320" s="16">
        <v>17095</v>
      </c>
      <c r="F320" s="16">
        <v>15919</v>
      </c>
      <c r="G320" t="str">
        <f t="shared" si="9"/>
        <v>2020-05-20Санкт-Петербург Юг</v>
      </c>
    </row>
    <row r="321" spans="1:7" ht="14.25" customHeight="1" x14ac:dyDescent="0.25">
      <c r="A321" t="str">
        <f t="shared" si="8"/>
        <v>Тольятти43971</v>
      </c>
      <c r="B321" s="15">
        <v>43971</v>
      </c>
      <c r="C321" s="16" t="s">
        <v>12</v>
      </c>
      <c r="D321" s="16">
        <v>10</v>
      </c>
      <c r="E321" s="16">
        <v>745</v>
      </c>
      <c r="F321" s="16">
        <v>654</v>
      </c>
      <c r="G321" t="str">
        <f t="shared" si="9"/>
        <v>2020-05-20Тольятти</v>
      </c>
    </row>
    <row r="322" spans="1:7" ht="14.25" customHeight="1" x14ac:dyDescent="0.25">
      <c r="A322" t="str">
        <f t="shared" si="8"/>
        <v>Волгоград43972</v>
      </c>
      <c r="B322" s="15">
        <v>43972</v>
      </c>
      <c r="C322" s="16" t="s">
        <v>16</v>
      </c>
      <c r="D322" s="16">
        <v>36</v>
      </c>
      <c r="E322" s="16">
        <v>4816</v>
      </c>
      <c r="F322" s="16">
        <v>4452</v>
      </c>
      <c r="G322" t="str">
        <f t="shared" si="9"/>
        <v>2020-05-21Волгоград</v>
      </c>
    </row>
    <row r="323" spans="1:7" ht="14.25" customHeight="1" x14ac:dyDescent="0.25">
      <c r="A323" t="str">
        <f t="shared" ref="A323:A386" si="10">C323&amp;B323</f>
        <v>Екатеринбург43972</v>
      </c>
      <c r="B323" s="15">
        <v>43972</v>
      </c>
      <c r="C323" s="16" t="s">
        <v>11</v>
      </c>
      <c r="D323" s="16">
        <v>31</v>
      </c>
      <c r="E323" s="16">
        <v>5207</v>
      </c>
      <c r="F323" s="16">
        <v>4868</v>
      </c>
      <c r="G323" t="str">
        <f t="shared" ref="G323:G386" si="11">TEXT(B323,"ГГГГ-ММ-ДД") &amp; C323</f>
        <v>2020-05-21Екатеринбург</v>
      </c>
    </row>
    <row r="324" spans="1:7" ht="14.25" customHeight="1" x14ac:dyDescent="0.25">
      <c r="A324" t="str">
        <f t="shared" si="10"/>
        <v>Казань43972</v>
      </c>
      <c r="B324" s="15">
        <v>43972</v>
      </c>
      <c r="C324" s="16" t="s">
        <v>17</v>
      </c>
      <c r="D324" s="16">
        <v>21</v>
      </c>
      <c r="E324" s="16">
        <v>2335</v>
      </c>
      <c r="F324" s="16">
        <v>2126</v>
      </c>
      <c r="G324" t="str">
        <f t="shared" si="11"/>
        <v>2020-05-21Казань</v>
      </c>
    </row>
    <row r="325" spans="1:7" ht="14.25" customHeight="1" x14ac:dyDescent="0.25">
      <c r="A325" t="str">
        <f t="shared" si="10"/>
        <v>Кемерово43972</v>
      </c>
      <c r="B325" s="15">
        <v>43972</v>
      </c>
      <c r="C325" s="16" t="s">
        <v>10</v>
      </c>
      <c r="D325" s="16">
        <v>21</v>
      </c>
      <c r="E325" s="16">
        <v>1787</v>
      </c>
      <c r="F325" s="16">
        <v>1626</v>
      </c>
      <c r="G325" t="str">
        <f t="shared" si="11"/>
        <v>2020-05-21Кемерово</v>
      </c>
    </row>
    <row r="326" spans="1:7" ht="14.25" customHeight="1" x14ac:dyDescent="0.25">
      <c r="A326" t="str">
        <f t="shared" si="10"/>
        <v>Краснодар43972</v>
      </c>
      <c r="B326" s="15">
        <v>43972</v>
      </c>
      <c r="C326" s="16" t="s">
        <v>20</v>
      </c>
      <c r="D326" s="16">
        <v>19</v>
      </c>
      <c r="E326" s="16">
        <v>1650</v>
      </c>
      <c r="F326" s="16">
        <v>1505</v>
      </c>
      <c r="G326" t="str">
        <f t="shared" si="11"/>
        <v>2020-05-21Краснодар</v>
      </c>
    </row>
    <row r="327" spans="1:7" ht="14.25" customHeight="1" x14ac:dyDescent="0.25">
      <c r="A327" t="str">
        <f t="shared" si="10"/>
        <v>Москва Восток43972</v>
      </c>
      <c r="B327" s="15">
        <v>43972</v>
      </c>
      <c r="C327" s="16" t="s">
        <v>22</v>
      </c>
      <c r="D327" s="16">
        <v>54</v>
      </c>
      <c r="E327" s="16">
        <v>13240</v>
      </c>
      <c r="F327" s="16">
        <v>12360</v>
      </c>
      <c r="G327" t="str">
        <f t="shared" si="11"/>
        <v>2020-05-21Москва Восток</v>
      </c>
    </row>
    <row r="328" spans="1:7" ht="14.25" customHeight="1" x14ac:dyDescent="0.25">
      <c r="A328" t="str">
        <f t="shared" si="10"/>
        <v>Москва Запад43972</v>
      </c>
      <c r="B328" s="15">
        <v>43972</v>
      </c>
      <c r="C328" s="16" t="s">
        <v>21</v>
      </c>
      <c r="D328" s="16">
        <v>60</v>
      </c>
      <c r="E328" s="16">
        <v>14005</v>
      </c>
      <c r="F328" s="16">
        <v>13002</v>
      </c>
      <c r="G328" t="str">
        <f t="shared" si="11"/>
        <v>2020-05-21Москва Запад</v>
      </c>
    </row>
    <row r="329" spans="1:7" ht="14.25" customHeight="1" x14ac:dyDescent="0.25">
      <c r="A329" t="str">
        <f t="shared" si="10"/>
        <v>Нижний Новгород43972</v>
      </c>
      <c r="B329" s="15">
        <v>43972</v>
      </c>
      <c r="C329" s="16" t="s">
        <v>13</v>
      </c>
      <c r="D329" s="16">
        <v>19</v>
      </c>
      <c r="E329" s="16">
        <v>1949</v>
      </c>
      <c r="F329" s="16">
        <v>1724</v>
      </c>
      <c r="G329" t="str">
        <f t="shared" si="11"/>
        <v>2020-05-21Нижний Новгород</v>
      </c>
    </row>
    <row r="330" spans="1:7" ht="14.25" customHeight="1" x14ac:dyDescent="0.25">
      <c r="A330" t="str">
        <f t="shared" si="10"/>
        <v>Новосибирск43972</v>
      </c>
      <c r="B330" s="15">
        <v>43972</v>
      </c>
      <c r="C330" s="16" t="s">
        <v>23</v>
      </c>
      <c r="D330" s="16">
        <v>18</v>
      </c>
      <c r="E330" s="16">
        <v>888</v>
      </c>
      <c r="F330" s="16">
        <v>786</v>
      </c>
      <c r="G330" t="str">
        <f t="shared" si="11"/>
        <v>2020-05-21Новосибирск</v>
      </c>
    </row>
    <row r="331" spans="1:7" ht="14.25" customHeight="1" x14ac:dyDescent="0.25">
      <c r="A331" t="str">
        <f t="shared" si="10"/>
        <v>Пермь43972</v>
      </c>
      <c r="B331" s="15">
        <v>43972</v>
      </c>
      <c r="C331" s="16" t="s">
        <v>18</v>
      </c>
      <c r="D331" s="16">
        <v>17</v>
      </c>
      <c r="E331" s="16">
        <v>1045</v>
      </c>
      <c r="F331" s="16">
        <v>930</v>
      </c>
      <c r="G331" t="str">
        <f t="shared" si="11"/>
        <v>2020-05-21Пермь</v>
      </c>
    </row>
    <row r="332" spans="1:7" ht="14.25" customHeight="1" x14ac:dyDescent="0.25">
      <c r="A332" t="str">
        <f t="shared" si="10"/>
        <v>Ростов-на-Дону43972</v>
      </c>
      <c r="B332" s="15">
        <v>43972</v>
      </c>
      <c r="C332" s="16" t="s">
        <v>19</v>
      </c>
      <c r="D332" s="16">
        <v>15</v>
      </c>
      <c r="E332" s="16">
        <v>749</v>
      </c>
      <c r="F332" s="16">
        <v>652</v>
      </c>
      <c r="G332" t="str">
        <f t="shared" si="11"/>
        <v>2020-05-21Ростов-на-Дону</v>
      </c>
    </row>
    <row r="333" spans="1:7" ht="14.25" customHeight="1" x14ac:dyDescent="0.25">
      <c r="A333" t="str">
        <f t="shared" si="10"/>
        <v>Санкт-Петербург Север43972</v>
      </c>
      <c r="B333" s="15">
        <v>43972</v>
      </c>
      <c r="C333" s="16" t="s">
        <v>15</v>
      </c>
      <c r="D333" s="16">
        <v>125</v>
      </c>
      <c r="E333" s="16">
        <v>20911</v>
      </c>
      <c r="F333" s="16">
        <v>19358</v>
      </c>
      <c r="G333" t="str">
        <f t="shared" si="11"/>
        <v>2020-05-21Санкт-Петербург Север</v>
      </c>
    </row>
    <row r="334" spans="1:7" ht="14.25" customHeight="1" x14ac:dyDescent="0.25">
      <c r="A334" t="str">
        <f t="shared" si="10"/>
        <v>Санкт-Петербург Юг43972</v>
      </c>
      <c r="B334" s="15">
        <v>43972</v>
      </c>
      <c r="C334" s="16" t="s">
        <v>14</v>
      </c>
      <c r="D334" s="16">
        <v>129</v>
      </c>
      <c r="E334" s="16">
        <v>16373</v>
      </c>
      <c r="F334" s="16">
        <v>15223</v>
      </c>
      <c r="G334" t="str">
        <f t="shared" si="11"/>
        <v>2020-05-21Санкт-Петербург Юг</v>
      </c>
    </row>
    <row r="335" spans="1:7" ht="14.25" customHeight="1" x14ac:dyDescent="0.25">
      <c r="A335" t="str">
        <f t="shared" si="10"/>
        <v>Тольятти43972</v>
      </c>
      <c r="B335" s="15">
        <v>43972</v>
      </c>
      <c r="C335" s="16" t="s">
        <v>12</v>
      </c>
      <c r="D335" s="16">
        <v>10</v>
      </c>
      <c r="E335" s="16">
        <v>677</v>
      </c>
      <c r="F335" s="16">
        <v>591</v>
      </c>
      <c r="G335" t="str">
        <f t="shared" si="11"/>
        <v>2020-05-21Тольятти</v>
      </c>
    </row>
    <row r="336" spans="1:7" ht="14.25" customHeight="1" x14ac:dyDescent="0.25">
      <c r="A336" t="str">
        <f t="shared" si="10"/>
        <v>Волгоград43973</v>
      </c>
      <c r="B336" s="15">
        <v>43973</v>
      </c>
      <c r="C336" s="16" t="s">
        <v>16</v>
      </c>
      <c r="D336" s="16">
        <v>36</v>
      </c>
      <c r="E336" s="16">
        <v>4857</v>
      </c>
      <c r="F336" s="16">
        <v>4456</v>
      </c>
      <c r="G336" t="str">
        <f t="shared" si="11"/>
        <v>2020-05-22Волгоград</v>
      </c>
    </row>
    <row r="337" spans="1:7" ht="14.25" customHeight="1" x14ac:dyDescent="0.25">
      <c r="A337" t="str">
        <f t="shared" si="10"/>
        <v>Екатеринбург43973</v>
      </c>
      <c r="B337" s="15">
        <v>43973</v>
      </c>
      <c r="C337" s="16" t="s">
        <v>11</v>
      </c>
      <c r="D337" s="16">
        <v>31</v>
      </c>
      <c r="E337" s="16">
        <v>5965</v>
      </c>
      <c r="F337" s="16">
        <v>5533</v>
      </c>
      <c r="G337" t="str">
        <f t="shared" si="11"/>
        <v>2020-05-22Екатеринбург</v>
      </c>
    </row>
    <row r="338" spans="1:7" ht="14.25" customHeight="1" x14ac:dyDescent="0.25">
      <c r="A338" t="str">
        <f t="shared" si="10"/>
        <v>Казань43973</v>
      </c>
      <c r="B338" s="15">
        <v>43973</v>
      </c>
      <c r="C338" s="16" t="s">
        <v>17</v>
      </c>
      <c r="D338" s="16">
        <v>21</v>
      </c>
      <c r="E338" s="16">
        <v>2861</v>
      </c>
      <c r="F338" s="16">
        <v>2612</v>
      </c>
      <c r="G338" t="str">
        <f t="shared" si="11"/>
        <v>2020-05-22Казань</v>
      </c>
    </row>
    <row r="339" spans="1:7" ht="14.25" customHeight="1" x14ac:dyDescent="0.25">
      <c r="A339" t="str">
        <f t="shared" si="10"/>
        <v>Кемерово43973</v>
      </c>
      <c r="B339" s="15">
        <v>43973</v>
      </c>
      <c r="C339" s="16" t="s">
        <v>10</v>
      </c>
      <c r="D339" s="16">
        <v>21</v>
      </c>
      <c r="E339" s="16">
        <v>2046</v>
      </c>
      <c r="F339" s="16">
        <v>1853</v>
      </c>
      <c r="G339" t="str">
        <f t="shared" si="11"/>
        <v>2020-05-22Кемерово</v>
      </c>
    </row>
    <row r="340" spans="1:7" ht="14.25" customHeight="1" x14ac:dyDescent="0.25">
      <c r="A340" t="str">
        <f t="shared" si="10"/>
        <v>Краснодар43973</v>
      </c>
      <c r="B340" s="15">
        <v>43973</v>
      </c>
      <c r="C340" s="16" t="s">
        <v>20</v>
      </c>
      <c r="D340" s="16">
        <v>19</v>
      </c>
      <c r="E340" s="16">
        <v>1859</v>
      </c>
      <c r="F340" s="16">
        <v>1697</v>
      </c>
      <c r="G340" t="str">
        <f t="shared" si="11"/>
        <v>2020-05-22Краснодар</v>
      </c>
    </row>
    <row r="341" spans="1:7" ht="14.25" customHeight="1" x14ac:dyDescent="0.25">
      <c r="A341" t="str">
        <f t="shared" si="10"/>
        <v>Москва Восток43973</v>
      </c>
      <c r="B341" s="15">
        <v>43973</v>
      </c>
      <c r="C341" s="16" t="s">
        <v>22</v>
      </c>
      <c r="D341" s="16">
        <v>54</v>
      </c>
      <c r="E341" s="16">
        <v>13014</v>
      </c>
      <c r="F341" s="16">
        <v>12095</v>
      </c>
      <c r="G341" t="str">
        <f t="shared" si="11"/>
        <v>2020-05-22Москва Восток</v>
      </c>
    </row>
    <row r="342" spans="1:7" ht="14.25" customHeight="1" x14ac:dyDescent="0.25">
      <c r="A342" t="str">
        <f t="shared" si="10"/>
        <v>Москва Запад43973</v>
      </c>
      <c r="B342" s="15">
        <v>43973</v>
      </c>
      <c r="C342" s="16" t="s">
        <v>21</v>
      </c>
      <c r="D342" s="16">
        <v>60</v>
      </c>
      <c r="E342" s="16">
        <v>14050</v>
      </c>
      <c r="F342" s="16">
        <v>13027</v>
      </c>
      <c r="G342" t="str">
        <f t="shared" si="11"/>
        <v>2020-05-22Москва Запад</v>
      </c>
    </row>
    <row r="343" spans="1:7" ht="14.25" customHeight="1" x14ac:dyDescent="0.25">
      <c r="A343" t="str">
        <f t="shared" si="10"/>
        <v>Нижний Новгород43973</v>
      </c>
      <c r="B343" s="15">
        <v>43973</v>
      </c>
      <c r="C343" s="16" t="s">
        <v>13</v>
      </c>
      <c r="D343" s="16">
        <v>20</v>
      </c>
      <c r="E343" s="16">
        <v>2306</v>
      </c>
      <c r="F343" s="16">
        <v>2054</v>
      </c>
      <c r="G343" t="str">
        <f t="shared" si="11"/>
        <v>2020-05-22Нижний Новгород</v>
      </c>
    </row>
    <row r="344" spans="1:7" ht="14.25" customHeight="1" x14ac:dyDescent="0.25">
      <c r="A344" t="str">
        <f t="shared" si="10"/>
        <v>Новосибирск43973</v>
      </c>
      <c r="B344" s="15">
        <v>43973</v>
      </c>
      <c r="C344" s="16" t="s">
        <v>23</v>
      </c>
      <c r="D344" s="16">
        <v>18</v>
      </c>
      <c r="E344" s="16">
        <v>985</v>
      </c>
      <c r="F344" s="16">
        <v>861</v>
      </c>
      <c r="G344" t="str">
        <f t="shared" si="11"/>
        <v>2020-05-22Новосибирск</v>
      </c>
    </row>
    <row r="345" spans="1:7" ht="14.25" customHeight="1" x14ac:dyDescent="0.25">
      <c r="A345" t="str">
        <f t="shared" si="10"/>
        <v>Пермь43973</v>
      </c>
      <c r="B345" s="15">
        <v>43973</v>
      </c>
      <c r="C345" s="16" t="s">
        <v>18</v>
      </c>
      <c r="D345" s="16">
        <v>17</v>
      </c>
      <c r="E345" s="16">
        <v>1268</v>
      </c>
      <c r="F345" s="16">
        <v>1129</v>
      </c>
      <c r="G345" t="str">
        <f t="shared" si="11"/>
        <v>2020-05-22Пермь</v>
      </c>
    </row>
    <row r="346" spans="1:7" ht="14.25" customHeight="1" x14ac:dyDescent="0.25">
      <c r="A346" t="str">
        <f t="shared" si="10"/>
        <v>Ростов-на-Дону43973</v>
      </c>
      <c r="B346" s="15">
        <v>43973</v>
      </c>
      <c r="C346" s="16" t="s">
        <v>19</v>
      </c>
      <c r="D346" s="16">
        <v>15</v>
      </c>
      <c r="E346" s="16">
        <v>903</v>
      </c>
      <c r="F346" s="16">
        <v>792</v>
      </c>
      <c r="G346" t="str">
        <f t="shared" si="11"/>
        <v>2020-05-22Ростов-на-Дону</v>
      </c>
    </row>
    <row r="347" spans="1:7" ht="14.25" customHeight="1" x14ac:dyDescent="0.25">
      <c r="A347" t="str">
        <f t="shared" si="10"/>
        <v>Санкт-Петербург Север43973</v>
      </c>
      <c r="B347" s="15">
        <v>43973</v>
      </c>
      <c r="C347" s="16" t="s">
        <v>15</v>
      </c>
      <c r="D347" s="16">
        <v>125</v>
      </c>
      <c r="E347" s="16">
        <v>21427</v>
      </c>
      <c r="F347" s="16">
        <v>19799</v>
      </c>
      <c r="G347" t="str">
        <f t="shared" si="11"/>
        <v>2020-05-22Санкт-Петербург Север</v>
      </c>
    </row>
    <row r="348" spans="1:7" ht="14.25" customHeight="1" x14ac:dyDescent="0.25">
      <c r="A348" t="str">
        <f t="shared" si="10"/>
        <v>Санкт-Петербург Юг43973</v>
      </c>
      <c r="B348" s="15">
        <v>43973</v>
      </c>
      <c r="C348" s="16" t="s">
        <v>14</v>
      </c>
      <c r="D348" s="16">
        <v>129</v>
      </c>
      <c r="E348" s="16">
        <v>17088</v>
      </c>
      <c r="F348" s="16">
        <v>15804</v>
      </c>
      <c r="G348" t="str">
        <f t="shared" si="11"/>
        <v>2020-05-22Санкт-Петербург Юг</v>
      </c>
    </row>
    <row r="349" spans="1:7" ht="14.25" customHeight="1" x14ac:dyDescent="0.25">
      <c r="A349" t="str">
        <f t="shared" si="10"/>
        <v>Тольятти43973</v>
      </c>
      <c r="B349" s="15">
        <v>43973</v>
      </c>
      <c r="C349" s="16" t="s">
        <v>12</v>
      </c>
      <c r="D349" s="16">
        <v>10</v>
      </c>
      <c r="E349" s="16">
        <v>965</v>
      </c>
      <c r="F349" s="16">
        <v>861</v>
      </c>
      <c r="G349" t="str">
        <f t="shared" si="11"/>
        <v>2020-05-22Тольятти</v>
      </c>
    </row>
    <row r="350" spans="1:7" ht="14.25" customHeight="1" x14ac:dyDescent="0.25">
      <c r="A350" t="str">
        <f t="shared" si="10"/>
        <v>Волгоград43974</v>
      </c>
      <c r="B350" s="15">
        <v>43974</v>
      </c>
      <c r="C350" s="16" t="s">
        <v>16</v>
      </c>
      <c r="D350" s="16">
        <v>36</v>
      </c>
      <c r="E350" s="16">
        <v>5651</v>
      </c>
      <c r="F350" s="16">
        <v>5212</v>
      </c>
      <c r="G350" t="str">
        <f t="shared" si="11"/>
        <v>2020-05-23Волгоград</v>
      </c>
    </row>
    <row r="351" spans="1:7" ht="14.25" customHeight="1" x14ac:dyDescent="0.25">
      <c r="A351" t="str">
        <f t="shared" si="10"/>
        <v>Екатеринбург43974</v>
      </c>
      <c r="B351" s="15">
        <v>43974</v>
      </c>
      <c r="C351" s="16" t="s">
        <v>11</v>
      </c>
      <c r="D351" s="16">
        <v>31</v>
      </c>
      <c r="E351" s="16">
        <v>6276</v>
      </c>
      <c r="F351" s="16">
        <v>5801</v>
      </c>
      <c r="G351" t="str">
        <f t="shared" si="11"/>
        <v>2020-05-23Екатеринбург</v>
      </c>
    </row>
    <row r="352" spans="1:7" ht="14.25" customHeight="1" x14ac:dyDescent="0.25">
      <c r="A352" t="str">
        <f t="shared" si="10"/>
        <v>Казань43974</v>
      </c>
      <c r="B352" s="15">
        <v>43974</v>
      </c>
      <c r="C352" s="16" t="s">
        <v>17</v>
      </c>
      <c r="D352" s="16">
        <v>21</v>
      </c>
      <c r="E352" s="16">
        <v>2460</v>
      </c>
      <c r="F352" s="16">
        <v>2226</v>
      </c>
      <c r="G352" t="str">
        <f t="shared" si="11"/>
        <v>2020-05-23Казань</v>
      </c>
    </row>
    <row r="353" spans="1:7" ht="14.25" customHeight="1" x14ac:dyDescent="0.25">
      <c r="A353" t="str">
        <f t="shared" si="10"/>
        <v>Кемерово43974</v>
      </c>
      <c r="B353" s="15">
        <v>43974</v>
      </c>
      <c r="C353" s="16" t="s">
        <v>10</v>
      </c>
      <c r="D353" s="16">
        <v>21</v>
      </c>
      <c r="E353" s="16">
        <v>2340</v>
      </c>
      <c r="F353" s="16">
        <v>2146</v>
      </c>
      <c r="G353" t="str">
        <f t="shared" si="11"/>
        <v>2020-05-23Кемерово</v>
      </c>
    </row>
    <row r="354" spans="1:7" ht="14.25" customHeight="1" x14ac:dyDescent="0.25">
      <c r="A354" t="str">
        <f t="shared" si="10"/>
        <v>Краснодар43974</v>
      </c>
      <c r="B354" s="15">
        <v>43974</v>
      </c>
      <c r="C354" s="16" t="s">
        <v>20</v>
      </c>
      <c r="D354" s="16">
        <v>19</v>
      </c>
      <c r="E354" s="16">
        <v>2195</v>
      </c>
      <c r="F354" s="16">
        <v>1999</v>
      </c>
      <c r="G354" t="str">
        <f t="shared" si="11"/>
        <v>2020-05-23Краснодар</v>
      </c>
    </row>
    <row r="355" spans="1:7" ht="14.25" customHeight="1" x14ac:dyDescent="0.25">
      <c r="A355" t="str">
        <f t="shared" si="10"/>
        <v>Москва Восток43974</v>
      </c>
      <c r="B355" s="15">
        <v>43974</v>
      </c>
      <c r="C355" s="16" t="s">
        <v>22</v>
      </c>
      <c r="D355" s="16">
        <v>54</v>
      </c>
      <c r="E355" s="16">
        <v>16221</v>
      </c>
      <c r="F355" s="16">
        <v>15065</v>
      </c>
      <c r="G355" t="str">
        <f t="shared" si="11"/>
        <v>2020-05-23Москва Восток</v>
      </c>
    </row>
    <row r="356" spans="1:7" ht="14.25" customHeight="1" x14ac:dyDescent="0.25">
      <c r="A356" t="str">
        <f t="shared" si="10"/>
        <v>Москва Запад43974</v>
      </c>
      <c r="B356" s="15">
        <v>43974</v>
      </c>
      <c r="C356" s="16" t="s">
        <v>21</v>
      </c>
      <c r="D356" s="16">
        <v>60</v>
      </c>
      <c r="E356" s="16">
        <v>17295</v>
      </c>
      <c r="F356" s="16">
        <v>16010</v>
      </c>
      <c r="G356" t="str">
        <f t="shared" si="11"/>
        <v>2020-05-23Москва Запад</v>
      </c>
    </row>
    <row r="357" spans="1:7" ht="14.25" customHeight="1" x14ac:dyDescent="0.25">
      <c r="A357" t="str">
        <f t="shared" si="10"/>
        <v>Нижний Новгород43974</v>
      </c>
      <c r="B357" s="15">
        <v>43974</v>
      </c>
      <c r="C357" s="16" t="s">
        <v>13</v>
      </c>
      <c r="D357" s="16">
        <v>20</v>
      </c>
      <c r="E357" s="16">
        <v>2266</v>
      </c>
      <c r="F357" s="16">
        <v>1993</v>
      </c>
      <c r="G357" t="str">
        <f t="shared" si="11"/>
        <v>2020-05-23Нижний Новгород</v>
      </c>
    </row>
    <row r="358" spans="1:7" ht="14.25" customHeight="1" x14ac:dyDescent="0.25">
      <c r="A358" t="str">
        <f t="shared" si="10"/>
        <v>Новосибирск43974</v>
      </c>
      <c r="B358" s="15">
        <v>43974</v>
      </c>
      <c r="C358" s="16" t="s">
        <v>23</v>
      </c>
      <c r="D358" s="16">
        <v>18</v>
      </c>
      <c r="E358" s="16">
        <v>1031</v>
      </c>
      <c r="F358" s="16">
        <v>918</v>
      </c>
      <c r="G358" t="str">
        <f t="shared" si="11"/>
        <v>2020-05-23Новосибирск</v>
      </c>
    </row>
    <row r="359" spans="1:7" ht="14.25" customHeight="1" x14ac:dyDescent="0.25">
      <c r="A359" t="str">
        <f t="shared" si="10"/>
        <v>Пермь43974</v>
      </c>
      <c r="B359" s="15">
        <v>43974</v>
      </c>
      <c r="C359" s="16" t="s">
        <v>18</v>
      </c>
      <c r="D359" s="16">
        <v>17</v>
      </c>
      <c r="E359" s="16">
        <v>1294</v>
      </c>
      <c r="F359" s="16">
        <v>1155</v>
      </c>
      <c r="G359" t="str">
        <f t="shared" si="11"/>
        <v>2020-05-23Пермь</v>
      </c>
    </row>
    <row r="360" spans="1:7" ht="14.25" customHeight="1" x14ac:dyDescent="0.25">
      <c r="A360" t="str">
        <f t="shared" si="10"/>
        <v>Ростов-на-Дону43974</v>
      </c>
      <c r="B360" s="15">
        <v>43974</v>
      </c>
      <c r="C360" s="16" t="s">
        <v>19</v>
      </c>
      <c r="D360" s="16">
        <v>15</v>
      </c>
      <c r="E360" s="16">
        <v>840</v>
      </c>
      <c r="F360" s="16">
        <v>725</v>
      </c>
      <c r="G360" t="str">
        <f t="shared" si="11"/>
        <v>2020-05-23Ростов-на-Дону</v>
      </c>
    </row>
    <row r="361" spans="1:7" ht="14.25" customHeight="1" x14ac:dyDescent="0.25">
      <c r="A361" t="str">
        <f t="shared" si="10"/>
        <v>Санкт-Петербург Север43974</v>
      </c>
      <c r="B361" s="15">
        <v>43974</v>
      </c>
      <c r="C361" s="16" t="s">
        <v>15</v>
      </c>
      <c r="D361" s="16">
        <v>125</v>
      </c>
      <c r="E361" s="16">
        <v>24574</v>
      </c>
      <c r="F361" s="16">
        <v>22609</v>
      </c>
      <c r="G361" t="str">
        <f t="shared" si="11"/>
        <v>2020-05-23Санкт-Петербург Север</v>
      </c>
    </row>
    <row r="362" spans="1:7" ht="14.25" customHeight="1" x14ac:dyDescent="0.25">
      <c r="A362" t="str">
        <f t="shared" si="10"/>
        <v>Санкт-Петербург Юг43974</v>
      </c>
      <c r="B362" s="15">
        <v>43974</v>
      </c>
      <c r="C362" s="16" t="s">
        <v>14</v>
      </c>
      <c r="D362" s="16">
        <v>129</v>
      </c>
      <c r="E362" s="16">
        <v>19856</v>
      </c>
      <c r="F362" s="16">
        <v>18325</v>
      </c>
      <c r="G362" t="str">
        <f t="shared" si="11"/>
        <v>2020-05-23Санкт-Петербург Юг</v>
      </c>
    </row>
    <row r="363" spans="1:7" ht="14.25" customHeight="1" x14ac:dyDescent="0.25">
      <c r="A363" t="str">
        <f t="shared" si="10"/>
        <v>Тольятти43974</v>
      </c>
      <c r="B363" s="15">
        <v>43974</v>
      </c>
      <c r="C363" s="16" t="s">
        <v>12</v>
      </c>
      <c r="D363" s="16">
        <v>10</v>
      </c>
      <c r="E363" s="16">
        <v>828</v>
      </c>
      <c r="F363" s="16">
        <v>734</v>
      </c>
      <c r="G363" t="str">
        <f t="shared" si="11"/>
        <v>2020-05-23Тольятти</v>
      </c>
    </row>
    <row r="364" spans="1:7" ht="14.25" customHeight="1" x14ac:dyDescent="0.25">
      <c r="A364" t="str">
        <f t="shared" si="10"/>
        <v>Волгоград43975</v>
      </c>
      <c r="B364" s="15">
        <v>43975</v>
      </c>
      <c r="C364" s="16" t="s">
        <v>16</v>
      </c>
      <c r="D364" s="16">
        <v>36</v>
      </c>
      <c r="E364" s="16">
        <v>4915</v>
      </c>
      <c r="F364" s="16">
        <v>4562</v>
      </c>
      <c r="G364" t="str">
        <f t="shared" si="11"/>
        <v>2020-05-24Волгоград</v>
      </c>
    </row>
    <row r="365" spans="1:7" ht="14.25" customHeight="1" x14ac:dyDescent="0.25">
      <c r="A365" t="str">
        <f t="shared" si="10"/>
        <v>Екатеринбург43975</v>
      </c>
      <c r="B365" s="15">
        <v>43975</v>
      </c>
      <c r="C365" s="16" t="s">
        <v>11</v>
      </c>
      <c r="D365" s="16">
        <v>31</v>
      </c>
      <c r="E365" s="16">
        <v>5035</v>
      </c>
      <c r="F365" s="16">
        <v>4683</v>
      </c>
      <c r="G365" t="str">
        <f t="shared" si="11"/>
        <v>2020-05-24Екатеринбург</v>
      </c>
    </row>
    <row r="366" spans="1:7" ht="14.25" customHeight="1" x14ac:dyDescent="0.25">
      <c r="A366" t="str">
        <f t="shared" si="10"/>
        <v>Казань43975</v>
      </c>
      <c r="B366" s="15">
        <v>43975</v>
      </c>
      <c r="C366" s="16" t="s">
        <v>17</v>
      </c>
      <c r="D366" s="16">
        <v>21</v>
      </c>
      <c r="E366" s="16">
        <v>2254</v>
      </c>
      <c r="F366" s="16">
        <v>2061</v>
      </c>
      <c r="G366" t="str">
        <f t="shared" si="11"/>
        <v>2020-05-24Казань</v>
      </c>
    </row>
    <row r="367" spans="1:7" ht="14.25" customHeight="1" x14ac:dyDescent="0.25">
      <c r="A367" t="str">
        <f t="shared" si="10"/>
        <v>Кемерово43975</v>
      </c>
      <c r="B367" s="15">
        <v>43975</v>
      </c>
      <c r="C367" s="16" t="s">
        <v>10</v>
      </c>
      <c r="D367" s="16">
        <v>20</v>
      </c>
      <c r="E367" s="16">
        <v>1999</v>
      </c>
      <c r="F367" s="16">
        <v>1829</v>
      </c>
      <c r="G367" t="str">
        <f t="shared" si="11"/>
        <v>2020-05-24Кемерово</v>
      </c>
    </row>
    <row r="368" spans="1:7" ht="14.25" customHeight="1" x14ac:dyDescent="0.25">
      <c r="A368" t="str">
        <f t="shared" si="10"/>
        <v>Краснодар43975</v>
      </c>
      <c r="B368" s="15">
        <v>43975</v>
      </c>
      <c r="C368" s="16" t="s">
        <v>20</v>
      </c>
      <c r="D368" s="16">
        <v>19</v>
      </c>
      <c r="E368" s="16">
        <v>1868</v>
      </c>
      <c r="F368" s="16">
        <v>1706</v>
      </c>
      <c r="G368" t="str">
        <f t="shared" si="11"/>
        <v>2020-05-24Краснодар</v>
      </c>
    </row>
    <row r="369" spans="1:7" ht="14.25" customHeight="1" x14ac:dyDescent="0.25">
      <c r="A369" t="str">
        <f t="shared" si="10"/>
        <v>Москва Восток43975</v>
      </c>
      <c r="B369" s="15">
        <v>43975</v>
      </c>
      <c r="C369" s="16" t="s">
        <v>22</v>
      </c>
      <c r="D369" s="16">
        <v>54</v>
      </c>
      <c r="E369" s="16">
        <v>12211</v>
      </c>
      <c r="F369" s="16">
        <v>11427</v>
      </c>
      <c r="G369" t="str">
        <f t="shared" si="11"/>
        <v>2020-05-24Москва Восток</v>
      </c>
    </row>
    <row r="370" spans="1:7" ht="14.25" customHeight="1" x14ac:dyDescent="0.25">
      <c r="A370" t="str">
        <f t="shared" si="10"/>
        <v>Москва Запад43975</v>
      </c>
      <c r="B370" s="15">
        <v>43975</v>
      </c>
      <c r="C370" s="16" t="s">
        <v>21</v>
      </c>
      <c r="D370" s="16">
        <v>60</v>
      </c>
      <c r="E370" s="16">
        <v>12822</v>
      </c>
      <c r="F370" s="16">
        <v>11916</v>
      </c>
      <c r="G370" t="str">
        <f t="shared" si="11"/>
        <v>2020-05-24Москва Запад</v>
      </c>
    </row>
    <row r="371" spans="1:7" ht="14.25" customHeight="1" x14ac:dyDescent="0.25">
      <c r="A371" t="str">
        <f t="shared" si="10"/>
        <v>Нижний Новгород43975</v>
      </c>
      <c r="B371" s="15">
        <v>43975</v>
      </c>
      <c r="C371" s="16" t="s">
        <v>13</v>
      </c>
      <c r="D371" s="16">
        <v>20</v>
      </c>
      <c r="E371" s="16">
        <v>2015</v>
      </c>
      <c r="F371" s="16">
        <v>1803</v>
      </c>
      <c r="G371" t="str">
        <f t="shared" si="11"/>
        <v>2020-05-24Нижний Новгород</v>
      </c>
    </row>
    <row r="372" spans="1:7" ht="14.25" customHeight="1" x14ac:dyDescent="0.25">
      <c r="A372" t="str">
        <f t="shared" si="10"/>
        <v>Новосибирск43975</v>
      </c>
      <c r="B372" s="15">
        <v>43975</v>
      </c>
      <c r="C372" s="16" t="s">
        <v>23</v>
      </c>
      <c r="D372" s="16">
        <v>18</v>
      </c>
      <c r="E372" s="16">
        <v>1006</v>
      </c>
      <c r="F372" s="16">
        <v>904</v>
      </c>
      <c r="G372" t="str">
        <f t="shared" si="11"/>
        <v>2020-05-24Новосибирск</v>
      </c>
    </row>
    <row r="373" spans="1:7" ht="14.25" customHeight="1" x14ac:dyDescent="0.25">
      <c r="A373" t="str">
        <f t="shared" si="10"/>
        <v>Пермь43975</v>
      </c>
      <c r="B373" s="15">
        <v>43975</v>
      </c>
      <c r="C373" s="16" t="s">
        <v>18</v>
      </c>
      <c r="D373" s="16">
        <v>17</v>
      </c>
      <c r="E373" s="16">
        <v>1128</v>
      </c>
      <c r="F373" s="16">
        <v>1001</v>
      </c>
      <c r="G373" t="str">
        <f t="shared" si="11"/>
        <v>2020-05-24Пермь</v>
      </c>
    </row>
    <row r="374" spans="1:7" ht="14.25" customHeight="1" x14ac:dyDescent="0.25">
      <c r="A374" t="str">
        <f t="shared" si="10"/>
        <v>Ростов-на-Дону43975</v>
      </c>
      <c r="B374" s="15">
        <v>43975</v>
      </c>
      <c r="C374" s="16" t="s">
        <v>19</v>
      </c>
      <c r="D374" s="16">
        <v>15</v>
      </c>
      <c r="E374" s="16">
        <v>779</v>
      </c>
      <c r="F374" s="16">
        <v>673</v>
      </c>
      <c r="G374" t="str">
        <f t="shared" si="11"/>
        <v>2020-05-24Ростов-на-Дону</v>
      </c>
    </row>
    <row r="375" spans="1:7" ht="14.25" customHeight="1" x14ac:dyDescent="0.25">
      <c r="A375" t="str">
        <f t="shared" si="10"/>
        <v>Санкт-Петербург Север43975</v>
      </c>
      <c r="B375" s="15">
        <v>43975</v>
      </c>
      <c r="C375" s="16" t="s">
        <v>15</v>
      </c>
      <c r="D375" s="16">
        <v>125</v>
      </c>
      <c r="E375" s="16">
        <v>21004</v>
      </c>
      <c r="F375" s="16">
        <v>19556</v>
      </c>
      <c r="G375" t="str">
        <f t="shared" si="11"/>
        <v>2020-05-24Санкт-Петербург Север</v>
      </c>
    </row>
    <row r="376" spans="1:7" ht="14.25" customHeight="1" x14ac:dyDescent="0.25">
      <c r="A376" t="str">
        <f t="shared" si="10"/>
        <v>Санкт-Петербург Юг43975</v>
      </c>
      <c r="B376" s="15">
        <v>43975</v>
      </c>
      <c r="C376" s="16" t="s">
        <v>14</v>
      </c>
      <c r="D376" s="16">
        <v>129</v>
      </c>
      <c r="E376" s="16">
        <v>16432</v>
      </c>
      <c r="F376" s="16">
        <v>15345</v>
      </c>
      <c r="G376" t="str">
        <f t="shared" si="11"/>
        <v>2020-05-24Санкт-Петербург Юг</v>
      </c>
    </row>
    <row r="377" spans="1:7" ht="14.25" customHeight="1" x14ac:dyDescent="0.25">
      <c r="A377" t="str">
        <f t="shared" si="10"/>
        <v>Тольятти43975</v>
      </c>
      <c r="B377" s="15">
        <v>43975</v>
      </c>
      <c r="C377" s="16" t="s">
        <v>12</v>
      </c>
      <c r="D377" s="16">
        <v>10</v>
      </c>
      <c r="E377" s="16">
        <v>639</v>
      </c>
      <c r="F377" s="16">
        <v>557</v>
      </c>
      <c r="G377" t="str">
        <f t="shared" si="11"/>
        <v>2020-05-24Тольятти</v>
      </c>
    </row>
    <row r="378" spans="1:7" ht="14.25" customHeight="1" x14ac:dyDescent="0.25">
      <c r="A378" t="str">
        <f t="shared" si="10"/>
        <v>Волгоград43976</v>
      </c>
      <c r="B378" s="15">
        <v>43976</v>
      </c>
      <c r="C378" s="16" t="s">
        <v>16</v>
      </c>
      <c r="D378" s="16">
        <v>36</v>
      </c>
      <c r="E378" s="16">
        <v>4641</v>
      </c>
      <c r="F378" s="16">
        <v>4274</v>
      </c>
      <c r="G378" t="str">
        <f t="shared" si="11"/>
        <v>2020-05-25Волгоград</v>
      </c>
    </row>
    <row r="379" spans="1:7" ht="14.25" customHeight="1" x14ac:dyDescent="0.25">
      <c r="A379" t="str">
        <f t="shared" si="10"/>
        <v>Екатеринбург43976</v>
      </c>
      <c r="B379" s="15">
        <v>43976</v>
      </c>
      <c r="C379" s="16" t="s">
        <v>11</v>
      </c>
      <c r="D379" s="16">
        <v>31</v>
      </c>
      <c r="E379" s="16">
        <v>5210</v>
      </c>
      <c r="F379" s="16">
        <v>4841</v>
      </c>
      <c r="G379" t="str">
        <f t="shared" si="11"/>
        <v>2020-05-25Екатеринбург</v>
      </c>
    </row>
    <row r="380" spans="1:7" ht="14.25" customHeight="1" x14ac:dyDescent="0.25">
      <c r="A380" t="str">
        <f t="shared" si="10"/>
        <v>Казань43976</v>
      </c>
      <c r="B380" s="15">
        <v>43976</v>
      </c>
      <c r="C380" s="16" t="s">
        <v>17</v>
      </c>
      <c r="D380" s="16">
        <v>21</v>
      </c>
      <c r="E380" s="16">
        <v>2330</v>
      </c>
      <c r="F380" s="16">
        <v>2142</v>
      </c>
      <c r="G380" t="str">
        <f t="shared" si="11"/>
        <v>2020-05-25Казань</v>
      </c>
    </row>
    <row r="381" spans="1:7" ht="14.25" customHeight="1" x14ac:dyDescent="0.25">
      <c r="A381" t="str">
        <f t="shared" si="10"/>
        <v>Кемерово43976</v>
      </c>
      <c r="B381" s="15">
        <v>43976</v>
      </c>
      <c r="C381" s="16" t="s">
        <v>10</v>
      </c>
      <c r="D381" s="16">
        <v>20</v>
      </c>
      <c r="E381" s="16">
        <v>2087</v>
      </c>
      <c r="F381" s="16">
        <v>1914</v>
      </c>
      <c r="G381" t="str">
        <f t="shared" si="11"/>
        <v>2020-05-25Кемерово</v>
      </c>
    </row>
    <row r="382" spans="1:7" ht="14.25" customHeight="1" x14ac:dyDescent="0.25">
      <c r="A382" t="str">
        <f t="shared" si="10"/>
        <v>Краснодар43976</v>
      </c>
      <c r="B382" s="15">
        <v>43976</v>
      </c>
      <c r="C382" s="16" t="s">
        <v>20</v>
      </c>
      <c r="D382" s="16">
        <v>20</v>
      </c>
      <c r="E382" s="16">
        <v>1899</v>
      </c>
      <c r="F382" s="16">
        <v>1738</v>
      </c>
      <c r="G382" t="str">
        <f t="shared" si="11"/>
        <v>2020-05-25Краснодар</v>
      </c>
    </row>
    <row r="383" spans="1:7" ht="14.25" customHeight="1" x14ac:dyDescent="0.25">
      <c r="A383" t="str">
        <f t="shared" si="10"/>
        <v>Москва Восток43976</v>
      </c>
      <c r="B383" s="15">
        <v>43976</v>
      </c>
      <c r="C383" s="16" t="s">
        <v>22</v>
      </c>
      <c r="D383" s="16">
        <v>54</v>
      </c>
      <c r="E383" s="16">
        <v>12336</v>
      </c>
      <c r="F383" s="16">
        <v>11519</v>
      </c>
      <c r="G383" t="str">
        <f t="shared" si="11"/>
        <v>2020-05-25Москва Восток</v>
      </c>
    </row>
    <row r="384" spans="1:7" ht="14.25" customHeight="1" x14ac:dyDescent="0.25">
      <c r="A384" t="str">
        <f t="shared" si="10"/>
        <v>Москва Запад43976</v>
      </c>
      <c r="B384" s="15">
        <v>43976</v>
      </c>
      <c r="C384" s="16" t="s">
        <v>21</v>
      </c>
      <c r="D384" s="16">
        <v>59</v>
      </c>
      <c r="E384" s="16">
        <v>12983</v>
      </c>
      <c r="F384" s="16">
        <v>12056</v>
      </c>
      <c r="G384" t="str">
        <f t="shared" si="11"/>
        <v>2020-05-25Москва Запад</v>
      </c>
    </row>
    <row r="385" spans="1:7" ht="14.25" customHeight="1" x14ac:dyDescent="0.25">
      <c r="A385" t="str">
        <f t="shared" si="10"/>
        <v>Нижний Новгород43976</v>
      </c>
      <c r="B385" s="15">
        <v>43976</v>
      </c>
      <c r="C385" s="16" t="s">
        <v>13</v>
      </c>
      <c r="D385" s="16">
        <v>20</v>
      </c>
      <c r="E385" s="16">
        <v>2011</v>
      </c>
      <c r="F385" s="16">
        <v>1791</v>
      </c>
      <c r="G385" t="str">
        <f t="shared" si="11"/>
        <v>2020-05-25Нижний Новгород</v>
      </c>
    </row>
    <row r="386" spans="1:7" ht="14.25" customHeight="1" x14ac:dyDescent="0.25">
      <c r="A386" t="str">
        <f t="shared" si="10"/>
        <v>Новосибирск43976</v>
      </c>
      <c r="B386" s="15">
        <v>43976</v>
      </c>
      <c r="C386" s="16" t="s">
        <v>23</v>
      </c>
      <c r="D386" s="16">
        <v>18</v>
      </c>
      <c r="E386" s="16">
        <v>989</v>
      </c>
      <c r="F386" s="16">
        <v>887</v>
      </c>
      <c r="G386" t="str">
        <f t="shared" si="11"/>
        <v>2020-05-25Новосибирск</v>
      </c>
    </row>
    <row r="387" spans="1:7" ht="14.25" customHeight="1" x14ac:dyDescent="0.25">
      <c r="A387" t="str">
        <f t="shared" ref="A387:A450" si="12">C387&amp;B387</f>
        <v>Пермь43976</v>
      </c>
      <c r="B387" s="15">
        <v>43976</v>
      </c>
      <c r="C387" s="16" t="s">
        <v>18</v>
      </c>
      <c r="D387" s="16">
        <v>17</v>
      </c>
      <c r="E387" s="16">
        <v>1142</v>
      </c>
      <c r="F387" s="16">
        <v>1020</v>
      </c>
      <c r="G387" t="str">
        <f t="shared" ref="G387:G450" si="13">TEXT(B387,"ГГГГ-ММ-ДД") &amp; C387</f>
        <v>2020-05-25Пермь</v>
      </c>
    </row>
    <row r="388" spans="1:7" ht="14.25" customHeight="1" x14ac:dyDescent="0.25">
      <c r="A388" t="str">
        <f t="shared" si="12"/>
        <v>Ростов-на-Дону43976</v>
      </c>
      <c r="B388" s="15">
        <v>43976</v>
      </c>
      <c r="C388" s="16" t="s">
        <v>19</v>
      </c>
      <c r="D388" s="16">
        <v>15</v>
      </c>
      <c r="E388" s="16">
        <v>835</v>
      </c>
      <c r="F388" s="16">
        <v>736</v>
      </c>
      <c r="G388" t="str">
        <f t="shared" si="13"/>
        <v>2020-05-25Ростов-на-Дону</v>
      </c>
    </row>
    <row r="389" spans="1:7" ht="14.25" customHeight="1" x14ac:dyDescent="0.25">
      <c r="A389" t="str">
        <f t="shared" si="12"/>
        <v>Санкт-Петербург Север43976</v>
      </c>
      <c r="B389" s="15">
        <v>43976</v>
      </c>
      <c r="C389" s="16" t="s">
        <v>15</v>
      </c>
      <c r="D389" s="16">
        <v>124</v>
      </c>
      <c r="E389" s="16">
        <v>20358</v>
      </c>
      <c r="F389" s="16">
        <v>18890</v>
      </c>
      <c r="G389" t="str">
        <f t="shared" si="13"/>
        <v>2020-05-25Санкт-Петербург Север</v>
      </c>
    </row>
    <row r="390" spans="1:7" ht="14.25" customHeight="1" x14ac:dyDescent="0.25">
      <c r="A390" t="str">
        <f t="shared" si="12"/>
        <v>Санкт-Петербург Юг43976</v>
      </c>
      <c r="B390" s="15">
        <v>43976</v>
      </c>
      <c r="C390" s="16" t="s">
        <v>14</v>
      </c>
      <c r="D390" s="16">
        <v>129</v>
      </c>
      <c r="E390" s="16">
        <v>15822</v>
      </c>
      <c r="F390" s="16">
        <v>14753</v>
      </c>
      <c r="G390" t="str">
        <f t="shared" si="13"/>
        <v>2020-05-25Санкт-Петербург Юг</v>
      </c>
    </row>
    <row r="391" spans="1:7" ht="14.25" customHeight="1" x14ac:dyDescent="0.25">
      <c r="A391" t="str">
        <f t="shared" si="12"/>
        <v>Тольятти43976</v>
      </c>
      <c r="B391" s="15">
        <v>43976</v>
      </c>
      <c r="C391" s="16" t="s">
        <v>12</v>
      </c>
      <c r="D391" s="16">
        <v>10</v>
      </c>
      <c r="E391" s="16">
        <v>739</v>
      </c>
      <c r="F391" s="16">
        <v>642</v>
      </c>
      <c r="G391" t="str">
        <f t="shared" si="13"/>
        <v>2020-05-25Тольятти</v>
      </c>
    </row>
    <row r="392" spans="1:7" ht="14.25" customHeight="1" x14ac:dyDescent="0.25">
      <c r="A392" t="str">
        <f t="shared" si="12"/>
        <v>Волгоград43977</v>
      </c>
      <c r="B392" s="15">
        <v>43977</v>
      </c>
      <c r="C392" s="16" t="s">
        <v>16</v>
      </c>
      <c r="D392" s="16">
        <v>36</v>
      </c>
      <c r="E392" s="16">
        <v>4770</v>
      </c>
      <c r="F392" s="16">
        <v>4424</v>
      </c>
      <c r="G392" t="str">
        <f t="shared" si="13"/>
        <v>2020-05-26Волгоград</v>
      </c>
    </row>
    <row r="393" spans="1:7" ht="14.25" customHeight="1" x14ac:dyDescent="0.25">
      <c r="A393" t="str">
        <f t="shared" si="12"/>
        <v>Екатеринбург43977</v>
      </c>
      <c r="B393" s="15">
        <v>43977</v>
      </c>
      <c r="C393" s="16" t="s">
        <v>11</v>
      </c>
      <c r="D393" s="16">
        <v>31</v>
      </c>
      <c r="E393" s="16">
        <v>5493</v>
      </c>
      <c r="F393" s="16">
        <v>5119</v>
      </c>
      <c r="G393" t="str">
        <f t="shared" si="13"/>
        <v>2020-05-26Екатеринбург</v>
      </c>
    </row>
    <row r="394" spans="1:7" ht="14.25" customHeight="1" x14ac:dyDescent="0.25">
      <c r="A394" t="str">
        <f t="shared" si="12"/>
        <v>Казань43977</v>
      </c>
      <c r="B394" s="15">
        <v>43977</v>
      </c>
      <c r="C394" s="16" t="s">
        <v>17</v>
      </c>
      <c r="D394" s="16">
        <v>21</v>
      </c>
      <c r="E394" s="16">
        <v>2418</v>
      </c>
      <c r="F394" s="16">
        <v>2215</v>
      </c>
      <c r="G394" t="str">
        <f t="shared" si="13"/>
        <v>2020-05-26Казань</v>
      </c>
    </row>
    <row r="395" spans="1:7" ht="14.25" customHeight="1" x14ac:dyDescent="0.25">
      <c r="A395" t="str">
        <f t="shared" si="12"/>
        <v>Кемерово43977</v>
      </c>
      <c r="B395" s="15">
        <v>43977</v>
      </c>
      <c r="C395" s="16" t="s">
        <v>10</v>
      </c>
      <c r="D395" s="16">
        <v>20</v>
      </c>
      <c r="E395" s="16">
        <v>2044</v>
      </c>
      <c r="F395" s="16">
        <v>1863</v>
      </c>
      <c r="G395" t="str">
        <f t="shared" si="13"/>
        <v>2020-05-26Кемерово</v>
      </c>
    </row>
    <row r="396" spans="1:7" ht="14.25" customHeight="1" x14ac:dyDescent="0.25">
      <c r="A396" t="str">
        <f t="shared" si="12"/>
        <v>Краснодар43977</v>
      </c>
      <c r="B396" s="15">
        <v>43977</v>
      </c>
      <c r="C396" s="16" t="s">
        <v>20</v>
      </c>
      <c r="D396" s="16">
        <v>20</v>
      </c>
      <c r="E396" s="16">
        <v>1814</v>
      </c>
      <c r="F396" s="16">
        <v>1655</v>
      </c>
      <c r="G396" t="str">
        <f t="shared" si="13"/>
        <v>2020-05-26Краснодар</v>
      </c>
    </row>
    <row r="397" spans="1:7" ht="14.25" customHeight="1" x14ac:dyDescent="0.25">
      <c r="A397" t="str">
        <f t="shared" si="12"/>
        <v>Москва Восток43977</v>
      </c>
      <c r="B397" s="15">
        <v>43977</v>
      </c>
      <c r="C397" s="16" t="s">
        <v>22</v>
      </c>
      <c r="D397" s="16">
        <v>54</v>
      </c>
      <c r="E397" s="16">
        <v>14482</v>
      </c>
      <c r="F397" s="16">
        <v>13510</v>
      </c>
      <c r="G397" t="str">
        <f t="shared" si="13"/>
        <v>2020-05-26Москва Восток</v>
      </c>
    </row>
    <row r="398" spans="1:7" ht="14.25" customHeight="1" x14ac:dyDescent="0.25">
      <c r="A398" t="str">
        <f t="shared" si="12"/>
        <v>Москва Запад43977</v>
      </c>
      <c r="B398" s="15">
        <v>43977</v>
      </c>
      <c r="C398" s="16" t="s">
        <v>21</v>
      </c>
      <c r="D398" s="16">
        <v>59</v>
      </c>
      <c r="E398" s="16">
        <v>15369</v>
      </c>
      <c r="F398" s="16">
        <v>14299</v>
      </c>
      <c r="G398" t="str">
        <f t="shared" si="13"/>
        <v>2020-05-26Москва Запад</v>
      </c>
    </row>
    <row r="399" spans="1:7" ht="14.25" customHeight="1" x14ac:dyDescent="0.25">
      <c r="A399" t="str">
        <f t="shared" si="12"/>
        <v>Нижний Новгород43977</v>
      </c>
      <c r="B399" s="15">
        <v>43977</v>
      </c>
      <c r="C399" s="16" t="s">
        <v>13</v>
      </c>
      <c r="D399" s="16">
        <v>20</v>
      </c>
      <c r="E399" s="16">
        <v>2036</v>
      </c>
      <c r="F399" s="16">
        <v>1790</v>
      </c>
      <c r="G399" t="str">
        <f t="shared" si="13"/>
        <v>2020-05-26Нижний Новгород</v>
      </c>
    </row>
    <row r="400" spans="1:7" ht="14.25" customHeight="1" x14ac:dyDescent="0.25">
      <c r="A400" t="str">
        <f t="shared" si="12"/>
        <v>Новосибирск43977</v>
      </c>
      <c r="B400" s="15">
        <v>43977</v>
      </c>
      <c r="C400" s="16" t="s">
        <v>23</v>
      </c>
      <c r="D400" s="16">
        <v>18</v>
      </c>
      <c r="E400" s="16">
        <v>914</v>
      </c>
      <c r="F400" s="16">
        <v>804</v>
      </c>
      <c r="G400" t="str">
        <f t="shared" si="13"/>
        <v>2020-05-26Новосибирск</v>
      </c>
    </row>
    <row r="401" spans="1:7" ht="14.25" customHeight="1" x14ac:dyDescent="0.25">
      <c r="A401" t="str">
        <f t="shared" si="12"/>
        <v>Пермь43977</v>
      </c>
      <c r="B401" s="15">
        <v>43977</v>
      </c>
      <c r="C401" s="16" t="s">
        <v>18</v>
      </c>
      <c r="D401" s="16">
        <v>17</v>
      </c>
      <c r="E401" s="16">
        <v>1140</v>
      </c>
      <c r="F401" s="16">
        <v>1016</v>
      </c>
      <c r="G401" t="str">
        <f t="shared" si="13"/>
        <v>2020-05-26Пермь</v>
      </c>
    </row>
    <row r="402" spans="1:7" ht="14.25" customHeight="1" x14ac:dyDescent="0.25">
      <c r="A402" t="str">
        <f t="shared" si="12"/>
        <v>Ростов-на-Дону43977</v>
      </c>
      <c r="B402" s="15">
        <v>43977</v>
      </c>
      <c r="C402" s="16" t="s">
        <v>19</v>
      </c>
      <c r="D402" s="16">
        <v>15</v>
      </c>
      <c r="E402" s="16">
        <v>812</v>
      </c>
      <c r="F402" s="16">
        <v>711</v>
      </c>
      <c r="G402" t="str">
        <f t="shared" si="13"/>
        <v>2020-05-26Ростов-на-Дону</v>
      </c>
    </row>
    <row r="403" spans="1:7" ht="14.25" customHeight="1" x14ac:dyDescent="0.25">
      <c r="A403" t="str">
        <f t="shared" si="12"/>
        <v>Санкт-Петербург Север43977</v>
      </c>
      <c r="B403" s="15">
        <v>43977</v>
      </c>
      <c r="C403" s="16" t="s">
        <v>15</v>
      </c>
      <c r="D403" s="16">
        <v>124</v>
      </c>
      <c r="E403" s="16">
        <v>21153</v>
      </c>
      <c r="F403" s="16">
        <v>19673</v>
      </c>
      <c r="G403" t="str">
        <f t="shared" si="13"/>
        <v>2020-05-26Санкт-Петербург Север</v>
      </c>
    </row>
    <row r="404" spans="1:7" ht="14.25" customHeight="1" x14ac:dyDescent="0.25">
      <c r="A404" t="str">
        <f t="shared" si="12"/>
        <v>Санкт-Петербург Юг43977</v>
      </c>
      <c r="B404" s="15">
        <v>43977</v>
      </c>
      <c r="C404" s="16" t="s">
        <v>14</v>
      </c>
      <c r="D404" s="16">
        <v>129</v>
      </c>
      <c r="E404" s="16">
        <v>16459</v>
      </c>
      <c r="F404" s="16">
        <v>15355</v>
      </c>
      <c r="G404" t="str">
        <f t="shared" si="13"/>
        <v>2020-05-26Санкт-Петербург Юг</v>
      </c>
    </row>
    <row r="405" spans="1:7" ht="14.25" customHeight="1" x14ac:dyDescent="0.25">
      <c r="A405" t="str">
        <f t="shared" si="12"/>
        <v>Тольятти43977</v>
      </c>
      <c r="B405" s="15">
        <v>43977</v>
      </c>
      <c r="C405" s="16" t="s">
        <v>12</v>
      </c>
      <c r="D405" s="16">
        <v>10</v>
      </c>
      <c r="E405" s="16">
        <v>692</v>
      </c>
      <c r="F405" s="16">
        <v>601</v>
      </c>
      <c r="G405" t="str">
        <f t="shared" si="13"/>
        <v>2020-05-26Тольятти</v>
      </c>
    </row>
    <row r="406" spans="1:7" ht="14.25" customHeight="1" x14ac:dyDescent="0.25">
      <c r="A406" t="str">
        <f t="shared" si="12"/>
        <v>Тюмень43977</v>
      </c>
      <c r="B406" s="15">
        <v>43977</v>
      </c>
      <c r="C406" s="16" t="s">
        <v>24</v>
      </c>
      <c r="D406" s="16">
        <v>7</v>
      </c>
      <c r="E406" s="16">
        <v>577</v>
      </c>
      <c r="F406" s="16">
        <v>389</v>
      </c>
      <c r="G406" t="str">
        <f t="shared" si="13"/>
        <v>2020-05-26Тюмень</v>
      </c>
    </row>
    <row r="407" spans="1:7" ht="14.25" customHeight="1" x14ac:dyDescent="0.25">
      <c r="A407" t="str">
        <f t="shared" si="12"/>
        <v>Волгоград43978</v>
      </c>
      <c r="B407" s="15">
        <v>43978</v>
      </c>
      <c r="C407" s="16" t="s">
        <v>16</v>
      </c>
      <c r="D407" s="16">
        <v>36</v>
      </c>
      <c r="E407" s="16">
        <v>4951</v>
      </c>
      <c r="F407" s="16">
        <v>4584</v>
      </c>
      <c r="G407" t="str">
        <f t="shared" si="13"/>
        <v>2020-05-27Волгоград</v>
      </c>
    </row>
    <row r="408" spans="1:7" ht="14.25" customHeight="1" x14ac:dyDescent="0.25">
      <c r="A408" t="str">
        <f t="shared" si="12"/>
        <v>Екатеринбург43978</v>
      </c>
      <c r="B408" s="15">
        <v>43978</v>
      </c>
      <c r="C408" s="16" t="s">
        <v>11</v>
      </c>
      <c r="D408" s="16">
        <v>31</v>
      </c>
      <c r="E408" s="16">
        <v>5330</v>
      </c>
      <c r="F408" s="16">
        <v>4977</v>
      </c>
      <c r="G408" t="str">
        <f t="shared" si="13"/>
        <v>2020-05-27Екатеринбург</v>
      </c>
    </row>
    <row r="409" spans="1:7" ht="14.25" customHeight="1" x14ac:dyDescent="0.25">
      <c r="A409" t="str">
        <f t="shared" si="12"/>
        <v>Казань43978</v>
      </c>
      <c r="B409" s="15">
        <v>43978</v>
      </c>
      <c r="C409" s="16" t="s">
        <v>17</v>
      </c>
      <c r="D409" s="16">
        <v>21</v>
      </c>
      <c r="E409" s="16">
        <v>2430</v>
      </c>
      <c r="F409" s="16">
        <v>2216</v>
      </c>
      <c r="G409" t="str">
        <f t="shared" si="13"/>
        <v>2020-05-27Казань</v>
      </c>
    </row>
    <row r="410" spans="1:7" ht="14.25" customHeight="1" x14ac:dyDescent="0.25">
      <c r="A410" t="str">
        <f t="shared" si="12"/>
        <v>Кемерово43978</v>
      </c>
      <c r="B410" s="15">
        <v>43978</v>
      </c>
      <c r="C410" s="16" t="s">
        <v>10</v>
      </c>
      <c r="D410" s="16">
        <v>20</v>
      </c>
      <c r="E410" s="16">
        <v>2079</v>
      </c>
      <c r="F410" s="16">
        <v>1893</v>
      </c>
      <c r="G410" t="str">
        <f t="shared" si="13"/>
        <v>2020-05-27Кемерово</v>
      </c>
    </row>
    <row r="411" spans="1:7" ht="14.25" customHeight="1" x14ac:dyDescent="0.25">
      <c r="A411" t="str">
        <f t="shared" si="12"/>
        <v>Краснодар43978</v>
      </c>
      <c r="B411" s="15">
        <v>43978</v>
      </c>
      <c r="C411" s="16" t="s">
        <v>20</v>
      </c>
      <c r="D411" s="16">
        <v>20</v>
      </c>
      <c r="E411" s="16">
        <v>1873</v>
      </c>
      <c r="F411" s="16">
        <v>1715</v>
      </c>
      <c r="G411" t="str">
        <f t="shared" si="13"/>
        <v>2020-05-27Краснодар</v>
      </c>
    </row>
    <row r="412" spans="1:7" ht="14.25" customHeight="1" x14ac:dyDescent="0.25">
      <c r="A412" t="str">
        <f t="shared" si="12"/>
        <v>Москва Восток43978</v>
      </c>
      <c r="B412" s="15">
        <v>43978</v>
      </c>
      <c r="C412" s="16" t="s">
        <v>22</v>
      </c>
      <c r="D412" s="16">
        <v>54</v>
      </c>
      <c r="E412" s="16">
        <v>13091</v>
      </c>
      <c r="F412" s="16">
        <v>12216</v>
      </c>
      <c r="G412" t="str">
        <f t="shared" si="13"/>
        <v>2020-05-27Москва Восток</v>
      </c>
    </row>
    <row r="413" spans="1:7" ht="14.25" customHeight="1" x14ac:dyDescent="0.25">
      <c r="A413" t="str">
        <f t="shared" si="12"/>
        <v>Москва Запад43978</v>
      </c>
      <c r="B413" s="15">
        <v>43978</v>
      </c>
      <c r="C413" s="16" t="s">
        <v>21</v>
      </c>
      <c r="D413" s="16">
        <v>59</v>
      </c>
      <c r="E413" s="16">
        <v>13942</v>
      </c>
      <c r="F413" s="16">
        <v>12986</v>
      </c>
      <c r="G413" t="str">
        <f t="shared" si="13"/>
        <v>2020-05-27Москва Запад</v>
      </c>
    </row>
    <row r="414" spans="1:7" ht="14.25" customHeight="1" x14ac:dyDescent="0.25">
      <c r="A414" t="str">
        <f t="shared" si="12"/>
        <v>Нижний Новгород43978</v>
      </c>
      <c r="B414" s="15">
        <v>43978</v>
      </c>
      <c r="C414" s="16" t="s">
        <v>13</v>
      </c>
      <c r="D414" s="16">
        <v>20</v>
      </c>
      <c r="E414" s="16">
        <v>2079</v>
      </c>
      <c r="F414" s="16">
        <v>1856</v>
      </c>
      <c r="G414" t="str">
        <f t="shared" si="13"/>
        <v>2020-05-27Нижний Новгород</v>
      </c>
    </row>
    <row r="415" spans="1:7" ht="14.25" customHeight="1" x14ac:dyDescent="0.25">
      <c r="A415" t="str">
        <f t="shared" si="12"/>
        <v>Новосибирск43978</v>
      </c>
      <c r="B415" s="15">
        <v>43978</v>
      </c>
      <c r="C415" s="16" t="s">
        <v>23</v>
      </c>
      <c r="D415" s="16">
        <v>18</v>
      </c>
      <c r="E415" s="16">
        <v>962</v>
      </c>
      <c r="F415" s="16">
        <v>859</v>
      </c>
      <c r="G415" t="str">
        <f t="shared" si="13"/>
        <v>2020-05-27Новосибирск</v>
      </c>
    </row>
    <row r="416" spans="1:7" ht="14.25" customHeight="1" x14ac:dyDescent="0.25">
      <c r="A416" t="str">
        <f t="shared" si="12"/>
        <v>Пермь43978</v>
      </c>
      <c r="B416" s="15">
        <v>43978</v>
      </c>
      <c r="C416" s="16" t="s">
        <v>18</v>
      </c>
      <c r="D416" s="16">
        <v>17</v>
      </c>
      <c r="E416" s="16">
        <v>1203</v>
      </c>
      <c r="F416" s="16">
        <v>1077</v>
      </c>
      <c r="G416" t="str">
        <f t="shared" si="13"/>
        <v>2020-05-27Пермь</v>
      </c>
    </row>
    <row r="417" spans="1:7" ht="14.25" customHeight="1" x14ac:dyDescent="0.25">
      <c r="A417" t="str">
        <f t="shared" si="12"/>
        <v>Ростов-на-Дону43978</v>
      </c>
      <c r="B417" s="15">
        <v>43978</v>
      </c>
      <c r="C417" s="16" t="s">
        <v>19</v>
      </c>
      <c r="D417" s="16">
        <v>15</v>
      </c>
      <c r="E417" s="16">
        <v>809</v>
      </c>
      <c r="F417" s="16">
        <v>702</v>
      </c>
      <c r="G417" t="str">
        <f t="shared" si="13"/>
        <v>2020-05-27Ростов-на-Дону</v>
      </c>
    </row>
    <row r="418" spans="1:7" ht="14.25" customHeight="1" x14ac:dyDescent="0.25">
      <c r="A418" t="str">
        <f t="shared" si="12"/>
        <v>Санкт-Петербург Север43978</v>
      </c>
      <c r="B418" s="15">
        <v>43978</v>
      </c>
      <c r="C418" s="16" t="s">
        <v>15</v>
      </c>
      <c r="D418" s="16">
        <v>124</v>
      </c>
      <c r="E418" s="16">
        <v>21384</v>
      </c>
      <c r="F418" s="16">
        <v>19897</v>
      </c>
      <c r="G418" t="str">
        <f t="shared" si="13"/>
        <v>2020-05-27Санкт-Петербург Север</v>
      </c>
    </row>
    <row r="419" spans="1:7" ht="14.25" customHeight="1" x14ac:dyDescent="0.25">
      <c r="A419" t="str">
        <f t="shared" si="12"/>
        <v>Санкт-Петербург Юг43978</v>
      </c>
      <c r="B419" s="15">
        <v>43978</v>
      </c>
      <c r="C419" s="16" t="s">
        <v>14</v>
      </c>
      <c r="D419" s="16">
        <v>129</v>
      </c>
      <c r="E419" s="16">
        <v>17115</v>
      </c>
      <c r="F419" s="16">
        <v>15962</v>
      </c>
      <c r="G419" t="str">
        <f t="shared" si="13"/>
        <v>2020-05-27Санкт-Петербург Юг</v>
      </c>
    </row>
    <row r="420" spans="1:7" ht="14.25" customHeight="1" x14ac:dyDescent="0.25">
      <c r="A420" t="str">
        <f t="shared" si="12"/>
        <v>Тольятти43978</v>
      </c>
      <c r="B420" s="15">
        <v>43978</v>
      </c>
      <c r="C420" s="16" t="s">
        <v>12</v>
      </c>
      <c r="D420" s="16">
        <v>10</v>
      </c>
      <c r="E420" s="16">
        <v>757</v>
      </c>
      <c r="F420" s="16">
        <v>660</v>
      </c>
      <c r="G420" t="str">
        <f t="shared" si="13"/>
        <v>2020-05-27Тольятти</v>
      </c>
    </row>
    <row r="421" spans="1:7" ht="14.25" customHeight="1" x14ac:dyDescent="0.25">
      <c r="A421" t="str">
        <f t="shared" si="12"/>
        <v>Тюмень43978</v>
      </c>
      <c r="B421" s="15">
        <v>43978</v>
      </c>
      <c r="C421" s="16" t="s">
        <v>24</v>
      </c>
      <c r="D421" s="16">
        <v>7</v>
      </c>
      <c r="E421" s="16">
        <v>409</v>
      </c>
      <c r="F421" s="16">
        <v>329</v>
      </c>
      <c r="G421" t="str">
        <f t="shared" si="13"/>
        <v>2020-05-27Тюмень</v>
      </c>
    </row>
    <row r="422" spans="1:7" ht="14.25" customHeight="1" x14ac:dyDescent="0.25">
      <c r="A422" t="str">
        <f t="shared" si="12"/>
        <v>Волгоград43979</v>
      </c>
      <c r="B422" s="15">
        <v>43979</v>
      </c>
      <c r="C422" s="16" t="s">
        <v>16</v>
      </c>
      <c r="D422" s="16">
        <v>37</v>
      </c>
      <c r="E422" s="16">
        <v>4840</v>
      </c>
      <c r="F422" s="16">
        <v>4475</v>
      </c>
      <c r="G422" t="str">
        <f t="shared" si="13"/>
        <v>2020-05-28Волгоград</v>
      </c>
    </row>
    <row r="423" spans="1:7" ht="14.25" customHeight="1" x14ac:dyDescent="0.25">
      <c r="A423" t="str">
        <f t="shared" si="12"/>
        <v>Екатеринбург43979</v>
      </c>
      <c r="B423" s="15">
        <v>43979</v>
      </c>
      <c r="C423" s="16" t="s">
        <v>11</v>
      </c>
      <c r="D423" s="16">
        <v>31</v>
      </c>
      <c r="E423" s="16">
        <v>5355</v>
      </c>
      <c r="F423" s="16">
        <v>4969</v>
      </c>
      <c r="G423" t="str">
        <f t="shared" si="13"/>
        <v>2020-05-28Екатеринбург</v>
      </c>
    </row>
    <row r="424" spans="1:7" ht="14.25" customHeight="1" x14ac:dyDescent="0.25">
      <c r="A424" t="str">
        <f t="shared" si="12"/>
        <v>Казань43979</v>
      </c>
      <c r="B424" s="15">
        <v>43979</v>
      </c>
      <c r="C424" s="16" t="s">
        <v>17</v>
      </c>
      <c r="D424" s="16">
        <v>22</v>
      </c>
      <c r="E424" s="16">
        <v>2454</v>
      </c>
      <c r="F424" s="16">
        <v>2239</v>
      </c>
      <c r="G424" t="str">
        <f t="shared" si="13"/>
        <v>2020-05-28Казань</v>
      </c>
    </row>
    <row r="425" spans="1:7" ht="14.25" customHeight="1" x14ac:dyDescent="0.25">
      <c r="A425" t="str">
        <f t="shared" si="12"/>
        <v>Кемерово43979</v>
      </c>
      <c r="B425" s="15">
        <v>43979</v>
      </c>
      <c r="C425" s="16" t="s">
        <v>10</v>
      </c>
      <c r="D425" s="16">
        <v>20</v>
      </c>
      <c r="E425" s="16">
        <v>1886</v>
      </c>
      <c r="F425" s="16">
        <v>1736</v>
      </c>
      <c r="G425" t="str">
        <f t="shared" si="13"/>
        <v>2020-05-28Кемерово</v>
      </c>
    </row>
    <row r="426" spans="1:7" ht="14.25" customHeight="1" x14ac:dyDescent="0.25">
      <c r="A426" t="str">
        <f t="shared" si="12"/>
        <v>Краснодар43979</v>
      </c>
      <c r="B426" s="15">
        <v>43979</v>
      </c>
      <c r="C426" s="16" t="s">
        <v>20</v>
      </c>
      <c r="D426" s="16">
        <v>20</v>
      </c>
      <c r="E426" s="16">
        <v>1875</v>
      </c>
      <c r="F426" s="16">
        <v>1701</v>
      </c>
      <c r="G426" t="str">
        <f t="shared" si="13"/>
        <v>2020-05-28Краснодар</v>
      </c>
    </row>
    <row r="427" spans="1:7" ht="14.25" customHeight="1" x14ac:dyDescent="0.25">
      <c r="A427" t="str">
        <f t="shared" si="12"/>
        <v>Москва Восток43979</v>
      </c>
      <c r="B427" s="15">
        <v>43979</v>
      </c>
      <c r="C427" s="16" t="s">
        <v>22</v>
      </c>
      <c r="D427" s="16">
        <v>54</v>
      </c>
      <c r="E427" s="16">
        <v>12409</v>
      </c>
      <c r="F427" s="16">
        <v>11582</v>
      </c>
      <c r="G427" t="str">
        <f t="shared" si="13"/>
        <v>2020-05-28Москва Восток</v>
      </c>
    </row>
    <row r="428" spans="1:7" ht="14.25" customHeight="1" x14ac:dyDescent="0.25">
      <c r="A428" t="str">
        <f t="shared" si="12"/>
        <v>Москва Запад43979</v>
      </c>
      <c r="B428" s="15">
        <v>43979</v>
      </c>
      <c r="C428" s="16" t="s">
        <v>21</v>
      </c>
      <c r="D428" s="16">
        <v>60</v>
      </c>
      <c r="E428" s="16">
        <v>12854</v>
      </c>
      <c r="F428" s="16">
        <v>11954</v>
      </c>
      <c r="G428" t="str">
        <f t="shared" si="13"/>
        <v>2020-05-28Москва Запад</v>
      </c>
    </row>
    <row r="429" spans="1:7" ht="14.25" customHeight="1" x14ac:dyDescent="0.25">
      <c r="A429" t="str">
        <f t="shared" si="12"/>
        <v>Нижний Новгород43979</v>
      </c>
      <c r="B429" s="15">
        <v>43979</v>
      </c>
      <c r="C429" s="16" t="s">
        <v>13</v>
      </c>
      <c r="D429" s="16">
        <v>20</v>
      </c>
      <c r="E429" s="16">
        <v>2088</v>
      </c>
      <c r="F429" s="16">
        <v>1848</v>
      </c>
      <c r="G429" t="str">
        <f t="shared" si="13"/>
        <v>2020-05-28Нижний Новгород</v>
      </c>
    </row>
    <row r="430" spans="1:7" ht="14.25" customHeight="1" x14ac:dyDescent="0.25">
      <c r="A430" t="str">
        <f t="shared" si="12"/>
        <v>Новосибирск43979</v>
      </c>
      <c r="B430" s="15">
        <v>43979</v>
      </c>
      <c r="C430" s="16" t="s">
        <v>23</v>
      </c>
      <c r="D430" s="16">
        <v>18</v>
      </c>
      <c r="E430" s="16">
        <v>1020</v>
      </c>
      <c r="F430" s="16">
        <v>911</v>
      </c>
      <c r="G430" t="str">
        <f t="shared" si="13"/>
        <v>2020-05-28Новосибирск</v>
      </c>
    </row>
    <row r="431" spans="1:7" ht="14.25" customHeight="1" x14ac:dyDescent="0.25">
      <c r="A431" t="str">
        <f t="shared" si="12"/>
        <v>Пермь43979</v>
      </c>
      <c r="B431" s="15">
        <v>43979</v>
      </c>
      <c r="C431" s="16" t="s">
        <v>18</v>
      </c>
      <c r="D431" s="16">
        <v>17</v>
      </c>
      <c r="E431" s="16">
        <v>1097</v>
      </c>
      <c r="F431" s="16">
        <v>968</v>
      </c>
      <c r="G431" t="str">
        <f t="shared" si="13"/>
        <v>2020-05-28Пермь</v>
      </c>
    </row>
    <row r="432" spans="1:7" ht="14.25" customHeight="1" x14ac:dyDescent="0.25">
      <c r="A432" t="str">
        <f t="shared" si="12"/>
        <v>Ростов-на-Дону43979</v>
      </c>
      <c r="B432" s="15">
        <v>43979</v>
      </c>
      <c r="C432" s="16" t="s">
        <v>19</v>
      </c>
      <c r="D432" s="16">
        <v>16</v>
      </c>
      <c r="E432" s="16">
        <v>876</v>
      </c>
      <c r="F432" s="16">
        <v>762</v>
      </c>
      <c r="G432" t="str">
        <f t="shared" si="13"/>
        <v>2020-05-28Ростов-на-Дону</v>
      </c>
    </row>
    <row r="433" spans="1:7" ht="14.25" customHeight="1" x14ac:dyDescent="0.25">
      <c r="A433" t="str">
        <f t="shared" si="12"/>
        <v>Самара43979</v>
      </c>
      <c r="B433" s="15">
        <v>43979</v>
      </c>
      <c r="C433" s="16" t="s">
        <v>9</v>
      </c>
      <c r="D433" s="16">
        <v>15</v>
      </c>
      <c r="E433" s="16">
        <v>464</v>
      </c>
      <c r="F433" s="16">
        <v>390</v>
      </c>
      <c r="G433" t="str">
        <f t="shared" si="13"/>
        <v>2020-05-28Самара</v>
      </c>
    </row>
    <row r="434" spans="1:7" ht="14.25" customHeight="1" x14ac:dyDescent="0.25">
      <c r="A434" t="str">
        <f t="shared" si="12"/>
        <v>Санкт-Петербург Север43979</v>
      </c>
      <c r="B434" s="15">
        <v>43979</v>
      </c>
      <c r="C434" s="16" t="s">
        <v>15</v>
      </c>
      <c r="D434" s="16">
        <v>124</v>
      </c>
      <c r="E434" s="16">
        <v>20868</v>
      </c>
      <c r="F434" s="16">
        <v>19342</v>
      </c>
      <c r="G434" t="str">
        <f t="shared" si="13"/>
        <v>2020-05-28Санкт-Петербург Север</v>
      </c>
    </row>
    <row r="435" spans="1:7" ht="14.25" customHeight="1" x14ac:dyDescent="0.25">
      <c r="A435" t="str">
        <f t="shared" si="12"/>
        <v>Санкт-Петербург Юг43979</v>
      </c>
      <c r="B435" s="15">
        <v>43979</v>
      </c>
      <c r="C435" s="16" t="s">
        <v>14</v>
      </c>
      <c r="D435" s="16">
        <v>129</v>
      </c>
      <c r="E435" s="16">
        <v>16453</v>
      </c>
      <c r="F435" s="16">
        <v>15289</v>
      </c>
      <c r="G435" t="str">
        <f t="shared" si="13"/>
        <v>2020-05-28Санкт-Петербург Юг</v>
      </c>
    </row>
    <row r="436" spans="1:7" ht="14.25" customHeight="1" x14ac:dyDescent="0.25">
      <c r="A436" t="str">
        <f t="shared" si="12"/>
        <v>Тольятти43979</v>
      </c>
      <c r="B436" s="15">
        <v>43979</v>
      </c>
      <c r="C436" s="16" t="s">
        <v>12</v>
      </c>
      <c r="D436" s="16">
        <v>10</v>
      </c>
      <c r="E436" s="16">
        <v>791</v>
      </c>
      <c r="F436" s="16">
        <v>697</v>
      </c>
      <c r="G436" t="str">
        <f t="shared" si="13"/>
        <v>2020-05-28Тольятти</v>
      </c>
    </row>
    <row r="437" spans="1:7" ht="14.25" customHeight="1" x14ac:dyDescent="0.25">
      <c r="A437" t="str">
        <f t="shared" si="12"/>
        <v>Тюмень43979</v>
      </c>
      <c r="B437" s="15">
        <v>43979</v>
      </c>
      <c r="C437" s="16" t="s">
        <v>24</v>
      </c>
      <c r="D437" s="16">
        <v>7</v>
      </c>
      <c r="E437" s="16">
        <v>420</v>
      </c>
      <c r="F437" s="16">
        <v>347</v>
      </c>
      <c r="G437" t="str">
        <f t="shared" si="13"/>
        <v>2020-05-28Тюмень</v>
      </c>
    </row>
    <row r="438" spans="1:7" ht="14.25" customHeight="1" x14ac:dyDescent="0.25">
      <c r="A438" t="str">
        <f t="shared" si="12"/>
        <v>Волгоград43980</v>
      </c>
      <c r="B438" s="15">
        <v>43980</v>
      </c>
      <c r="C438" s="16" t="s">
        <v>16</v>
      </c>
      <c r="D438" s="16">
        <v>37</v>
      </c>
      <c r="E438" s="16">
        <v>5672</v>
      </c>
      <c r="F438" s="16">
        <v>5198</v>
      </c>
      <c r="G438" t="str">
        <f t="shared" si="13"/>
        <v>2020-05-29Волгоград</v>
      </c>
    </row>
    <row r="439" spans="1:7" ht="14.25" customHeight="1" x14ac:dyDescent="0.25">
      <c r="A439" t="str">
        <f t="shared" si="12"/>
        <v>Екатеринбург43980</v>
      </c>
      <c r="B439" s="15">
        <v>43980</v>
      </c>
      <c r="C439" s="16" t="s">
        <v>11</v>
      </c>
      <c r="D439" s="16">
        <v>31</v>
      </c>
      <c r="E439" s="16">
        <v>5751</v>
      </c>
      <c r="F439" s="16">
        <v>5319</v>
      </c>
      <c r="G439" t="str">
        <f t="shared" si="13"/>
        <v>2020-05-29Екатеринбург</v>
      </c>
    </row>
    <row r="440" spans="1:7" ht="14.25" customHeight="1" x14ac:dyDescent="0.25">
      <c r="A440" t="str">
        <f t="shared" si="12"/>
        <v>Казань43980</v>
      </c>
      <c r="B440" s="15">
        <v>43980</v>
      </c>
      <c r="C440" s="16" t="s">
        <v>17</v>
      </c>
      <c r="D440" s="16">
        <v>22</v>
      </c>
      <c r="E440" s="16">
        <v>2597</v>
      </c>
      <c r="F440" s="16">
        <v>2379</v>
      </c>
      <c r="G440" t="str">
        <f t="shared" si="13"/>
        <v>2020-05-29Казань</v>
      </c>
    </row>
    <row r="441" spans="1:7" ht="14.25" customHeight="1" x14ac:dyDescent="0.25">
      <c r="A441" t="str">
        <f t="shared" si="12"/>
        <v>Кемерово43980</v>
      </c>
      <c r="B441" s="15">
        <v>43980</v>
      </c>
      <c r="C441" s="16" t="s">
        <v>10</v>
      </c>
      <c r="D441" s="16">
        <v>20</v>
      </c>
      <c r="E441" s="16">
        <v>2111</v>
      </c>
      <c r="F441" s="16">
        <v>1917</v>
      </c>
      <c r="G441" t="str">
        <f t="shared" si="13"/>
        <v>2020-05-29Кемерово</v>
      </c>
    </row>
    <row r="442" spans="1:7" ht="14.25" customHeight="1" x14ac:dyDescent="0.25">
      <c r="A442" t="str">
        <f t="shared" si="12"/>
        <v>Краснодар43980</v>
      </c>
      <c r="B442" s="15">
        <v>43980</v>
      </c>
      <c r="C442" s="16" t="s">
        <v>20</v>
      </c>
      <c r="D442" s="16">
        <v>20</v>
      </c>
      <c r="E442" s="16">
        <v>2064</v>
      </c>
      <c r="F442" s="16">
        <v>1896</v>
      </c>
      <c r="G442" t="str">
        <f t="shared" si="13"/>
        <v>2020-05-29Краснодар</v>
      </c>
    </row>
    <row r="443" spans="1:7" ht="14.25" customHeight="1" x14ac:dyDescent="0.25">
      <c r="A443" t="str">
        <f t="shared" si="12"/>
        <v>Москва Восток43980</v>
      </c>
      <c r="B443" s="15">
        <v>43980</v>
      </c>
      <c r="C443" s="16" t="s">
        <v>22</v>
      </c>
      <c r="D443" s="16">
        <v>54</v>
      </c>
      <c r="E443" s="16">
        <v>14031</v>
      </c>
      <c r="F443" s="16">
        <v>12943</v>
      </c>
      <c r="G443" t="str">
        <f t="shared" si="13"/>
        <v>2020-05-29Москва Восток</v>
      </c>
    </row>
    <row r="444" spans="1:7" ht="14.25" customHeight="1" x14ac:dyDescent="0.25">
      <c r="A444" t="str">
        <f t="shared" si="12"/>
        <v>Москва Запад43980</v>
      </c>
      <c r="B444" s="15">
        <v>43980</v>
      </c>
      <c r="C444" s="16" t="s">
        <v>21</v>
      </c>
      <c r="D444" s="16">
        <v>59</v>
      </c>
      <c r="E444" s="16">
        <v>14507</v>
      </c>
      <c r="F444" s="16">
        <v>13386</v>
      </c>
      <c r="G444" t="str">
        <f t="shared" si="13"/>
        <v>2020-05-29Москва Запад</v>
      </c>
    </row>
    <row r="445" spans="1:7" ht="14.25" customHeight="1" x14ac:dyDescent="0.25">
      <c r="A445" t="str">
        <f t="shared" si="12"/>
        <v>Нижний Новгород43980</v>
      </c>
      <c r="B445" s="15">
        <v>43980</v>
      </c>
      <c r="C445" s="16" t="s">
        <v>13</v>
      </c>
      <c r="D445" s="16">
        <v>20</v>
      </c>
      <c r="E445" s="16">
        <v>2249</v>
      </c>
      <c r="F445" s="16">
        <v>2000</v>
      </c>
      <c r="G445" t="str">
        <f t="shared" si="13"/>
        <v>2020-05-29Нижний Новгород</v>
      </c>
    </row>
    <row r="446" spans="1:7" ht="14.25" customHeight="1" x14ac:dyDescent="0.25">
      <c r="A446" t="str">
        <f t="shared" si="12"/>
        <v>Новосибирск43980</v>
      </c>
      <c r="B446" s="15">
        <v>43980</v>
      </c>
      <c r="C446" s="16" t="s">
        <v>23</v>
      </c>
      <c r="D446" s="16">
        <v>18</v>
      </c>
      <c r="E446" s="16">
        <v>1014</v>
      </c>
      <c r="F446" s="16">
        <v>893</v>
      </c>
      <c r="G446" t="str">
        <f t="shared" si="13"/>
        <v>2020-05-29Новосибирск</v>
      </c>
    </row>
    <row r="447" spans="1:7" ht="14.25" customHeight="1" x14ac:dyDescent="0.25">
      <c r="A447" t="str">
        <f t="shared" si="12"/>
        <v>Пермь43980</v>
      </c>
      <c r="B447" s="15">
        <v>43980</v>
      </c>
      <c r="C447" s="16" t="s">
        <v>18</v>
      </c>
      <c r="D447" s="16">
        <v>17</v>
      </c>
      <c r="E447" s="16">
        <v>1296</v>
      </c>
      <c r="F447" s="16">
        <v>1153</v>
      </c>
      <c r="G447" t="str">
        <f t="shared" si="13"/>
        <v>2020-05-29Пермь</v>
      </c>
    </row>
    <row r="448" spans="1:7" ht="14.25" customHeight="1" x14ac:dyDescent="0.25">
      <c r="A448" t="str">
        <f t="shared" si="12"/>
        <v>Ростов-на-Дону43980</v>
      </c>
      <c r="B448" s="15">
        <v>43980</v>
      </c>
      <c r="C448" s="16" t="s">
        <v>19</v>
      </c>
      <c r="D448" s="16">
        <v>16</v>
      </c>
      <c r="E448" s="16">
        <v>981</v>
      </c>
      <c r="F448" s="16">
        <v>859</v>
      </c>
      <c r="G448" t="str">
        <f t="shared" si="13"/>
        <v>2020-05-29Ростов-на-Дону</v>
      </c>
    </row>
    <row r="449" spans="1:7" ht="14.25" customHeight="1" x14ac:dyDescent="0.25">
      <c r="A449" t="str">
        <f t="shared" si="12"/>
        <v>Самара43980</v>
      </c>
      <c r="B449" s="15">
        <v>43980</v>
      </c>
      <c r="C449" s="16" t="s">
        <v>9</v>
      </c>
      <c r="D449" s="16">
        <v>15</v>
      </c>
      <c r="E449" s="16">
        <v>400</v>
      </c>
      <c r="F449" s="16">
        <v>329</v>
      </c>
      <c r="G449" t="str">
        <f t="shared" si="13"/>
        <v>2020-05-29Самара</v>
      </c>
    </row>
    <row r="450" spans="1:7" ht="14.25" customHeight="1" x14ac:dyDescent="0.25">
      <c r="A450" t="str">
        <f t="shared" si="12"/>
        <v>Санкт-Петербург Север43980</v>
      </c>
      <c r="B450" s="15">
        <v>43980</v>
      </c>
      <c r="C450" s="16" t="s">
        <v>15</v>
      </c>
      <c r="D450" s="16">
        <v>124</v>
      </c>
      <c r="E450" s="16">
        <v>25828</v>
      </c>
      <c r="F450" s="16">
        <v>23974</v>
      </c>
      <c r="G450" t="str">
        <f t="shared" si="13"/>
        <v>2020-05-29Санкт-Петербург Север</v>
      </c>
    </row>
    <row r="451" spans="1:7" ht="14.25" customHeight="1" x14ac:dyDescent="0.25">
      <c r="A451" t="str">
        <f t="shared" ref="A451:A505" si="14">C451&amp;B451</f>
        <v>Санкт-Петербург Юг43980</v>
      </c>
      <c r="B451" s="15">
        <v>43980</v>
      </c>
      <c r="C451" s="16" t="s">
        <v>14</v>
      </c>
      <c r="D451" s="16">
        <v>129</v>
      </c>
      <c r="E451" s="16">
        <v>22403</v>
      </c>
      <c r="F451" s="16">
        <v>20676</v>
      </c>
      <c r="G451" t="str">
        <f t="shared" ref="G451:G505" si="15">TEXT(B451,"ГГГГ-ММ-ДД") &amp; C451</f>
        <v>2020-05-29Санкт-Петербург Юг</v>
      </c>
    </row>
    <row r="452" spans="1:7" ht="14.25" customHeight="1" x14ac:dyDescent="0.25">
      <c r="A452" t="str">
        <f t="shared" si="14"/>
        <v>Тольятти43980</v>
      </c>
      <c r="B452" s="15">
        <v>43980</v>
      </c>
      <c r="C452" s="16" t="s">
        <v>12</v>
      </c>
      <c r="D452" s="16">
        <v>10</v>
      </c>
      <c r="E452" s="16">
        <v>873</v>
      </c>
      <c r="F452" s="16">
        <v>770</v>
      </c>
      <c r="G452" t="str">
        <f t="shared" si="15"/>
        <v>2020-05-29Тольятти</v>
      </c>
    </row>
    <row r="453" spans="1:7" ht="14.25" customHeight="1" x14ac:dyDescent="0.25">
      <c r="A453" t="str">
        <f t="shared" si="14"/>
        <v>Тюмень43980</v>
      </c>
      <c r="B453" s="15">
        <v>43980</v>
      </c>
      <c r="C453" s="16" t="s">
        <v>24</v>
      </c>
      <c r="D453" s="16">
        <v>7</v>
      </c>
      <c r="E453" s="16">
        <v>491</v>
      </c>
      <c r="F453" s="16">
        <v>411</v>
      </c>
      <c r="G453" t="str">
        <f t="shared" si="15"/>
        <v>2020-05-29Тюмень</v>
      </c>
    </row>
    <row r="454" spans="1:7" ht="14.25" customHeight="1" x14ac:dyDescent="0.25">
      <c r="A454" t="str">
        <f t="shared" si="14"/>
        <v>Волгоград43981</v>
      </c>
      <c r="B454" s="15">
        <v>43981</v>
      </c>
      <c r="C454" s="16" t="s">
        <v>16</v>
      </c>
      <c r="D454" s="16">
        <v>37</v>
      </c>
      <c r="E454" s="16">
        <v>6645</v>
      </c>
      <c r="F454" s="16">
        <v>6122</v>
      </c>
      <c r="G454" t="str">
        <f t="shared" si="15"/>
        <v>2020-05-30Волгоград</v>
      </c>
    </row>
    <row r="455" spans="1:7" ht="14.25" customHeight="1" x14ac:dyDescent="0.25">
      <c r="A455" t="str">
        <f t="shared" si="14"/>
        <v>Екатеринбург43981</v>
      </c>
      <c r="B455" s="15">
        <v>43981</v>
      </c>
      <c r="C455" s="16" t="s">
        <v>11</v>
      </c>
      <c r="D455" s="16">
        <v>31</v>
      </c>
      <c r="E455" s="16">
        <v>6735</v>
      </c>
      <c r="F455" s="16">
        <v>6264</v>
      </c>
      <c r="G455" t="str">
        <f t="shared" si="15"/>
        <v>2020-05-30Екатеринбург</v>
      </c>
    </row>
    <row r="456" spans="1:7" ht="14.25" customHeight="1" x14ac:dyDescent="0.25">
      <c r="A456" t="str">
        <f t="shared" si="14"/>
        <v>Казань43981</v>
      </c>
      <c r="B456" s="15">
        <v>43981</v>
      </c>
      <c r="C456" s="16" t="s">
        <v>17</v>
      </c>
      <c r="D456" s="16">
        <v>22</v>
      </c>
      <c r="E456" s="16">
        <v>2793</v>
      </c>
      <c r="F456" s="16">
        <v>2539</v>
      </c>
      <c r="G456" t="str">
        <f t="shared" si="15"/>
        <v>2020-05-30Казань</v>
      </c>
    </row>
    <row r="457" spans="1:7" ht="14.25" customHeight="1" x14ac:dyDescent="0.25">
      <c r="A457" t="str">
        <f t="shared" si="14"/>
        <v>Кемерово43981</v>
      </c>
      <c r="B457" s="15">
        <v>43981</v>
      </c>
      <c r="C457" s="16" t="s">
        <v>10</v>
      </c>
      <c r="D457" s="16">
        <v>20</v>
      </c>
      <c r="E457" s="16">
        <v>2597</v>
      </c>
      <c r="F457" s="16">
        <v>2376</v>
      </c>
      <c r="G457" t="str">
        <f t="shared" si="15"/>
        <v>2020-05-30Кемерово</v>
      </c>
    </row>
    <row r="458" spans="1:7" ht="14.25" customHeight="1" x14ac:dyDescent="0.25">
      <c r="A458" t="str">
        <f t="shared" si="14"/>
        <v>Краснодар43981</v>
      </c>
      <c r="B458" s="15">
        <v>43981</v>
      </c>
      <c r="C458" s="16" t="s">
        <v>20</v>
      </c>
      <c r="D458" s="16">
        <v>20</v>
      </c>
      <c r="E458" s="16">
        <v>2174</v>
      </c>
      <c r="F458" s="16">
        <v>1957</v>
      </c>
      <c r="G458" t="str">
        <f t="shared" si="15"/>
        <v>2020-05-30Краснодар</v>
      </c>
    </row>
    <row r="459" spans="1:7" ht="14.25" customHeight="1" x14ac:dyDescent="0.25">
      <c r="A459" t="str">
        <f t="shared" si="14"/>
        <v>Москва Восток43981</v>
      </c>
      <c r="B459" s="15">
        <v>43981</v>
      </c>
      <c r="C459" s="16" t="s">
        <v>22</v>
      </c>
      <c r="D459" s="16">
        <v>54</v>
      </c>
      <c r="E459" s="16">
        <v>14590</v>
      </c>
      <c r="F459" s="16">
        <v>13551</v>
      </c>
      <c r="G459" t="str">
        <f t="shared" si="15"/>
        <v>2020-05-30Москва Восток</v>
      </c>
    </row>
    <row r="460" spans="1:7" ht="14.25" customHeight="1" x14ac:dyDescent="0.25">
      <c r="A460" t="str">
        <f t="shared" si="14"/>
        <v>Москва Запад43981</v>
      </c>
      <c r="B460" s="15">
        <v>43981</v>
      </c>
      <c r="C460" s="16" t="s">
        <v>21</v>
      </c>
      <c r="D460" s="16">
        <v>59</v>
      </c>
      <c r="E460" s="16">
        <v>15030</v>
      </c>
      <c r="F460" s="16">
        <v>13956</v>
      </c>
      <c r="G460" t="str">
        <f t="shared" si="15"/>
        <v>2020-05-30Москва Запад</v>
      </c>
    </row>
    <row r="461" spans="1:7" ht="14.25" customHeight="1" x14ac:dyDescent="0.25">
      <c r="A461" t="str">
        <f t="shared" si="14"/>
        <v>Нижний Новгород43981</v>
      </c>
      <c r="B461" s="15">
        <v>43981</v>
      </c>
      <c r="C461" s="16" t="s">
        <v>13</v>
      </c>
      <c r="D461" s="16">
        <v>20</v>
      </c>
      <c r="E461" s="16">
        <v>2451</v>
      </c>
      <c r="F461" s="16">
        <v>2178</v>
      </c>
      <c r="G461" t="str">
        <f t="shared" si="15"/>
        <v>2020-05-30Нижний Новгород</v>
      </c>
    </row>
    <row r="462" spans="1:7" ht="14.25" customHeight="1" x14ac:dyDescent="0.25">
      <c r="A462" t="str">
        <f t="shared" si="14"/>
        <v>Новосибирск43981</v>
      </c>
      <c r="B462" s="15">
        <v>43981</v>
      </c>
      <c r="C462" s="16" t="s">
        <v>23</v>
      </c>
      <c r="D462" s="16">
        <v>18</v>
      </c>
      <c r="E462" s="16">
        <v>1216</v>
      </c>
      <c r="F462" s="16">
        <v>1101</v>
      </c>
      <c r="G462" t="str">
        <f t="shared" si="15"/>
        <v>2020-05-30Новосибирск</v>
      </c>
    </row>
    <row r="463" spans="1:7" ht="14.25" customHeight="1" x14ac:dyDescent="0.25">
      <c r="A463" t="str">
        <f t="shared" si="14"/>
        <v>Пермь43981</v>
      </c>
      <c r="B463" s="15">
        <v>43981</v>
      </c>
      <c r="C463" s="16" t="s">
        <v>18</v>
      </c>
      <c r="D463" s="16">
        <v>17</v>
      </c>
      <c r="E463" s="16">
        <v>1697</v>
      </c>
      <c r="F463" s="16">
        <v>1499</v>
      </c>
      <c r="G463" t="str">
        <f t="shared" si="15"/>
        <v>2020-05-30Пермь</v>
      </c>
    </row>
    <row r="464" spans="1:7" ht="14.25" customHeight="1" x14ac:dyDescent="0.25">
      <c r="A464" t="str">
        <f t="shared" si="14"/>
        <v>Ростов-на-Дону43981</v>
      </c>
      <c r="B464" s="15">
        <v>43981</v>
      </c>
      <c r="C464" s="16" t="s">
        <v>19</v>
      </c>
      <c r="D464" s="16">
        <v>16</v>
      </c>
      <c r="E464" s="16">
        <v>1048</v>
      </c>
      <c r="F464" s="16">
        <v>918</v>
      </c>
      <c r="G464" t="str">
        <f t="shared" si="15"/>
        <v>2020-05-30Ростов-на-Дону</v>
      </c>
    </row>
    <row r="465" spans="1:7" ht="14.25" customHeight="1" x14ac:dyDescent="0.25">
      <c r="A465" t="str">
        <f t="shared" si="14"/>
        <v>Самара43981</v>
      </c>
      <c r="B465" s="15">
        <v>43981</v>
      </c>
      <c r="C465" s="16" t="s">
        <v>9</v>
      </c>
      <c r="D465" s="16">
        <v>15</v>
      </c>
      <c r="E465" s="16">
        <v>490</v>
      </c>
      <c r="F465" s="16">
        <v>409</v>
      </c>
      <c r="G465" t="str">
        <f t="shared" si="15"/>
        <v>2020-05-30Самара</v>
      </c>
    </row>
    <row r="466" spans="1:7" ht="14.25" customHeight="1" x14ac:dyDescent="0.25">
      <c r="A466" t="str">
        <f t="shared" si="14"/>
        <v>Санкт-Петербург Север43981</v>
      </c>
      <c r="B466" s="15">
        <v>43981</v>
      </c>
      <c r="C466" s="16" t="s">
        <v>15</v>
      </c>
      <c r="D466" s="16">
        <v>124</v>
      </c>
      <c r="E466" s="16">
        <v>24325</v>
      </c>
      <c r="F466" s="16">
        <v>22469</v>
      </c>
      <c r="G466" t="str">
        <f t="shared" si="15"/>
        <v>2020-05-30Санкт-Петербург Север</v>
      </c>
    </row>
    <row r="467" spans="1:7" ht="14.25" customHeight="1" x14ac:dyDescent="0.25">
      <c r="A467" t="str">
        <f t="shared" si="14"/>
        <v>Санкт-Петербург Юг43981</v>
      </c>
      <c r="B467" s="15">
        <v>43981</v>
      </c>
      <c r="C467" s="16" t="s">
        <v>14</v>
      </c>
      <c r="D467" s="16">
        <v>129</v>
      </c>
      <c r="E467" s="16">
        <v>20243</v>
      </c>
      <c r="F467" s="16">
        <v>18711</v>
      </c>
      <c r="G467" t="str">
        <f t="shared" si="15"/>
        <v>2020-05-30Санкт-Петербург Юг</v>
      </c>
    </row>
    <row r="468" spans="1:7" ht="14.25" customHeight="1" x14ac:dyDescent="0.25">
      <c r="A468" t="str">
        <f t="shared" si="14"/>
        <v>Тольятти43981</v>
      </c>
      <c r="B468" s="15">
        <v>43981</v>
      </c>
      <c r="C468" s="16" t="s">
        <v>12</v>
      </c>
      <c r="D468" s="16">
        <v>10</v>
      </c>
      <c r="E468" s="16">
        <v>865</v>
      </c>
      <c r="F468" s="16">
        <v>763</v>
      </c>
      <c r="G468" t="str">
        <f t="shared" si="15"/>
        <v>2020-05-30Тольятти</v>
      </c>
    </row>
    <row r="469" spans="1:7" ht="14.25" customHeight="1" x14ac:dyDescent="0.25">
      <c r="A469" t="str">
        <f t="shared" si="14"/>
        <v>Тюмень43981</v>
      </c>
      <c r="B469" s="15">
        <v>43981</v>
      </c>
      <c r="C469" s="16" t="s">
        <v>24</v>
      </c>
      <c r="D469" s="16">
        <v>7</v>
      </c>
      <c r="E469" s="16">
        <v>532</v>
      </c>
      <c r="F469" s="16">
        <v>449</v>
      </c>
      <c r="G469" t="str">
        <f t="shared" si="15"/>
        <v>2020-05-30Тюмень</v>
      </c>
    </row>
    <row r="470" spans="1:7" ht="14.25" customHeight="1" x14ac:dyDescent="0.25">
      <c r="A470" t="str">
        <f t="shared" si="14"/>
        <v>Волгоград43982</v>
      </c>
      <c r="B470" s="15">
        <v>43982</v>
      </c>
      <c r="C470" s="16" t="s">
        <v>16</v>
      </c>
      <c r="D470" s="16">
        <v>37</v>
      </c>
      <c r="E470" s="16">
        <v>5215</v>
      </c>
      <c r="F470" s="16">
        <v>4848</v>
      </c>
      <c r="G470" t="str">
        <f t="shared" si="15"/>
        <v>2020-05-31Волгоград</v>
      </c>
    </row>
    <row r="471" spans="1:7" ht="14.25" customHeight="1" x14ac:dyDescent="0.25">
      <c r="A471" t="str">
        <f t="shared" si="14"/>
        <v>Екатеринбург43982</v>
      </c>
      <c r="B471" s="15">
        <v>43982</v>
      </c>
      <c r="C471" s="16" t="s">
        <v>11</v>
      </c>
      <c r="D471" s="16">
        <v>31</v>
      </c>
      <c r="E471" s="16">
        <v>5760</v>
      </c>
      <c r="F471" s="16">
        <v>5367</v>
      </c>
      <c r="G471" t="str">
        <f t="shared" si="15"/>
        <v>2020-05-31Екатеринбург</v>
      </c>
    </row>
    <row r="472" spans="1:7" ht="14.25" customHeight="1" x14ac:dyDescent="0.25">
      <c r="A472" t="str">
        <f t="shared" si="14"/>
        <v>Казань43982</v>
      </c>
      <c r="B472" s="15">
        <v>43982</v>
      </c>
      <c r="C472" s="16" t="s">
        <v>17</v>
      </c>
      <c r="D472" s="16">
        <v>23</v>
      </c>
      <c r="E472" s="16">
        <v>2522</v>
      </c>
      <c r="F472" s="16">
        <v>2295</v>
      </c>
      <c r="G472" t="str">
        <f t="shared" si="15"/>
        <v>2020-05-31Казань</v>
      </c>
    </row>
    <row r="473" spans="1:7" ht="14.25" customHeight="1" x14ac:dyDescent="0.25">
      <c r="A473" t="str">
        <f t="shared" si="14"/>
        <v>Кемерово43982</v>
      </c>
      <c r="B473" s="15">
        <v>43982</v>
      </c>
      <c r="C473" s="16" t="s">
        <v>10</v>
      </c>
      <c r="D473" s="16">
        <v>21</v>
      </c>
      <c r="E473" s="16">
        <v>2271</v>
      </c>
      <c r="F473" s="16">
        <v>2085</v>
      </c>
      <c r="G473" t="str">
        <f t="shared" si="15"/>
        <v>2020-05-31Кемерово</v>
      </c>
    </row>
    <row r="474" spans="1:7" ht="14.25" customHeight="1" x14ac:dyDescent="0.25">
      <c r="A474" t="str">
        <f t="shared" si="14"/>
        <v>Краснодар43982</v>
      </c>
      <c r="B474" s="15">
        <v>43982</v>
      </c>
      <c r="C474" s="16" t="s">
        <v>20</v>
      </c>
      <c r="D474" s="16">
        <v>21</v>
      </c>
      <c r="E474" s="16">
        <v>2056</v>
      </c>
      <c r="F474" s="16">
        <v>1879</v>
      </c>
      <c r="G474" t="str">
        <f t="shared" si="15"/>
        <v>2020-05-31Краснодар</v>
      </c>
    </row>
    <row r="475" spans="1:7" ht="14.25" customHeight="1" x14ac:dyDescent="0.25">
      <c r="A475" t="str">
        <f t="shared" si="14"/>
        <v>Москва Восток43982</v>
      </c>
      <c r="B475" s="15">
        <v>43982</v>
      </c>
      <c r="C475" s="16" t="s">
        <v>22</v>
      </c>
      <c r="D475" s="16">
        <v>54</v>
      </c>
      <c r="E475" s="16">
        <v>13106</v>
      </c>
      <c r="F475" s="16">
        <v>12164</v>
      </c>
      <c r="G475" t="str">
        <f t="shared" si="15"/>
        <v>2020-05-31Москва Восток</v>
      </c>
    </row>
    <row r="476" spans="1:7" ht="14.25" customHeight="1" x14ac:dyDescent="0.25">
      <c r="A476" t="str">
        <f t="shared" si="14"/>
        <v>Москва Запад43982</v>
      </c>
      <c r="B476" s="15">
        <v>43982</v>
      </c>
      <c r="C476" s="16" t="s">
        <v>21</v>
      </c>
      <c r="D476" s="16">
        <v>59</v>
      </c>
      <c r="E476" s="16">
        <v>13684</v>
      </c>
      <c r="F476" s="16">
        <v>12690</v>
      </c>
      <c r="G476" t="str">
        <f t="shared" si="15"/>
        <v>2020-05-31Москва Запад</v>
      </c>
    </row>
    <row r="477" spans="1:7" ht="14.25" customHeight="1" x14ac:dyDescent="0.25">
      <c r="A477" t="str">
        <f t="shared" si="14"/>
        <v>Нижний Новгород43982</v>
      </c>
      <c r="B477" s="15">
        <v>43982</v>
      </c>
      <c r="C477" s="16" t="s">
        <v>13</v>
      </c>
      <c r="D477" s="16">
        <v>20</v>
      </c>
      <c r="E477" s="16">
        <v>2060</v>
      </c>
      <c r="F477" s="16">
        <v>1826</v>
      </c>
      <c r="G477" t="str">
        <f t="shared" si="15"/>
        <v>2020-05-31Нижний Новгород</v>
      </c>
    </row>
    <row r="478" spans="1:7" ht="14.25" customHeight="1" x14ac:dyDescent="0.25">
      <c r="A478" t="str">
        <f t="shared" si="14"/>
        <v>Новосибирск43982</v>
      </c>
      <c r="B478" s="15">
        <v>43982</v>
      </c>
      <c r="C478" s="16" t="s">
        <v>23</v>
      </c>
      <c r="D478" s="16">
        <v>18</v>
      </c>
      <c r="E478" s="16">
        <v>1029</v>
      </c>
      <c r="F478" s="16">
        <v>925</v>
      </c>
      <c r="G478" t="str">
        <f t="shared" si="15"/>
        <v>2020-05-31Новосибирск</v>
      </c>
    </row>
    <row r="479" spans="1:7" ht="14.25" customHeight="1" x14ac:dyDescent="0.25">
      <c r="A479" t="str">
        <f t="shared" si="14"/>
        <v>Пермь43982</v>
      </c>
      <c r="B479" s="15">
        <v>43982</v>
      </c>
      <c r="C479" s="16" t="s">
        <v>18</v>
      </c>
      <c r="D479" s="16">
        <v>17</v>
      </c>
      <c r="E479" s="16">
        <v>1186</v>
      </c>
      <c r="F479" s="16">
        <v>1054</v>
      </c>
      <c r="G479" t="str">
        <f t="shared" si="15"/>
        <v>2020-05-31Пермь</v>
      </c>
    </row>
    <row r="480" spans="1:7" ht="14.25" customHeight="1" x14ac:dyDescent="0.25">
      <c r="A480" t="str">
        <f t="shared" si="14"/>
        <v>Ростов-на-Дону43982</v>
      </c>
      <c r="B480" s="15">
        <v>43982</v>
      </c>
      <c r="C480" s="16" t="s">
        <v>19</v>
      </c>
      <c r="D480" s="16">
        <v>16</v>
      </c>
      <c r="E480" s="16">
        <v>917</v>
      </c>
      <c r="F480" s="16">
        <v>802</v>
      </c>
      <c r="G480" t="str">
        <f t="shared" si="15"/>
        <v>2020-05-31Ростов-на-Дону</v>
      </c>
    </row>
    <row r="481" spans="1:7" ht="14.25" customHeight="1" x14ac:dyDescent="0.25">
      <c r="A481" t="str">
        <f t="shared" si="14"/>
        <v>Самара43982</v>
      </c>
      <c r="B481" s="15">
        <v>43982</v>
      </c>
      <c r="C481" s="16" t="s">
        <v>9</v>
      </c>
      <c r="D481" s="16">
        <v>15</v>
      </c>
      <c r="E481" s="16">
        <v>441</v>
      </c>
      <c r="F481" s="16">
        <v>368</v>
      </c>
      <c r="G481" t="str">
        <f t="shared" si="15"/>
        <v>2020-05-31Самара</v>
      </c>
    </row>
    <row r="482" spans="1:7" ht="14.25" customHeight="1" x14ac:dyDescent="0.25">
      <c r="A482" t="str">
        <f t="shared" si="14"/>
        <v>Санкт-Петербург Север43982</v>
      </c>
      <c r="B482" s="15">
        <v>43982</v>
      </c>
      <c r="C482" s="16" t="s">
        <v>15</v>
      </c>
      <c r="D482" s="16">
        <v>124</v>
      </c>
      <c r="E482" s="16">
        <v>21392</v>
      </c>
      <c r="F482" s="16">
        <v>19869</v>
      </c>
      <c r="G482" t="str">
        <f t="shared" si="15"/>
        <v>2020-05-31Санкт-Петербург Север</v>
      </c>
    </row>
    <row r="483" spans="1:7" ht="14.25" customHeight="1" x14ac:dyDescent="0.25">
      <c r="A483" t="str">
        <f t="shared" si="14"/>
        <v>Санкт-Петербург Юг43982</v>
      </c>
      <c r="B483" s="15">
        <v>43982</v>
      </c>
      <c r="C483" s="16" t="s">
        <v>14</v>
      </c>
      <c r="D483" s="16">
        <v>129</v>
      </c>
      <c r="E483" s="16">
        <v>17235</v>
      </c>
      <c r="F483" s="16">
        <v>16052</v>
      </c>
      <c r="G483" t="str">
        <f t="shared" si="15"/>
        <v>2020-05-31Санкт-Петербург Юг</v>
      </c>
    </row>
    <row r="484" spans="1:7" ht="14.25" customHeight="1" x14ac:dyDescent="0.25">
      <c r="A484" t="str">
        <f t="shared" si="14"/>
        <v>Тольятти43982</v>
      </c>
      <c r="B484" s="15">
        <v>43982</v>
      </c>
      <c r="C484" s="16" t="s">
        <v>12</v>
      </c>
      <c r="D484" s="16">
        <v>10</v>
      </c>
      <c r="E484" s="16">
        <v>749</v>
      </c>
      <c r="F484" s="16">
        <v>655</v>
      </c>
      <c r="G484" t="str">
        <f t="shared" si="15"/>
        <v>2020-05-31Тольятти</v>
      </c>
    </row>
    <row r="485" spans="1:7" ht="14.25" customHeight="1" x14ac:dyDescent="0.25">
      <c r="A485" t="str">
        <f t="shared" si="14"/>
        <v>Томск43982</v>
      </c>
      <c r="B485" s="15">
        <v>43982</v>
      </c>
      <c r="C485" s="16" t="s">
        <v>25</v>
      </c>
      <c r="D485" s="16">
        <v>9</v>
      </c>
      <c r="E485" s="16">
        <v>345</v>
      </c>
      <c r="F485" s="16">
        <v>255</v>
      </c>
      <c r="G485" t="str">
        <f t="shared" si="15"/>
        <v>2020-05-31Томск</v>
      </c>
    </row>
    <row r="486" spans="1:7" ht="14.25" customHeight="1" x14ac:dyDescent="0.25">
      <c r="A486" t="str">
        <f t="shared" si="14"/>
        <v>Тюмень43982</v>
      </c>
      <c r="B486" s="15">
        <v>43982</v>
      </c>
      <c r="C486" s="16" t="s">
        <v>24</v>
      </c>
      <c r="D486" s="16">
        <v>7</v>
      </c>
      <c r="E486" s="16">
        <v>530</v>
      </c>
      <c r="F486" s="16">
        <v>447</v>
      </c>
      <c r="G486" t="str">
        <f t="shared" si="15"/>
        <v>2020-05-31Тюмень</v>
      </c>
    </row>
    <row r="487" spans="1:7" ht="14.25" customHeight="1" x14ac:dyDescent="0.25">
      <c r="A487" t="str">
        <f t="shared" si="14"/>
        <v>Уфа43982</v>
      </c>
      <c r="B487" s="15">
        <v>43982</v>
      </c>
      <c r="C487" s="16" t="s">
        <v>26</v>
      </c>
      <c r="D487" s="16">
        <v>6</v>
      </c>
      <c r="E487" s="16">
        <v>261</v>
      </c>
      <c r="F487" s="16">
        <v>188</v>
      </c>
      <c r="G487" t="str">
        <f t="shared" si="15"/>
        <v>2020-05-31Уфа</v>
      </c>
    </row>
    <row r="488" spans="1:7" ht="14.25" customHeight="1" x14ac:dyDescent="0.25">
      <c r="A488" t="str">
        <f t="shared" si="14"/>
        <v>Волгоград43983</v>
      </c>
      <c r="B488" s="15">
        <v>43983</v>
      </c>
      <c r="C488" s="16" t="s">
        <v>16</v>
      </c>
      <c r="D488" s="16">
        <v>37</v>
      </c>
      <c r="E488" s="16">
        <v>4722</v>
      </c>
      <c r="F488" s="16">
        <v>4352</v>
      </c>
      <c r="G488" t="str">
        <f t="shared" si="15"/>
        <v>2020-06-01Волгоград</v>
      </c>
    </row>
    <row r="489" spans="1:7" ht="14.25" customHeight="1" x14ac:dyDescent="0.25">
      <c r="A489" t="str">
        <f t="shared" si="14"/>
        <v>Екатеринбург43983</v>
      </c>
      <c r="B489" s="15">
        <v>43983</v>
      </c>
      <c r="C489" s="16" t="s">
        <v>11</v>
      </c>
      <c r="D489" s="16">
        <v>31</v>
      </c>
      <c r="E489" s="16">
        <v>5468</v>
      </c>
      <c r="F489" s="16">
        <v>5081</v>
      </c>
      <c r="G489" t="str">
        <f t="shared" si="15"/>
        <v>2020-06-01Екатеринбург</v>
      </c>
    </row>
    <row r="490" spans="1:7" ht="14.25" customHeight="1" x14ac:dyDescent="0.25">
      <c r="A490" t="str">
        <f t="shared" si="14"/>
        <v>Казань43983</v>
      </c>
      <c r="B490" s="15">
        <v>43983</v>
      </c>
      <c r="C490" s="16" t="s">
        <v>17</v>
      </c>
      <c r="D490" s="16">
        <v>23</v>
      </c>
      <c r="E490" s="16">
        <v>2531</v>
      </c>
      <c r="F490" s="16">
        <v>2296</v>
      </c>
      <c r="G490" t="str">
        <f t="shared" si="15"/>
        <v>2020-06-01Казань</v>
      </c>
    </row>
    <row r="491" spans="1:7" ht="14.25" customHeight="1" x14ac:dyDescent="0.25">
      <c r="A491" t="str">
        <f t="shared" si="14"/>
        <v>Кемерово43983</v>
      </c>
      <c r="B491" s="15">
        <v>43983</v>
      </c>
      <c r="C491" s="16" t="s">
        <v>10</v>
      </c>
      <c r="D491" s="16">
        <v>21</v>
      </c>
      <c r="E491" s="16">
        <v>2025</v>
      </c>
      <c r="F491" s="16">
        <v>1849</v>
      </c>
      <c r="G491" t="str">
        <f t="shared" si="15"/>
        <v>2020-06-01Кемерово</v>
      </c>
    </row>
    <row r="492" spans="1:7" ht="14.25" customHeight="1" x14ac:dyDescent="0.25">
      <c r="A492" t="str">
        <f t="shared" si="14"/>
        <v>Краснодар43983</v>
      </c>
      <c r="B492" s="15">
        <v>43983</v>
      </c>
      <c r="C492" s="16" t="s">
        <v>20</v>
      </c>
      <c r="D492" s="16">
        <v>21</v>
      </c>
      <c r="E492" s="16">
        <v>1879</v>
      </c>
      <c r="F492" s="16">
        <v>1720</v>
      </c>
      <c r="G492" t="str">
        <f t="shared" si="15"/>
        <v>2020-06-01Краснодар</v>
      </c>
    </row>
    <row r="493" spans="1:7" ht="14.25" customHeight="1" x14ac:dyDescent="0.25">
      <c r="A493" t="str">
        <f t="shared" si="14"/>
        <v>Москва Восток43983</v>
      </c>
      <c r="B493" s="15">
        <v>43983</v>
      </c>
      <c r="C493" s="16" t="s">
        <v>22</v>
      </c>
      <c r="D493" s="16">
        <v>54</v>
      </c>
      <c r="E493" s="16">
        <v>11864</v>
      </c>
      <c r="F493" s="16">
        <v>11071</v>
      </c>
      <c r="G493" t="str">
        <f t="shared" si="15"/>
        <v>2020-06-01Москва Восток</v>
      </c>
    </row>
    <row r="494" spans="1:7" ht="14.25" customHeight="1" x14ac:dyDescent="0.25">
      <c r="A494" t="str">
        <f t="shared" si="14"/>
        <v>Москва Запад43983</v>
      </c>
      <c r="B494" s="15">
        <v>43983</v>
      </c>
      <c r="C494" s="16" t="s">
        <v>21</v>
      </c>
      <c r="D494" s="16">
        <v>59</v>
      </c>
      <c r="E494" s="16">
        <v>12299</v>
      </c>
      <c r="F494" s="16">
        <v>11448</v>
      </c>
      <c r="G494" t="str">
        <f t="shared" si="15"/>
        <v>2020-06-01Москва Запад</v>
      </c>
    </row>
    <row r="495" spans="1:7" ht="14.25" customHeight="1" x14ac:dyDescent="0.25">
      <c r="A495" t="str">
        <f t="shared" si="14"/>
        <v>Нижний Новгород43983</v>
      </c>
      <c r="B495" s="15">
        <v>43983</v>
      </c>
      <c r="C495" s="16" t="s">
        <v>13</v>
      </c>
      <c r="D495" s="16">
        <v>20</v>
      </c>
      <c r="E495" s="16">
        <v>2136</v>
      </c>
      <c r="F495" s="16">
        <v>1899</v>
      </c>
      <c r="G495" t="str">
        <f t="shared" si="15"/>
        <v>2020-06-01Нижний Новгород</v>
      </c>
    </row>
    <row r="496" spans="1:7" ht="14.25" customHeight="1" x14ac:dyDescent="0.25">
      <c r="A496" t="str">
        <f t="shared" si="14"/>
        <v>Новосибирск43983</v>
      </c>
      <c r="B496" s="15">
        <v>43983</v>
      </c>
      <c r="C496" s="16" t="s">
        <v>23</v>
      </c>
      <c r="D496" s="16">
        <v>18</v>
      </c>
      <c r="E496" s="16">
        <v>923</v>
      </c>
      <c r="F496" s="16">
        <v>824</v>
      </c>
      <c r="G496" t="str">
        <f t="shared" si="15"/>
        <v>2020-06-01Новосибирск</v>
      </c>
    </row>
    <row r="497" spans="1:7" ht="14.25" customHeight="1" x14ac:dyDescent="0.25">
      <c r="A497" t="str">
        <f t="shared" si="14"/>
        <v>Пермь43983</v>
      </c>
      <c r="B497" s="15">
        <v>43983</v>
      </c>
      <c r="C497" s="16" t="s">
        <v>18</v>
      </c>
      <c r="D497" s="16">
        <v>17</v>
      </c>
      <c r="E497" s="16">
        <v>1185</v>
      </c>
      <c r="F497" s="16">
        <v>1042</v>
      </c>
      <c r="G497" t="str">
        <f t="shared" si="15"/>
        <v>2020-06-01Пермь</v>
      </c>
    </row>
    <row r="498" spans="1:7" ht="14.25" customHeight="1" x14ac:dyDescent="0.25">
      <c r="A498" t="str">
        <f t="shared" si="14"/>
        <v>Ростов-на-Дону43983</v>
      </c>
      <c r="B498" s="15">
        <v>43983</v>
      </c>
      <c r="C498" s="16" t="s">
        <v>19</v>
      </c>
      <c r="D498" s="16">
        <v>16</v>
      </c>
      <c r="E498" s="16">
        <v>1019</v>
      </c>
      <c r="F498" s="16">
        <v>895</v>
      </c>
      <c r="G498" t="str">
        <f t="shared" si="15"/>
        <v>2020-06-01Ростов-на-Дону</v>
      </c>
    </row>
    <row r="499" spans="1:7" ht="14.25" customHeight="1" x14ac:dyDescent="0.25">
      <c r="A499" t="str">
        <f t="shared" si="14"/>
        <v>Самара43983</v>
      </c>
      <c r="B499" s="15">
        <v>43983</v>
      </c>
      <c r="C499" s="16" t="s">
        <v>9</v>
      </c>
      <c r="D499" s="16">
        <v>15</v>
      </c>
      <c r="E499" s="16">
        <v>453</v>
      </c>
      <c r="F499" s="16">
        <v>370</v>
      </c>
      <c r="G499" t="str">
        <f t="shared" si="15"/>
        <v>2020-06-01Самара</v>
      </c>
    </row>
    <row r="500" spans="1:7" ht="14.25" customHeight="1" x14ac:dyDescent="0.25">
      <c r="A500" t="str">
        <f t="shared" si="14"/>
        <v>Санкт-Петербург Север43983</v>
      </c>
      <c r="B500" s="15">
        <v>43983</v>
      </c>
      <c r="C500" s="16" t="s">
        <v>15</v>
      </c>
      <c r="D500" s="16">
        <v>123</v>
      </c>
      <c r="E500" s="16">
        <v>20325</v>
      </c>
      <c r="F500" s="16">
        <v>18935</v>
      </c>
      <c r="G500" t="str">
        <f t="shared" si="15"/>
        <v>2020-06-01Санкт-Петербург Север</v>
      </c>
    </row>
    <row r="501" spans="1:7" ht="14.25" customHeight="1" x14ac:dyDescent="0.25">
      <c r="A501" t="str">
        <f t="shared" si="14"/>
        <v>Санкт-Петербург Юг43983</v>
      </c>
      <c r="B501" s="15">
        <v>43983</v>
      </c>
      <c r="C501" s="16" t="s">
        <v>14</v>
      </c>
      <c r="D501" s="16">
        <v>128</v>
      </c>
      <c r="E501" s="16">
        <v>16285</v>
      </c>
      <c r="F501" s="16">
        <v>15130</v>
      </c>
      <c r="G501" t="str">
        <f t="shared" si="15"/>
        <v>2020-06-01Санкт-Петербург Юг</v>
      </c>
    </row>
    <row r="502" spans="1:7" ht="14.25" customHeight="1" x14ac:dyDescent="0.25">
      <c r="A502" t="str">
        <f t="shared" si="14"/>
        <v>Тольятти43983</v>
      </c>
      <c r="B502" s="15">
        <v>43983</v>
      </c>
      <c r="C502" s="16" t="s">
        <v>12</v>
      </c>
      <c r="D502" s="16">
        <v>10</v>
      </c>
      <c r="E502" s="16">
        <v>719</v>
      </c>
      <c r="F502" s="16">
        <v>627</v>
      </c>
      <c r="G502" t="str">
        <f t="shared" si="15"/>
        <v>2020-06-01Тольятти</v>
      </c>
    </row>
    <row r="503" spans="1:7" ht="14.25" customHeight="1" x14ac:dyDescent="0.25">
      <c r="A503" t="str">
        <f t="shared" si="14"/>
        <v>Томск43983</v>
      </c>
      <c r="B503" s="15">
        <v>43983</v>
      </c>
      <c r="C503" s="16" t="s">
        <v>25</v>
      </c>
      <c r="D503" s="16">
        <v>9</v>
      </c>
      <c r="E503" s="16">
        <v>294</v>
      </c>
      <c r="F503" s="16">
        <v>224</v>
      </c>
      <c r="G503" t="str">
        <f t="shared" si="15"/>
        <v>2020-06-01Томск</v>
      </c>
    </row>
    <row r="504" spans="1:7" ht="14.25" customHeight="1" x14ac:dyDescent="0.25">
      <c r="A504" t="str">
        <f t="shared" si="14"/>
        <v>Тюмень43983</v>
      </c>
      <c r="B504" s="15">
        <v>43983</v>
      </c>
      <c r="C504" s="16" t="s">
        <v>24</v>
      </c>
      <c r="D504" s="16">
        <v>7</v>
      </c>
      <c r="E504" s="16">
        <v>500</v>
      </c>
      <c r="F504" s="16">
        <v>418</v>
      </c>
      <c r="G504" t="str">
        <f t="shared" si="15"/>
        <v>2020-06-01Тюмень</v>
      </c>
    </row>
    <row r="505" spans="1:7" ht="14.25" customHeight="1" x14ac:dyDescent="0.25">
      <c r="A505" t="str">
        <f t="shared" si="14"/>
        <v>Уфа43983</v>
      </c>
      <c r="B505" s="15">
        <v>43983</v>
      </c>
      <c r="C505" s="16" t="s">
        <v>26</v>
      </c>
      <c r="D505" s="16">
        <v>6</v>
      </c>
      <c r="E505" s="16">
        <v>237</v>
      </c>
      <c r="F505" s="16">
        <v>175</v>
      </c>
      <c r="G505" t="str">
        <f t="shared" si="15"/>
        <v>2020-06-01Уфа</v>
      </c>
    </row>
    <row r="506" spans="1:7" ht="14.25" customHeight="1" x14ac:dyDescent="0.25"/>
    <row r="507" spans="1:7" ht="14.25" customHeight="1" x14ac:dyDescent="0.25"/>
    <row r="508" spans="1:7" ht="14.25" customHeight="1" x14ac:dyDescent="0.25"/>
    <row r="509" spans="1:7" ht="14.25" customHeight="1" x14ac:dyDescent="0.25"/>
    <row r="510" spans="1:7" ht="14.25" customHeight="1" x14ac:dyDescent="0.25"/>
    <row r="511" spans="1:7" ht="14.25" customHeight="1" x14ac:dyDescent="0.25"/>
    <row r="512" spans="1:7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D64C-AD54-4187-812A-1A434177AC00}">
  <dimension ref="A3:C10"/>
  <sheetViews>
    <sheetView tabSelected="1" workbookViewId="0">
      <selection activeCell="B30" sqref="B30"/>
    </sheetView>
  </sheetViews>
  <sheetFormatPr defaultRowHeight="15" x14ac:dyDescent="0.25"/>
  <cols>
    <col min="1" max="1" width="17.28515625" bestFit="1" customWidth="1"/>
    <col min="2" max="2" width="34" bestFit="1" customWidth="1"/>
    <col min="3" max="3" width="31.28515625" bestFit="1" customWidth="1"/>
    <col min="4" max="12" width="34" bestFit="1" customWidth="1"/>
    <col min="13" max="13" width="38.7109375" bestFit="1" customWidth="1"/>
    <col min="14" max="15" width="36" bestFit="1" customWidth="1"/>
  </cols>
  <sheetData>
    <row r="3" spans="1:3" x14ac:dyDescent="0.25">
      <c r="A3" s="17" t="s">
        <v>27</v>
      </c>
      <c r="B3" t="s">
        <v>30</v>
      </c>
      <c r="C3" t="s">
        <v>37</v>
      </c>
    </row>
    <row r="4" spans="1:3" x14ac:dyDescent="0.25">
      <c r="A4" s="18">
        <v>18</v>
      </c>
      <c r="B4">
        <v>836803032</v>
      </c>
      <c r="C4">
        <v>1704.0921165945908</v>
      </c>
    </row>
    <row r="5" spans="1:3" x14ac:dyDescent="0.25">
      <c r="A5" s="18">
        <v>19</v>
      </c>
      <c r="B5">
        <v>983915409.85664999</v>
      </c>
      <c r="C5">
        <v>2107.5965437381942</v>
      </c>
    </row>
    <row r="6" spans="1:3" x14ac:dyDescent="0.25">
      <c r="A6" s="18">
        <v>20</v>
      </c>
      <c r="B6">
        <v>947263006.72395003</v>
      </c>
      <c r="C6">
        <v>2119.1359800356945</v>
      </c>
    </row>
    <row r="7" spans="1:3" x14ac:dyDescent="0.25">
      <c r="A7" s="18">
        <v>21</v>
      </c>
      <c r="B7">
        <v>1002691883.0466</v>
      </c>
      <c r="C7">
        <v>1977.2757910575185</v>
      </c>
    </row>
    <row r="8" spans="1:3" x14ac:dyDescent="0.25">
      <c r="A8" s="18">
        <v>22</v>
      </c>
      <c r="B8">
        <v>1055653508.75385</v>
      </c>
      <c r="C8">
        <v>2254.7909770235769</v>
      </c>
    </row>
    <row r="9" spans="1:3" x14ac:dyDescent="0.25">
      <c r="A9" s="18">
        <v>23</v>
      </c>
      <c r="B9">
        <v>136032376.68134999</v>
      </c>
      <c r="C9">
        <v>376.72157652883061</v>
      </c>
    </row>
    <row r="10" spans="1:3" x14ac:dyDescent="0.25">
      <c r="A10" s="18" t="s">
        <v>28</v>
      </c>
      <c r="B10">
        <v>4962359217.0623999</v>
      </c>
      <c r="C10">
        <v>10539.612984978405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2DC5-D9C2-4D3B-8297-4AF7010D98F3}">
  <dimension ref="A2:D8"/>
  <sheetViews>
    <sheetView workbookViewId="0">
      <selection activeCell="B20" sqref="B20"/>
    </sheetView>
  </sheetViews>
  <sheetFormatPr defaultRowHeight="15" x14ac:dyDescent="0.25"/>
  <cols>
    <col min="1" max="1" width="22.85546875" bestFit="1" customWidth="1"/>
    <col min="2" max="2" width="32.140625" bestFit="1" customWidth="1"/>
    <col min="3" max="3" width="34" bestFit="1" customWidth="1"/>
    <col min="4" max="4" width="35.140625" bestFit="1" customWidth="1"/>
    <col min="5" max="5" width="35" bestFit="1" customWidth="1"/>
    <col min="6" max="6" width="34" bestFit="1" customWidth="1"/>
    <col min="7" max="7" width="35" bestFit="1" customWidth="1"/>
    <col min="8" max="8" width="34" bestFit="1" customWidth="1"/>
    <col min="9" max="9" width="35" bestFit="1" customWidth="1"/>
    <col min="10" max="10" width="34" bestFit="1" customWidth="1"/>
    <col min="11" max="11" width="35" bestFit="1" customWidth="1"/>
    <col min="12" max="12" width="34" bestFit="1" customWidth="1"/>
    <col min="13" max="13" width="35" bestFit="1" customWidth="1"/>
    <col min="14" max="14" width="38.7109375" bestFit="1" customWidth="1"/>
    <col min="15" max="15" width="39.7109375" bestFit="1" customWidth="1"/>
    <col min="17" max="17" width="6.5703125" bestFit="1" customWidth="1"/>
    <col min="18" max="18" width="8.42578125" bestFit="1" customWidth="1"/>
    <col min="19" max="19" width="4.5703125" bestFit="1" customWidth="1"/>
    <col min="20" max="20" width="11.85546875" bestFit="1" customWidth="1"/>
  </cols>
  <sheetData>
    <row r="2" spans="1:4" x14ac:dyDescent="0.25">
      <c r="A2" s="17" t="s">
        <v>29</v>
      </c>
      <c r="B2" s="18">
        <v>23</v>
      </c>
    </row>
    <row r="4" spans="1:4" x14ac:dyDescent="0.25">
      <c r="A4" s="17" t="s">
        <v>27</v>
      </c>
      <c r="B4" t="s">
        <v>36</v>
      </c>
      <c r="C4" t="s">
        <v>30</v>
      </c>
      <c r="D4" t="s">
        <v>31</v>
      </c>
    </row>
    <row r="5" spans="1:4" x14ac:dyDescent="0.25">
      <c r="A5" s="18" t="s">
        <v>15</v>
      </c>
      <c r="B5" s="19">
        <v>0.44095612192448397</v>
      </c>
      <c r="C5">
        <v>37257840.18135</v>
      </c>
      <c r="D5">
        <v>123</v>
      </c>
    </row>
    <row r="6" spans="1:4" x14ac:dyDescent="0.25">
      <c r="A6" s="18" t="s">
        <v>14</v>
      </c>
      <c r="B6" s="19">
        <v>0.32866618769849743</v>
      </c>
      <c r="C6">
        <v>27770092.5</v>
      </c>
      <c r="D6">
        <v>128</v>
      </c>
    </row>
    <row r="7" spans="1:4" x14ac:dyDescent="0.25">
      <c r="A7" s="18" t="s">
        <v>21</v>
      </c>
      <c r="B7" s="19">
        <v>0.23037769037701872</v>
      </c>
      <c r="C7">
        <v>19465372.5</v>
      </c>
      <c r="D7">
        <v>59</v>
      </c>
    </row>
    <row r="8" spans="1:4" x14ac:dyDescent="0.25">
      <c r="A8" s="18" t="s">
        <v>28</v>
      </c>
      <c r="B8" s="19">
        <v>1</v>
      </c>
      <c r="C8">
        <v>84493305.181349993</v>
      </c>
      <c r="D8">
        <v>310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График товарооборт и доходность</vt:lpstr>
      <vt:lpstr>сводная топ3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Bekbulat Bekeyev</cp:lastModifiedBy>
  <dcterms:created xsi:type="dcterms:W3CDTF">2021-09-13T10:17:58Z</dcterms:created>
  <dcterms:modified xsi:type="dcterms:W3CDTF">2024-11-16T23:50:12Z</dcterms:modified>
</cp:coreProperties>
</file>