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45" yWindow="1785" windowWidth="16920" windowHeight="11760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Sheet1!$C$41:$C$51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Sheet1!$E$41:$E$51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E51" i="1"/>
  <c r="A37" i="1"/>
  <c r="C36" i="1"/>
  <c r="E49" i="1"/>
  <c r="C51" i="1"/>
  <c r="C50" i="1"/>
  <c r="C49" i="1"/>
  <c r="E42" i="1"/>
  <c r="E43" i="1"/>
  <c r="E44" i="1"/>
  <c r="E45" i="1"/>
  <c r="E46" i="1"/>
  <c r="E47" i="1"/>
  <c r="E48" i="1"/>
  <c r="C42" i="1"/>
  <c r="C43" i="1"/>
  <c r="C44" i="1"/>
  <c r="C45" i="1"/>
  <c r="C46" i="1"/>
  <c r="C47" i="1"/>
  <c r="C48" i="1"/>
  <c r="E41" i="1"/>
  <c r="C41" i="1"/>
</calcChain>
</file>

<file path=xl/sharedStrings.xml><?xml version="1.0" encoding="utf-8"?>
<sst xmlns="http://schemas.openxmlformats.org/spreadsheetml/2006/main" count="62" uniqueCount="35">
  <si>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</si>
  <si>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</si>
  <si>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</si>
  <si>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</si>
  <si>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</si>
  <si>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</si>
  <si>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</si>
  <si>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</si>
  <si>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</si>
  <si>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</si>
  <si>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</si>
  <si>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</si>
  <si>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</si>
  <si>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</si>
  <si>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</si>
  <si>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</si>
  <si>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</si>
  <si>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</si>
  <si>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</si>
  <si>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</si>
  <si>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</si>
  <si>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</si>
  <si>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</si>
  <si>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</si>
  <si>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</si>
  <si>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</si>
  <si>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</si>
  <si>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available</t>
    <phoneticPr fontId="3" type="noConversion"/>
  </si>
  <si>
    <t>LHS</t>
    <phoneticPr fontId="3" type="noConversion"/>
  </si>
  <si>
    <t>sign</t>
    <phoneticPr fontId="3" type="noConversion"/>
  </si>
  <si>
    <t>RHS</t>
    <phoneticPr fontId="3" type="noConversion"/>
  </si>
  <si>
    <t>&lt;=</t>
    <phoneticPr fontId="3" type="noConversion"/>
  </si>
  <si>
    <t>truck capacity</t>
    <phoneticPr fontId="3" type="noConversion"/>
  </si>
  <si>
    <t>restaurants limit</t>
    <phoneticPr fontId="3" type="noConversion"/>
  </si>
  <si>
    <t>CSA customers limit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</si>
</sst>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_);[Red]\(&quot;$&quot;#,##0.00\)"/>
    <numFmt numFmtId="183" formatCode="#,##0.00_);[Red]\(#,##0.00\)"/>
  </numFmts>
  <fonts count="5" x14ac:knownFonts="1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00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176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4" fillId="0" borderId="0" xfId="0" applyFont="1"/>
    <xf numFmtId="0" fontId="1" fillId="0" borderId="19" xfId="0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4" borderId="14" xfId="0" applyFill="1" applyBorder="1"/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183" fontId="1" fillId="0" borderId="0" xfId="0" applyNumberFormat="1" applyFont="1" applyAlignment="1">
      <alignment horizontal="left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1"/>
  <sheetViews>
    <sheetView tabSelected="1" workbookViewId="0">
      <selection activeCell="B7" sqref="B7"/>
    </sheetView>
  </sheetViews>
  <sheetFormatPr defaultColWidth="11" defaultRowHeight="14.25" x14ac:dyDescent="0.15"/>
  <cols>
    <col min="1" max="1" width="18.75" customWidth="1"/>
    <col min="2" max="2" width="24.375" customWidth="1"/>
    <col min="3" max="3" width="14.875" customWidth="1"/>
    <col min="4" max="4" width="25.625" customWidth="1"/>
    <col min="5" max="5" width="20.125" customWidth="1"/>
  </cols>
  <sheetData>
    <row r="1" spans="1:7" x14ac:dyDescent="0.15">
      <c r="A1" s="11" t="s">
        <v>0</v>
      </c>
      <c r="B1" s="1"/>
      <c r="C1" s="1"/>
      <c r="D1" s="1"/>
      <c r="E1" s="1"/>
    </row>
    <row r="2" spans="1:7" x14ac:dyDescent="0.15">
      <c r="A2" s="1"/>
      <c r="B2" s="1"/>
      <c r="C2" s="1"/>
      <c r="D2" s="1"/>
      <c r="E2" s="1"/>
    </row>
    <row r="3" spans="1:7" x14ac:dyDescent="0.15">
      <c r="A3" s="12" t="s">
        <v>1</v>
      </c>
      <c r="B3" s="1"/>
      <c r="C3" s="1"/>
      <c r="D3" s="1"/>
      <c r="E3" s="1"/>
    </row>
    <row r="4" spans="1:7" ht="15" thickBot="1" x14ac:dyDescent="0.2">
      <c r="A4" s="1"/>
      <c r="B4" s="1"/>
      <c r="C4" s="1"/>
      <c r="D4" s="1"/>
      <c r="E4" s="1"/>
    </row>
    <row r="5" spans="1:7" s="17" customFormat="1" ht="15" thickBot="1" x14ac:dyDescent="0.2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7" x14ac:dyDescent="0.15">
      <c r="A6" s="2" t="s">
        <v>7</v>
      </c>
      <c r="B6" s="3">
        <v>406</v>
      </c>
      <c r="C6" s="4">
        <v>40</v>
      </c>
      <c r="D6" s="4">
        <v>36</v>
      </c>
      <c r="E6" s="5">
        <v>38.25</v>
      </c>
      <c r="G6" s="38">
        <v>713.47119327733526</v>
      </c>
    </row>
    <row r="7" spans="1:7" x14ac:dyDescent="0.15">
      <c r="A7" s="2" t="s">
        <v>8</v>
      </c>
      <c r="B7" s="3">
        <v>608</v>
      </c>
      <c r="C7" s="4">
        <v>26</v>
      </c>
      <c r="D7" s="4">
        <v>36</v>
      </c>
      <c r="E7" s="5">
        <v>34</v>
      </c>
      <c r="G7" s="38">
        <v>331.49</v>
      </c>
    </row>
    <row r="8" spans="1:7" x14ac:dyDescent="0.15">
      <c r="A8" s="2" t="s">
        <v>9</v>
      </c>
      <c r="B8" s="3">
        <v>167</v>
      </c>
      <c r="C8" s="4">
        <v>20</v>
      </c>
      <c r="D8" s="4">
        <v>20</v>
      </c>
      <c r="E8" s="5">
        <v>20.25</v>
      </c>
      <c r="G8" s="38">
        <v>184</v>
      </c>
    </row>
    <row r="9" spans="1:7" x14ac:dyDescent="0.15">
      <c r="A9" s="2" t="s">
        <v>10</v>
      </c>
      <c r="B9" s="3">
        <f>10+76</f>
        <v>86</v>
      </c>
      <c r="C9" s="4">
        <v>24</v>
      </c>
      <c r="D9" s="4">
        <v>36</v>
      </c>
      <c r="E9" s="5">
        <v>34</v>
      </c>
      <c r="G9" s="38">
        <v>331.49</v>
      </c>
    </row>
    <row r="10" spans="1:7" x14ac:dyDescent="0.1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  <c r="G10" s="38">
        <v>552.48</v>
      </c>
    </row>
    <row r="11" spans="1:7" x14ac:dyDescent="0.1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  <c r="G11" s="38">
        <v>565.47</v>
      </c>
    </row>
    <row r="12" spans="1:7" x14ac:dyDescent="0.1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  <c r="G12" s="38">
        <v>673.47</v>
      </c>
    </row>
    <row r="13" spans="1:7" ht="15" thickBot="1" x14ac:dyDescent="0.2">
      <c r="A13" s="6" t="s">
        <v>14</v>
      </c>
      <c r="B13" s="7">
        <v>133</v>
      </c>
      <c r="C13" s="8">
        <v>36</v>
      </c>
      <c r="D13" s="8">
        <v>36</v>
      </c>
      <c r="E13" s="9">
        <v>36</v>
      </c>
      <c r="G13" s="38">
        <v>673.47</v>
      </c>
    </row>
    <row r="14" spans="1:7" x14ac:dyDescent="0.15">
      <c r="A14" s="1"/>
      <c r="B14" s="1"/>
      <c r="C14" s="1"/>
      <c r="D14" s="1"/>
      <c r="E14" s="1"/>
    </row>
    <row r="15" spans="1:7" x14ac:dyDescent="0.15">
      <c r="A15" s="1"/>
      <c r="B15" s="1"/>
      <c r="C15" s="1"/>
      <c r="D15" s="1"/>
      <c r="E15" s="1"/>
    </row>
    <row r="16" spans="1:7" x14ac:dyDescent="0.15">
      <c r="A16" s="1" t="s">
        <v>15</v>
      </c>
      <c r="B16" s="1"/>
      <c r="C16" s="1"/>
      <c r="D16" s="1"/>
      <c r="E16" s="1"/>
    </row>
    <row r="17" spans="1:5" ht="15" thickBot="1" x14ac:dyDescent="0.2">
      <c r="A17" s="1"/>
      <c r="B17" s="1"/>
      <c r="C17" s="1"/>
      <c r="D17" s="1"/>
      <c r="E17" s="1"/>
    </row>
    <row r="18" spans="1:5" s="17" customFormat="1" ht="15" thickBot="1" x14ac:dyDescent="0.2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1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5" thickBot="1" x14ac:dyDescent="0.2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15">
      <c r="A21" s="1"/>
      <c r="B21" s="1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x14ac:dyDescent="0.15">
      <c r="A23" s="12" t="s">
        <v>21</v>
      </c>
      <c r="B23" s="1"/>
      <c r="C23" s="1"/>
      <c r="D23" s="1"/>
      <c r="E23" s="1"/>
    </row>
    <row r="24" spans="1:5" ht="15" thickBot="1" x14ac:dyDescent="0.2">
      <c r="A24" s="1"/>
      <c r="B24" s="1"/>
      <c r="C24" s="1"/>
      <c r="D24" s="1"/>
      <c r="E24" s="1"/>
    </row>
    <row r="25" spans="1:5" s="17" customFormat="1" ht="15" thickBot="1" x14ac:dyDescent="0.2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 x14ac:dyDescent="0.15">
      <c r="A26" s="2" t="s">
        <v>7</v>
      </c>
      <c r="B26" s="18">
        <v>416</v>
      </c>
      <c r="C26" s="19">
        <v>0</v>
      </c>
      <c r="D26" s="20">
        <v>0</v>
      </c>
      <c r="E26" s="1"/>
    </row>
    <row r="27" spans="1:5" x14ac:dyDescent="0.15">
      <c r="A27" s="2" t="s">
        <v>8</v>
      </c>
      <c r="B27" s="21">
        <v>0</v>
      </c>
      <c r="C27" s="22">
        <v>608</v>
      </c>
      <c r="D27" s="23">
        <v>0</v>
      </c>
      <c r="E27" s="1"/>
    </row>
    <row r="28" spans="1:5" x14ac:dyDescent="0.15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5" x14ac:dyDescent="0.15">
      <c r="A29" s="2" t="s">
        <v>10</v>
      </c>
      <c r="B29" s="21">
        <v>0</v>
      </c>
      <c r="C29" s="22">
        <v>86</v>
      </c>
      <c r="D29" s="23">
        <v>0</v>
      </c>
      <c r="E29" s="1"/>
    </row>
    <row r="30" spans="1:5" x14ac:dyDescent="0.15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 x14ac:dyDescent="0.15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5" x14ac:dyDescent="0.15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5" ht="15" thickBot="1" x14ac:dyDescent="0.2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5" x14ac:dyDescent="0.15">
      <c r="A34" s="1"/>
      <c r="B34" s="1"/>
      <c r="C34" s="1"/>
      <c r="D34" s="1"/>
      <c r="E34" s="1"/>
    </row>
    <row r="35" spans="1:5" x14ac:dyDescent="0.15">
      <c r="A35" s="1"/>
      <c r="B35" s="1"/>
      <c r="C35" s="1"/>
      <c r="D35" s="1"/>
      <c r="E35" s="1"/>
    </row>
    <row r="36" spans="1:5" ht="26.25" thickBot="1" x14ac:dyDescent="0.2">
      <c r="A36" s="1" t="s">
        <v>25</v>
      </c>
      <c r="B36" s="1"/>
      <c r="C36" s="37">
        <f>A37-49956.3917680672</f>
        <v>713.47119327733526</v>
      </c>
      <c r="D36" s="1"/>
      <c r="E36" s="1"/>
    </row>
    <row r="37" spans="1:5" ht="15" thickBot="1" x14ac:dyDescent="0.2">
      <c r="A37" s="10">
        <f>SUMPRODUCT(B26:D33,C6:E13) - B19*(SUM(B26:B33)/119) - B20 - C19*(SUMPRODUCT(C26:C33,D6:D13)/400) - C20 - D20</f>
        <v>50669.862961344537</v>
      </c>
      <c r="B37" s="1"/>
      <c r="C37" s="1"/>
      <c r="D37" s="1"/>
      <c r="E37" s="1"/>
    </row>
    <row r="39" spans="1:5" x14ac:dyDescent="0.15">
      <c r="A39" s="27" t="s">
        <v>26</v>
      </c>
    </row>
    <row r="40" spans="1:5" x14ac:dyDescent="0.15">
      <c r="C40" s="29" t="s">
        <v>28</v>
      </c>
      <c r="D40" s="29" t="s">
        <v>29</v>
      </c>
      <c r="E40" s="29" t="s">
        <v>30</v>
      </c>
    </row>
    <row r="41" spans="1:5" x14ac:dyDescent="0.15">
      <c r="A41" s="31" t="s">
        <v>27</v>
      </c>
      <c r="B41" s="28" t="s">
        <v>7</v>
      </c>
      <c r="C41" s="30">
        <f>SUM(B26:D26)</f>
        <v>416</v>
      </c>
      <c r="D41" s="30" t="s">
        <v>31</v>
      </c>
      <c r="E41" s="30">
        <f>B6</f>
        <v>406</v>
      </c>
    </row>
    <row r="42" spans="1:5" x14ac:dyDescent="0.15">
      <c r="A42" s="32"/>
      <c r="B42" s="28" t="s">
        <v>8</v>
      </c>
      <c r="C42" s="30">
        <f t="shared" ref="C42:C48" si="0">SUM(B27:D27)</f>
        <v>608</v>
      </c>
      <c r="D42" s="30" t="s">
        <v>31</v>
      </c>
      <c r="E42" s="30">
        <f t="shared" ref="E42:E48" si="1">B7</f>
        <v>608</v>
      </c>
    </row>
    <row r="43" spans="1:5" x14ac:dyDescent="0.15">
      <c r="A43" s="32"/>
      <c r="B43" s="28" t="s">
        <v>9</v>
      </c>
      <c r="C43" s="30">
        <f t="shared" si="0"/>
        <v>167</v>
      </c>
      <c r="D43" s="30" t="s">
        <v>31</v>
      </c>
      <c r="E43" s="30">
        <f t="shared" si="1"/>
        <v>167</v>
      </c>
    </row>
    <row r="44" spans="1:5" x14ac:dyDescent="0.15">
      <c r="A44" s="32"/>
      <c r="B44" s="28" t="s">
        <v>10</v>
      </c>
      <c r="C44" s="30">
        <f t="shared" si="0"/>
        <v>86</v>
      </c>
      <c r="D44" s="30" t="s">
        <v>31</v>
      </c>
      <c r="E44" s="30">
        <f t="shared" si="1"/>
        <v>86</v>
      </c>
    </row>
    <row r="45" spans="1:5" x14ac:dyDescent="0.15">
      <c r="A45" s="32"/>
      <c r="B45" s="28" t="s">
        <v>11</v>
      </c>
      <c r="C45" s="30">
        <f t="shared" si="0"/>
        <v>72</v>
      </c>
      <c r="D45" s="30" t="s">
        <v>31</v>
      </c>
      <c r="E45" s="30">
        <f t="shared" si="1"/>
        <v>72</v>
      </c>
    </row>
    <row r="46" spans="1:5" x14ac:dyDescent="0.15">
      <c r="A46" s="32"/>
      <c r="B46" s="28" t="s">
        <v>12</v>
      </c>
      <c r="C46" s="30">
        <f t="shared" si="0"/>
        <v>251</v>
      </c>
      <c r="D46" s="30" t="s">
        <v>31</v>
      </c>
      <c r="E46" s="30">
        <f t="shared" si="1"/>
        <v>251</v>
      </c>
    </row>
    <row r="47" spans="1:5" x14ac:dyDescent="0.15">
      <c r="A47" s="32"/>
      <c r="B47" s="28" t="s">
        <v>13</v>
      </c>
      <c r="C47" s="30">
        <f t="shared" si="0"/>
        <v>107</v>
      </c>
      <c r="D47" s="30" t="s">
        <v>31</v>
      </c>
      <c r="E47" s="30">
        <f t="shared" si="1"/>
        <v>107</v>
      </c>
    </row>
    <row r="48" spans="1:5" x14ac:dyDescent="0.15">
      <c r="A48" s="33"/>
      <c r="B48" s="28" t="s">
        <v>14</v>
      </c>
      <c r="C48" s="30">
        <f t="shared" si="0"/>
        <v>133</v>
      </c>
      <c r="D48" s="30" t="s">
        <v>31</v>
      </c>
      <c r="E48" s="30">
        <f t="shared" si="1"/>
        <v>133</v>
      </c>
    </row>
    <row r="49" spans="1:5" x14ac:dyDescent="0.15">
      <c r="A49" s="34" t="s">
        <v>32</v>
      </c>
      <c r="B49" s="34"/>
      <c r="C49" s="30">
        <f>SUM(D26:D33)</f>
        <v>600</v>
      </c>
      <c r="D49" s="30" t="s">
        <v>31</v>
      </c>
      <c r="E49" s="30">
        <f>600</f>
        <v>600</v>
      </c>
    </row>
    <row r="50" spans="1:5" x14ac:dyDescent="0.15">
      <c r="A50" s="34" t="s">
        <v>33</v>
      </c>
      <c r="B50" s="34"/>
      <c r="C50" s="30">
        <f>SUM(B26:B33)/119</f>
        <v>3.9831932773109244</v>
      </c>
      <c r="D50" s="30" t="s">
        <v>31</v>
      </c>
      <c r="E50" s="30">
        <v>20</v>
      </c>
    </row>
    <row r="51" spans="1:5" x14ac:dyDescent="0.15">
      <c r="A51" s="35" t="s">
        <v>34</v>
      </c>
      <c r="B51" s="36"/>
      <c r="C51" s="30">
        <f>SUMPRODUCT(C26:C33,D6:D13)/400</f>
        <v>66.78</v>
      </c>
      <c r="D51" s="30" t="s">
        <v>31</v>
      </c>
      <c r="E51" s="30">
        <f>90</f>
        <v>90</v>
      </c>
    </row>
  </sheetData>
  <mergeCells count="4">
    <mergeCell ref="A41:A48"/>
    <mergeCell ref="A49:B49"/>
    <mergeCell ref="A50:B50"/>
    <mergeCell ref="A51:B51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wh</cp:lastModifiedBy>
  <dcterms:created xsi:type="dcterms:W3CDTF">2014-01-19T03:58:32Z</dcterms:created>
  <dcterms:modified xsi:type="dcterms:W3CDTF">2015-05-09T12:33:20Z</dcterms:modified>
</cp:coreProperties>
</file>