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Sheet1!$B$28:$D$30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Sheet1!$D$37:$D$39</definedName>
    <definedName name="solver_lhs2" localSheetId="0" hidden="1">Sheet1!$D$40:$D$46</definedName>
    <definedName name="solver_lhs3" localSheetId="0" hidden="1">Sheet1!$D$47:$D$49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Sheet1!$B$33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Sheet1!$F$37:$F$39</definedName>
    <definedName name="solver_rhs2" localSheetId="0" hidden="1">Sheet1!$F$40:$F$46</definedName>
    <definedName name="solver_rhs3" localSheetId="0" hidden="1">Sheet1!$F$47:$F$49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F47" i="1" l="1"/>
  <c r="F48" i="1"/>
  <c r="F49" i="1"/>
  <c r="D37" i="1"/>
  <c r="B31" i="1"/>
  <c r="F37" i="1" s="1"/>
  <c r="E30" i="1"/>
  <c r="D45" i="1" s="1"/>
  <c r="E29" i="1"/>
  <c r="D44" i="1" s="1"/>
  <c r="E28" i="1"/>
  <c r="D42" i="1"/>
  <c r="D41" i="1"/>
  <c r="D40" i="1"/>
  <c r="D39" i="1"/>
  <c r="D38" i="1"/>
  <c r="C31" i="1"/>
  <c r="F38" i="1" s="1"/>
  <c r="D31" i="1"/>
  <c r="F42" i="1" s="1"/>
  <c r="D48" i="1" l="1"/>
  <c r="D49" i="1"/>
  <c r="D47" i="1"/>
  <c r="D46" i="1"/>
  <c r="D43" i="1"/>
  <c r="B33" i="1"/>
  <c r="D33" i="1" s="1"/>
  <c r="F39" i="1"/>
  <c r="F40" i="1"/>
  <c r="F41" i="1"/>
</calcChain>
</file>

<file path=xl/sharedStrings.xml><?xml version="1.0" encoding="utf-8"?>
<sst xmlns="http://schemas.openxmlformats.org/spreadsheetml/2006/main" count="79" uniqueCount="40">
  <si>
    <t>the required octane ratings and iron contents for each of the products</t>
  </si>
  <si>
    <t>Product or Oil</t>
  </si>
  <si>
    <t>Octane Rating</t>
  </si>
  <si>
    <t>Iron Content</t>
  </si>
  <si>
    <t>Super Gasoline</t>
  </si>
  <si>
    <t>at least 10</t>
  </si>
  <si>
    <t>no more than 1</t>
  </si>
  <si>
    <t>Regular Gasoline</t>
  </si>
  <si>
    <t>at least 8</t>
  </si>
  <si>
    <t>no more than 2</t>
  </si>
  <si>
    <t>Diesel Fuel</t>
  </si>
  <si>
    <t>at least 6</t>
  </si>
  <si>
    <t>Crude 1</t>
  </si>
  <si>
    <t>Crude 2</t>
  </si>
  <si>
    <t>Crude 3</t>
  </si>
  <si>
    <t>no more than 1</t>
    <phoneticPr fontId="1" type="noConversion"/>
  </si>
  <si>
    <t>the sales price (revenue) for one barrel of each of the products</t>
    <phoneticPr fontId="1" type="noConversion"/>
  </si>
  <si>
    <t>Product</t>
  </si>
  <si>
    <t>Sales Price</t>
  </si>
  <si>
    <t>the purchase price for one barrel of each of the crude oils</t>
  </si>
  <si>
    <t>Oil</t>
  </si>
  <si>
    <t>Purchase Price</t>
  </si>
  <si>
    <t>decision variables</t>
  </si>
  <si>
    <t>objective</t>
  </si>
  <si>
    <t>constraints</t>
  </si>
  <si>
    <t>for octane ratings</t>
    <phoneticPr fontId="1" type="noConversion"/>
  </si>
  <si>
    <t>standards</t>
    <phoneticPr fontId="1" type="noConversion"/>
  </si>
  <si>
    <t>LHS</t>
    <phoneticPr fontId="1" type="noConversion"/>
  </si>
  <si>
    <t>sign</t>
    <phoneticPr fontId="1" type="noConversion"/>
  </si>
  <si>
    <t>RHS</t>
    <phoneticPr fontId="1" type="noConversion"/>
  </si>
  <si>
    <t>for iron content</t>
    <phoneticPr fontId="1" type="noConversion"/>
  </si>
  <si>
    <t>total</t>
    <phoneticPr fontId="1" type="noConversion"/>
  </si>
  <si>
    <t>&lt;=</t>
    <phoneticPr fontId="1" type="noConversion"/>
  </si>
  <si>
    <t>input total</t>
    <phoneticPr fontId="1" type="noConversion"/>
  </si>
  <si>
    <t xml:space="preserve">ouput </t>
    <phoneticPr fontId="1" type="noConversion"/>
  </si>
  <si>
    <t>limits</t>
    <phoneticPr fontId="1" type="noConversion"/>
  </si>
  <si>
    <t>&gt;=</t>
    <phoneticPr fontId="1" type="noConversion"/>
  </si>
  <si>
    <t>The comstomer demand</t>
    <phoneticPr fontId="1" type="noConversion"/>
  </si>
  <si>
    <t>demand</t>
    <phoneticPr fontId="1" type="noConversion"/>
  </si>
  <si>
    <t>demand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</si>
</sst>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4" formatCode="\$#,##0_);[Red]\(\$#,##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24" fontId="0" fillId="0" borderId="0" xfId="0" applyNumberFormat="1">
      <alignment vertical="center"/>
    </xf>
    <xf numFmtId="24" fontId="0" fillId="0" borderId="1" xfId="0" applyNumberForma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3" borderId="2" xfId="0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right" vertical="center" wrapText="1"/>
    </xf>
    <xf numFmtId="0" fontId="0" fillId="0" borderId="0" xfId="0" applyBorder="1" applyAlignment="1">
      <alignment vertical="center" wrapText="1"/>
    </xf>
    <xf numFmtId="24" fontId="0" fillId="0" borderId="0" xfId="0" applyNumberForma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ict.cn/raw%20materi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9"/>
  <sheetViews>
    <sheetView tabSelected="1" topLeftCell="A28" workbookViewId="0">
      <selection activeCell="D33" sqref="D33"/>
    </sheetView>
  </sheetViews>
  <sheetFormatPr defaultRowHeight="13.5"/>
  <cols>
    <col min="1" max="1" width="18.375" customWidth="1"/>
    <col min="2" max="2" width="20.5" bestFit="1" customWidth="1"/>
    <col min="3" max="3" width="18.375" bestFit="1" customWidth="1"/>
    <col min="4" max="4" width="14.125" customWidth="1"/>
    <col min="5" max="5" width="16.25" customWidth="1"/>
    <col min="6" max="6" width="25.75" bestFit="1" customWidth="1"/>
  </cols>
  <sheetData>
    <row r="1" spans="1:7">
      <c r="A1" s="1" t="s">
        <v>0</v>
      </c>
    </row>
    <row r="3" spans="1:7">
      <c r="A3" s="2" t="s">
        <v>1</v>
      </c>
      <c r="B3" s="2" t="s">
        <v>2</v>
      </c>
      <c r="C3" s="2" t="s">
        <v>3</v>
      </c>
    </row>
    <row r="4" spans="1:7">
      <c r="A4" s="3" t="s">
        <v>4</v>
      </c>
      <c r="B4" s="3" t="s">
        <v>5</v>
      </c>
      <c r="C4" s="3" t="s">
        <v>15</v>
      </c>
    </row>
    <row r="5" spans="1:7">
      <c r="A5" s="3" t="s">
        <v>7</v>
      </c>
      <c r="B5" s="3" t="s">
        <v>8</v>
      </c>
      <c r="C5" s="3" t="s">
        <v>9</v>
      </c>
    </row>
    <row r="6" spans="1:7">
      <c r="A6" s="3" t="s">
        <v>10</v>
      </c>
      <c r="B6" s="3" t="s">
        <v>11</v>
      </c>
      <c r="C6" s="3" t="s">
        <v>6</v>
      </c>
    </row>
    <row r="7" spans="1:7">
      <c r="A7" s="3" t="s">
        <v>12</v>
      </c>
      <c r="B7" s="3">
        <v>12</v>
      </c>
      <c r="C7" s="3">
        <v>0.5</v>
      </c>
    </row>
    <row r="8" spans="1:7">
      <c r="A8" s="3" t="s">
        <v>13</v>
      </c>
      <c r="B8" s="3">
        <v>6</v>
      </c>
      <c r="C8" s="3">
        <v>2</v>
      </c>
    </row>
    <row r="9" spans="1:7">
      <c r="A9" s="3" t="s">
        <v>14</v>
      </c>
      <c r="B9" s="3">
        <v>8</v>
      </c>
      <c r="C9" s="3">
        <v>3</v>
      </c>
    </row>
    <row r="12" spans="1:7">
      <c r="A12" s="4" t="s">
        <v>16</v>
      </c>
      <c r="F12" s="19" t="s">
        <v>37</v>
      </c>
      <c r="G12" s="18"/>
    </row>
    <row r="13" spans="1:7">
      <c r="F13" s="17"/>
      <c r="G13" s="18"/>
    </row>
    <row r="14" spans="1:7">
      <c r="A14" s="2" t="s">
        <v>17</v>
      </c>
      <c r="B14" s="2" t="s">
        <v>18</v>
      </c>
      <c r="F14" s="2" t="s">
        <v>17</v>
      </c>
      <c r="G14" s="2" t="s">
        <v>38</v>
      </c>
    </row>
    <row r="15" spans="1:7">
      <c r="A15" s="3" t="s">
        <v>4</v>
      </c>
      <c r="B15" s="6">
        <v>70</v>
      </c>
      <c r="F15" s="3" t="s">
        <v>4</v>
      </c>
      <c r="G15" s="3">
        <v>3000</v>
      </c>
    </row>
    <row r="16" spans="1:7">
      <c r="A16" s="3" t="s">
        <v>7</v>
      </c>
      <c r="B16" s="6">
        <v>60</v>
      </c>
      <c r="F16" s="3" t="s">
        <v>7</v>
      </c>
      <c r="G16" s="3">
        <v>2000</v>
      </c>
    </row>
    <row r="17" spans="1:7">
      <c r="A17" s="3" t="s">
        <v>10</v>
      </c>
      <c r="B17" s="6">
        <v>50</v>
      </c>
      <c r="F17" s="3" t="s">
        <v>10</v>
      </c>
      <c r="G17" s="3">
        <v>1000</v>
      </c>
    </row>
    <row r="20" spans="1:7">
      <c r="A20" s="1" t="s">
        <v>19</v>
      </c>
    </row>
    <row r="21" spans="1:7">
      <c r="A21" s="2" t="s">
        <v>20</v>
      </c>
      <c r="B21" s="2" t="s">
        <v>21</v>
      </c>
    </row>
    <row r="22" spans="1:7">
      <c r="A22" s="3" t="s">
        <v>12</v>
      </c>
      <c r="B22" s="6">
        <v>45</v>
      </c>
    </row>
    <row r="23" spans="1:7">
      <c r="A23" s="3" t="s">
        <v>13</v>
      </c>
      <c r="B23" s="6">
        <v>35</v>
      </c>
    </row>
    <row r="24" spans="1:7">
      <c r="A24" s="3" t="s">
        <v>14</v>
      </c>
      <c r="B24" s="6">
        <v>25</v>
      </c>
    </row>
    <row r="25" spans="1:7">
      <c r="A25" s="17"/>
      <c r="B25" s="18"/>
    </row>
    <row r="26" spans="1:7">
      <c r="A26" s="1" t="s">
        <v>22</v>
      </c>
    </row>
    <row r="27" spans="1:7">
      <c r="A27" s="1"/>
      <c r="B27" s="3" t="s">
        <v>4</v>
      </c>
      <c r="C27" s="3" t="s">
        <v>7</v>
      </c>
      <c r="D27" s="3" t="s">
        <v>10</v>
      </c>
      <c r="E27" s="8" t="s">
        <v>33</v>
      </c>
    </row>
    <row r="28" spans="1:7">
      <c r="A28" s="3" t="s">
        <v>12</v>
      </c>
      <c r="B28" s="7">
        <v>3400</v>
      </c>
      <c r="C28" s="7">
        <v>800</v>
      </c>
      <c r="D28" s="7">
        <v>799.99999999999989</v>
      </c>
      <c r="E28" s="3">
        <f>SUM(B28:D28)</f>
        <v>5000</v>
      </c>
    </row>
    <row r="29" spans="1:7">
      <c r="A29" s="3" t="s">
        <v>13</v>
      </c>
      <c r="B29" s="7">
        <v>500.00000000000011</v>
      </c>
      <c r="C29" s="7">
        <v>0</v>
      </c>
      <c r="D29" s="7">
        <v>0</v>
      </c>
      <c r="E29" s="3">
        <f>SUM(B29:D29)</f>
        <v>500.00000000000011</v>
      </c>
    </row>
    <row r="30" spans="1:7">
      <c r="A30" s="3" t="s">
        <v>14</v>
      </c>
      <c r="B30" s="7">
        <v>599.99999999999989</v>
      </c>
      <c r="C30" s="7">
        <v>1200</v>
      </c>
      <c r="D30" s="7">
        <v>200</v>
      </c>
      <c r="E30" s="3">
        <f>SUM(B30:D30)</f>
        <v>2000</v>
      </c>
    </row>
    <row r="31" spans="1:7">
      <c r="A31" s="16" t="s">
        <v>34</v>
      </c>
      <c r="B31" s="3">
        <f>SUM(B28:B30)</f>
        <v>4500</v>
      </c>
      <c r="C31" s="3">
        <f t="shared" ref="C31:D31" si="0">SUM(C28:C30)</f>
        <v>2000</v>
      </c>
      <c r="D31" s="3">
        <f t="shared" si="0"/>
        <v>999.99999999999989</v>
      </c>
    </row>
    <row r="33" spans="1:8">
      <c r="A33" s="1" t="s">
        <v>23</v>
      </c>
      <c r="B33" s="3">
        <f>MMULT(B31:D31,B15:B17)-SUMPRODUCT(E28:E30,B22:B24)</f>
        <v>192500</v>
      </c>
      <c r="D33">
        <f>B33-150000</f>
        <v>42500</v>
      </c>
      <c r="E33" s="5"/>
    </row>
    <row r="34" spans="1:8">
      <c r="D34" s="5"/>
      <c r="E34" s="5"/>
    </row>
    <row r="36" spans="1:8">
      <c r="A36" s="1" t="s">
        <v>24</v>
      </c>
      <c r="D36" s="15" t="s">
        <v>27</v>
      </c>
      <c r="E36" s="15" t="s">
        <v>28</v>
      </c>
      <c r="F36" s="15" t="s">
        <v>29</v>
      </c>
    </row>
    <row r="37" spans="1:8">
      <c r="A37" s="11" t="s">
        <v>26</v>
      </c>
      <c r="B37" s="11" t="s">
        <v>25</v>
      </c>
      <c r="C37" s="9" t="s">
        <v>4</v>
      </c>
      <c r="D37" s="10">
        <f>SUMPRODUCT(B28:B30,B7:B9)</f>
        <v>48600</v>
      </c>
      <c r="E37" s="10" t="s">
        <v>36</v>
      </c>
      <c r="F37" s="10">
        <f>10*B31</f>
        <v>45000</v>
      </c>
    </row>
    <row r="38" spans="1:8">
      <c r="A38" s="11"/>
      <c r="B38" s="11"/>
      <c r="C38" s="9" t="s">
        <v>7</v>
      </c>
      <c r="D38" s="10">
        <f>SUMPRODUCT(C28:C30,B7:B9)</f>
        <v>19200</v>
      </c>
      <c r="E38" s="10" t="s">
        <v>36</v>
      </c>
      <c r="F38" s="10">
        <f>8*C31</f>
        <v>16000</v>
      </c>
    </row>
    <row r="39" spans="1:8">
      <c r="A39" s="11"/>
      <c r="B39" s="11"/>
      <c r="C39" s="9" t="s">
        <v>10</v>
      </c>
      <c r="D39" s="10">
        <f>SUMPRODUCT(D28:D30,B7:B9)</f>
        <v>11199.999999999998</v>
      </c>
      <c r="E39" s="10" t="s">
        <v>36</v>
      </c>
      <c r="F39" s="10">
        <f>6*D31</f>
        <v>5999.9999999999991</v>
      </c>
    </row>
    <row r="40" spans="1:8">
      <c r="A40" s="11"/>
      <c r="B40" s="11" t="s">
        <v>30</v>
      </c>
      <c r="C40" s="9" t="s">
        <v>4</v>
      </c>
      <c r="D40" s="10">
        <f>SUMPRODUCT(B28:B30,C7:C9)</f>
        <v>4500</v>
      </c>
      <c r="E40" s="10" t="s">
        <v>32</v>
      </c>
      <c r="F40" s="10">
        <f>1*B31</f>
        <v>4500</v>
      </c>
    </row>
    <row r="41" spans="1:8">
      <c r="A41" s="11"/>
      <c r="B41" s="11"/>
      <c r="C41" s="9" t="s">
        <v>7</v>
      </c>
      <c r="D41" s="10">
        <f>SUMPRODUCT(C28:C30,C7:C9)</f>
        <v>4000</v>
      </c>
      <c r="E41" s="10" t="s">
        <v>32</v>
      </c>
      <c r="F41" s="10">
        <f>2*C31</f>
        <v>4000</v>
      </c>
    </row>
    <row r="42" spans="1:8">
      <c r="A42" s="11"/>
      <c r="B42" s="11"/>
      <c r="C42" s="9" t="s">
        <v>10</v>
      </c>
      <c r="D42" s="10">
        <f>SUMPRODUCT(D28:D30,C7:C9)</f>
        <v>1000</v>
      </c>
      <c r="E42" s="10" t="s">
        <v>32</v>
      </c>
      <c r="F42" s="10">
        <f>1*D31</f>
        <v>999.99999999999989</v>
      </c>
    </row>
    <row r="43" spans="1:8">
      <c r="A43" s="12" t="s">
        <v>35</v>
      </c>
      <c r="B43" s="12"/>
      <c r="C43" s="9" t="s">
        <v>12</v>
      </c>
      <c r="D43" s="10">
        <f>E28</f>
        <v>5000</v>
      </c>
      <c r="E43" s="10" t="s">
        <v>32</v>
      </c>
      <c r="F43" s="10">
        <v>5000</v>
      </c>
    </row>
    <row r="44" spans="1:8">
      <c r="A44" s="12"/>
      <c r="B44" s="12"/>
      <c r="C44" s="9" t="s">
        <v>13</v>
      </c>
      <c r="D44" s="10">
        <f t="shared" ref="D44:D45" si="1">E29</f>
        <v>500.00000000000011</v>
      </c>
      <c r="E44" s="10" t="s">
        <v>32</v>
      </c>
      <c r="F44" s="10">
        <v>5000</v>
      </c>
    </row>
    <row r="45" spans="1:8">
      <c r="A45" s="12"/>
      <c r="B45" s="12"/>
      <c r="C45" s="13" t="s">
        <v>14</v>
      </c>
      <c r="D45" s="10">
        <f t="shared" si="1"/>
        <v>2000</v>
      </c>
      <c r="E45" s="10" t="s">
        <v>32</v>
      </c>
      <c r="F45" s="10">
        <v>5000</v>
      </c>
    </row>
    <row r="46" spans="1:8">
      <c r="A46" s="12"/>
      <c r="B46" s="12"/>
      <c r="C46" s="14" t="s">
        <v>31</v>
      </c>
      <c r="D46" s="10">
        <f>SUM(E28:E30)</f>
        <v>7500</v>
      </c>
      <c r="E46" s="10" t="s">
        <v>32</v>
      </c>
      <c r="F46" s="10">
        <v>14000</v>
      </c>
    </row>
    <row r="47" spans="1:8">
      <c r="A47" s="20" t="s">
        <v>39</v>
      </c>
      <c r="B47" s="20"/>
      <c r="C47" s="9" t="s">
        <v>4</v>
      </c>
      <c r="D47" s="10">
        <f>B31</f>
        <v>4500</v>
      </c>
      <c r="E47" s="10" t="s">
        <v>32</v>
      </c>
      <c r="F47" s="10">
        <f>G15+1500</f>
        <v>4500</v>
      </c>
      <c r="H47">
        <v>1250</v>
      </c>
    </row>
    <row r="48" spans="1:8">
      <c r="A48" s="20"/>
      <c r="B48" s="20"/>
      <c r="C48" s="9" t="s">
        <v>7</v>
      </c>
      <c r="D48" s="10">
        <f>C31</f>
        <v>2000</v>
      </c>
      <c r="E48" s="10" t="s">
        <v>32</v>
      </c>
      <c r="F48" s="10">
        <f t="shared" ref="F48:F49" si="2">G16</f>
        <v>2000</v>
      </c>
      <c r="H48">
        <v>2500</v>
      </c>
    </row>
    <row r="49" spans="1:8">
      <c r="A49" s="20"/>
      <c r="B49" s="20"/>
      <c r="C49" s="9" t="s">
        <v>10</v>
      </c>
      <c r="D49" s="10">
        <f>D31</f>
        <v>999.99999999999989</v>
      </c>
      <c r="E49" s="10" t="s">
        <v>32</v>
      </c>
      <c r="F49" s="10">
        <f t="shared" si="2"/>
        <v>1000</v>
      </c>
      <c r="H49">
        <v>1250</v>
      </c>
    </row>
  </sheetData>
  <mergeCells count="5">
    <mergeCell ref="B37:B39"/>
    <mergeCell ref="B40:B42"/>
    <mergeCell ref="A37:A42"/>
    <mergeCell ref="A43:B46"/>
    <mergeCell ref="A47:B49"/>
  </mergeCells>
  <phoneticPr fontId="1" type="noConversion"/>
  <hyperlinks>
    <hyperlink ref="A43" r:id="rId1" display="http://dict.cn/raw materials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</dc:creator>
  <cp:lastModifiedBy>wh</cp:lastModifiedBy>
  <dcterms:created xsi:type="dcterms:W3CDTF">2015-05-09T09:42:01Z</dcterms:created>
  <dcterms:modified xsi:type="dcterms:W3CDTF">2015-05-09T11:49:18Z</dcterms:modified>
</cp:coreProperties>
</file>