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555" yWindow="0" windowWidth="18195" windowHeight="11760" tabRatio="500"/>
  </bookViews>
  <sheets>
    <sheet name="Sheet1" sheetId="1" r:id="rId1"/>
  </sheets>
  <definedNames>
    <definedName name="solver_adj" localSheetId="0" hidden="1">Sheet1!$B$26:$D$34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Sheet1!$B$41:$B$48</definedName>
    <definedName name="solver_lhs2" localSheetId="0" hidden="1">Sheet1!$B$34:$D$34</definedName>
    <definedName name="solver_lhs3" localSheetId="0" hidden="1">Sheet1!$B$50:$B$52</definedName>
    <definedName name="solver_lhs4" localSheetId="0" hidden="1">Sheet1!$B$54:$B$56</definedName>
    <definedName name="solver_lin" localSheetId="0" hidden="1">1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Sheet1!$A$38</definedName>
    <definedName name="solver_pre" localSheetId="0" hidden="1">0.000001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hs1" localSheetId="0" hidden="1">Sheet1!$D$41:$D$48</definedName>
    <definedName name="solver_rhs2" localSheetId="0" hidden="1">二进制</definedName>
    <definedName name="solver_rhs3" localSheetId="0" hidden="1">Sheet1!$D$50:$D$52</definedName>
    <definedName name="solver_rhs4" localSheetId="0" hidden="1">Sheet1!$D$54:$D$56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/>
  <c r="D55" l="1"/>
  <c r="D54"/>
  <c r="B55"/>
  <c r="B56"/>
  <c r="A38"/>
  <c r="B54"/>
  <c r="D56"/>
  <c r="B52" l="1"/>
  <c r="B51"/>
  <c r="B50"/>
  <c r="B48"/>
  <c r="B47"/>
  <c r="B46"/>
  <c r="B45"/>
  <c r="B44"/>
  <c r="B43"/>
  <c r="B42"/>
  <c r="B41"/>
</calcChain>
</file>

<file path=xl/sharedStrings.xml><?xml version="1.0" encoding="utf-8"?>
<sst xmlns="http://schemas.openxmlformats.org/spreadsheetml/2006/main" count="68" uniqueCount="47">
  <si>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</si>
  <si>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</si>
  <si>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</si>
  <si>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</si>
  <si>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</si>
  <si>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</si>
  <si>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</si>
  <si>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</si>
  <si>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</si>
  <si>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</si>
  <si>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</si>
  <si>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</si>
  <si>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</si>
  <si>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</si>
  <si>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</si>
  <si>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</si>
  <si>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</si>
  <si>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</si>
  <si>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</si>
  <si>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</si>
  <si>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</si>
  <si>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</si>
  <si>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</si>
  <si>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</si>
  <si>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</si>
  <si>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</si>
  <si>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</si>
  <si>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</si>
  <si>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</si>
  <si>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</si>
  <si>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Tomato (large) limit</t>
  </si>
  <si>
    <t>&lt;=</t>
  </si>
  <si>
    <t>Tomato (small) limit</t>
  </si>
  <si>
    <t>Watermelon limit</t>
  </si>
  <si>
    <t>Okra limit</t>
  </si>
  <si>
    <t>Basil limit</t>
  </si>
  <si>
    <t>Cucumbers limit</t>
  </si>
  <si>
    <t>Sweet Potatoes limit</t>
  </si>
  <si>
    <t>Winter Squash limit</t>
  </si>
  <si>
    <t>Farmers Market limit</t>
  </si>
  <si>
    <t>Restaurant limit</t>
  </si>
  <si>
    <t>CSA limit</t>
  </si>
  <si>
    <t>whether or not participates in the channel</t>
    <phoneticPr fontId="2" type="noConversion"/>
  </si>
  <si>
    <t>Farmers channel limit</t>
    <phoneticPr fontId="2" type="noConversion"/>
  </si>
  <si>
    <t>Restaurant channel limmit</t>
    <phoneticPr fontId="2" type="noConversion"/>
  </si>
  <si>
    <t>CSA channel limit</t>
    <phoneticPr fontId="2" type="noConversion"/>
  </si>
  <si>
    <t>&lt;=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</si>
</sst>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&quot;$&quot;#,##0.00_);[Red]\(&quot;$&quot;#,##0.00\)"/>
    <numFmt numFmtId="178" formatCode="#,##0.00000000000_);[Red]\(#,##0.00000000000\)"/>
  </numFmts>
  <fonts count="3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horizontal="right" vertical="center" wrapText="1"/>
    </xf>
    <xf numFmtId="176" fontId="0" fillId="0" borderId="5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176" fontId="0" fillId="0" borderId="7" xfId="0" applyNumberFormat="1" applyFont="1" applyBorder="1" applyAlignment="1">
      <alignment horizontal="right" vertical="center" wrapText="1"/>
    </xf>
    <xf numFmtId="176" fontId="0" fillId="0" borderId="8" xfId="0" applyNumberFormat="1" applyFont="1" applyBorder="1" applyAlignment="1">
      <alignment horizontal="right" vertical="center" wrapText="1"/>
    </xf>
    <xf numFmtId="176" fontId="0" fillId="3" borderId="9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right" vertical="center" wrapText="1"/>
    </xf>
    <xf numFmtId="0" fontId="0" fillId="2" borderId="12" xfId="0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horizontal="right" vertical="center" wrapText="1"/>
    </xf>
    <xf numFmtId="0" fontId="0" fillId="2" borderId="14" xfId="0" applyFont="1" applyFill="1" applyBorder="1" applyAlignment="1">
      <alignment horizontal="right" vertical="center" wrapText="1"/>
    </xf>
    <xf numFmtId="0" fontId="0" fillId="2" borderId="15" xfId="0" applyFont="1" applyFill="1" applyBorder="1" applyAlignment="1">
      <alignment horizontal="right" vertical="center" wrapText="1"/>
    </xf>
    <xf numFmtId="0" fontId="0" fillId="0" borderId="16" xfId="0" applyBorder="1" applyAlignment="1">
      <alignment horizontal="left" vertical="center" wrapText="1"/>
    </xf>
    <xf numFmtId="0" fontId="0" fillId="2" borderId="17" xfId="0" applyFont="1" applyFill="1" applyBorder="1" applyAlignment="1">
      <alignment horizontal="right" vertical="center" wrapText="1"/>
    </xf>
    <xf numFmtId="0" fontId="0" fillId="2" borderId="18" xfId="0" applyFont="1" applyFill="1" applyBorder="1" applyAlignment="1">
      <alignment horizontal="right" vertical="center" wrapText="1"/>
    </xf>
    <xf numFmtId="0" fontId="0" fillId="2" borderId="19" xfId="0" applyFont="1" applyFill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78" fontId="0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topLeftCell="A38" workbookViewId="0">
      <selection activeCell="C56" sqref="C56"/>
    </sheetView>
  </sheetViews>
  <sheetFormatPr defaultColWidth="11" defaultRowHeight="14.25"/>
  <cols>
    <col min="1" max="1" width="21.125" customWidth="1"/>
    <col min="2" max="2" width="28.125" customWidth="1"/>
    <col min="3" max="3" width="19.375" customWidth="1"/>
    <col min="4" max="4" width="25.375" customWidth="1"/>
    <col min="5" max="5" width="22.875" customWidth="1"/>
  </cols>
  <sheetData>
    <row r="1" spans="1:5">
      <c r="A1" s="17" t="s">
        <v>0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 t="s">
        <v>1</v>
      </c>
      <c r="B3" s="2"/>
      <c r="C3" s="2"/>
      <c r="D3" s="2"/>
      <c r="E3" s="2"/>
    </row>
    <row r="4" spans="1:5" ht="15" thickBot="1">
      <c r="A4" s="2"/>
      <c r="B4" s="2"/>
      <c r="C4" s="2"/>
      <c r="D4" s="2"/>
      <c r="E4" s="2"/>
    </row>
    <row r="5" spans="1:5" ht="29.25" thickBot="1">
      <c r="A5" s="3" t="s">
        <v>2</v>
      </c>
      <c r="B5" s="4" t="s">
        <v>3</v>
      </c>
      <c r="C5" s="5" t="s">
        <v>4</v>
      </c>
      <c r="D5" s="5" t="s">
        <v>5</v>
      </c>
      <c r="E5" s="6" t="s">
        <v>6</v>
      </c>
    </row>
    <row r="6" spans="1:5">
      <c r="A6" s="7" t="s">
        <v>7</v>
      </c>
      <c r="B6" s="8">
        <v>406</v>
      </c>
      <c r="C6" s="9">
        <v>40</v>
      </c>
      <c r="D6" s="9">
        <v>36</v>
      </c>
      <c r="E6" s="10">
        <v>38.25</v>
      </c>
    </row>
    <row r="7" spans="1:5">
      <c r="A7" s="7" t="s">
        <v>8</v>
      </c>
      <c r="B7" s="8">
        <v>608</v>
      </c>
      <c r="C7" s="9">
        <v>26</v>
      </c>
      <c r="D7" s="9">
        <v>36</v>
      </c>
      <c r="E7" s="10">
        <v>34</v>
      </c>
    </row>
    <row r="8" spans="1:5">
      <c r="A8" s="7" t="s">
        <v>9</v>
      </c>
      <c r="B8" s="8">
        <v>167</v>
      </c>
      <c r="C8" s="9">
        <v>20</v>
      </c>
      <c r="D8" s="9">
        <v>20</v>
      </c>
      <c r="E8" s="10">
        <v>20.25</v>
      </c>
    </row>
    <row r="9" spans="1:5">
      <c r="A9" s="7" t="s">
        <v>10</v>
      </c>
      <c r="B9" s="8">
        <v>76</v>
      </c>
      <c r="C9" s="9">
        <v>24</v>
      </c>
      <c r="D9" s="9">
        <v>36</v>
      </c>
      <c r="E9" s="10">
        <v>34</v>
      </c>
    </row>
    <row r="10" spans="1:5">
      <c r="A10" s="7" t="s">
        <v>11</v>
      </c>
      <c r="B10" s="8">
        <v>72</v>
      </c>
      <c r="C10" s="9">
        <v>18</v>
      </c>
      <c r="D10" s="9">
        <v>24</v>
      </c>
      <c r="E10" s="10">
        <v>21.25</v>
      </c>
    </row>
    <row r="11" spans="1:5">
      <c r="A11" s="7" t="s">
        <v>12</v>
      </c>
      <c r="B11" s="8">
        <v>251</v>
      </c>
      <c r="C11" s="9">
        <v>24</v>
      </c>
      <c r="D11" s="9">
        <v>24</v>
      </c>
      <c r="E11" s="10">
        <v>25.2</v>
      </c>
    </row>
    <row r="12" spans="1:5">
      <c r="A12" s="7" t="s">
        <v>13</v>
      </c>
      <c r="B12" s="8">
        <v>107</v>
      </c>
      <c r="C12" s="9">
        <v>36</v>
      </c>
      <c r="D12" s="9">
        <v>36</v>
      </c>
      <c r="E12" s="10">
        <v>36</v>
      </c>
    </row>
    <row r="13" spans="1:5" ht="15" thickBot="1">
      <c r="A13" s="11" t="s">
        <v>14</v>
      </c>
      <c r="B13" s="12">
        <v>133</v>
      </c>
      <c r="C13" s="13">
        <v>36</v>
      </c>
      <c r="D13" s="13">
        <v>36</v>
      </c>
      <c r="E13" s="14">
        <v>36</v>
      </c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 t="s">
        <v>15</v>
      </c>
      <c r="B16" s="2"/>
      <c r="C16" s="2"/>
      <c r="D16" s="2"/>
      <c r="E16" s="2"/>
    </row>
    <row r="17" spans="1:5" ht="15" thickBot="1">
      <c r="A17" s="2"/>
      <c r="B17" s="2"/>
      <c r="C17" s="2"/>
      <c r="D17" s="2"/>
      <c r="E17" s="2"/>
    </row>
    <row r="18" spans="1:5" ht="15" thickBot="1">
      <c r="A18" s="3"/>
      <c r="B18" s="5" t="s">
        <v>16</v>
      </c>
      <c r="C18" s="5" t="s">
        <v>17</v>
      </c>
      <c r="D18" s="6" t="s">
        <v>18</v>
      </c>
      <c r="E18" s="2"/>
    </row>
    <row r="19" spans="1:5">
      <c r="A19" s="7" t="s">
        <v>19</v>
      </c>
      <c r="B19" s="9">
        <v>214.4</v>
      </c>
      <c r="C19" s="9">
        <v>31.68</v>
      </c>
      <c r="D19" s="10">
        <v>0</v>
      </c>
      <c r="E19" s="2"/>
    </row>
    <row r="20" spans="1:5" ht="15" thickBot="1">
      <c r="A20" s="11" t="s">
        <v>20</v>
      </c>
      <c r="B20" s="13">
        <v>1495.5</v>
      </c>
      <c r="C20" s="13">
        <v>730.5</v>
      </c>
      <c r="D20" s="14">
        <v>5833.5</v>
      </c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18" t="s">
        <v>21</v>
      </c>
      <c r="B23" s="2"/>
      <c r="C23" s="2"/>
      <c r="D23" s="2"/>
      <c r="E23" s="2"/>
    </row>
    <row r="24" spans="1:5" ht="15" thickBot="1">
      <c r="A24" s="2"/>
      <c r="B24" s="2"/>
      <c r="C24" s="2"/>
      <c r="D24" s="2"/>
      <c r="E24" s="2"/>
    </row>
    <row r="25" spans="1:5" ht="29.25" thickBot="1">
      <c r="A25" s="3" t="s">
        <v>2</v>
      </c>
      <c r="B25" s="5" t="s">
        <v>22</v>
      </c>
      <c r="C25" s="5" t="s">
        <v>23</v>
      </c>
      <c r="D25" s="6" t="s">
        <v>24</v>
      </c>
      <c r="E25" s="2"/>
    </row>
    <row r="26" spans="1:5">
      <c r="A26" s="7" t="s">
        <v>7</v>
      </c>
      <c r="B26" s="20">
        <v>406.00000000000011</v>
      </c>
      <c r="C26" s="21">
        <v>0</v>
      </c>
      <c r="D26" s="22">
        <v>0</v>
      </c>
      <c r="E26" s="2"/>
    </row>
    <row r="27" spans="1:5">
      <c r="A27" s="7" t="s">
        <v>8</v>
      </c>
      <c r="B27" s="19">
        <v>0</v>
      </c>
      <c r="C27" s="19">
        <v>608</v>
      </c>
      <c r="D27" s="24">
        <v>0</v>
      </c>
      <c r="E27" s="2"/>
    </row>
    <row r="28" spans="1:5">
      <c r="A28" s="7" t="s">
        <v>9</v>
      </c>
      <c r="B28" s="23">
        <v>0</v>
      </c>
      <c r="C28" s="19">
        <v>166.99999999906208</v>
      </c>
      <c r="D28" s="24">
        <v>0</v>
      </c>
      <c r="E28" s="2"/>
    </row>
    <row r="29" spans="1:5">
      <c r="A29" s="7" t="s">
        <v>10</v>
      </c>
      <c r="B29" s="23">
        <v>0</v>
      </c>
      <c r="C29" s="19">
        <v>76</v>
      </c>
      <c r="D29" s="24">
        <v>0</v>
      </c>
      <c r="E29" s="2"/>
    </row>
    <row r="30" spans="1:5">
      <c r="A30" s="7" t="s">
        <v>11</v>
      </c>
      <c r="B30" s="23">
        <v>0</v>
      </c>
      <c r="C30" s="19">
        <v>72</v>
      </c>
      <c r="D30" s="24">
        <v>0</v>
      </c>
      <c r="E30" s="2"/>
    </row>
    <row r="31" spans="1:5">
      <c r="A31" s="7" t="s">
        <v>12</v>
      </c>
      <c r="B31" s="23">
        <v>250.99999999732711</v>
      </c>
      <c r="C31" s="19">
        <v>0</v>
      </c>
      <c r="D31" s="24">
        <v>1.5644161521777278E-9</v>
      </c>
      <c r="E31" s="2"/>
    </row>
    <row r="32" spans="1:5">
      <c r="A32" s="7" t="s">
        <v>13</v>
      </c>
      <c r="B32" s="23">
        <v>106.99999999999756</v>
      </c>
      <c r="C32" s="19">
        <v>0</v>
      </c>
      <c r="D32" s="24">
        <v>0</v>
      </c>
      <c r="E32" s="2"/>
    </row>
    <row r="33" spans="1:5" ht="15" thickBot="1">
      <c r="A33" s="11" t="s">
        <v>14</v>
      </c>
      <c r="B33" s="26">
        <v>132.99999999923259</v>
      </c>
      <c r="C33" s="27">
        <v>0</v>
      </c>
      <c r="D33" s="28">
        <v>0</v>
      </c>
      <c r="E33" s="2"/>
    </row>
    <row r="34" spans="1:5" ht="42.75">
      <c r="A34" s="25" t="s">
        <v>42</v>
      </c>
      <c r="B34" s="19">
        <v>1</v>
      </c>
      <c r="C34" s="19">
        <v>1</v>
      </c>
      <c r="D34" s="19">
        <v>0</v>
      </c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 ht="29.25" thickBot="1">
      <c r="A37" s="2" t="s">
        <v>25</v>
      </c>
      <c r="B37" s="2"/>
      <c r="C37" s="2"/>
      <c r="D37" s="2"/>
      <c r="E37" s="2"/>
    </row>
    <row r="38" spans="1:5" ht="15" thickBot="1">
      <c r="A38" s="15">
        <f>SUMPRODUCT(B26:D33,C6:E13) - B19*(SUM(B26:B33)/119) - B20*B34 - C19*(SUMPRODUCT(C26:C33,D6:D13)/400) - C20*C34 - D20*D34</f>
        <v>54402.286036911275</v>
      </c>
      <c r="B38" s="2"/>
      <c r="C38" s="30">
        <f>A38-49956.3917680672</f>
        <v>4445.8942688440729</v>
      </c>
      <c r="D38" s="2"/>
      <c r="E38" s="2"/>
    </row>
    <row r="39" spans="1:5">
      <c r="A39" s="2"/>
      <c r="B39" s="2"/>
      <c r="C39" s="2"/>
      <c r="D39" s="2"/>
      <c r="E39" s="2"/>
    </row>
    <row r="40" spans="1:5">
      <c r="A40" s="1" t="s">
        <v>26</v>
      </c>
      <c r="B40" s="1" t="s">
        <v>27</v>
      </c>
      <c r="C40" s="1" t="s">
        <v>28</v>
      </c>
      <c r="D40" s="1" t="s">
        <v>29</v>
      </c>
      <c r="E40" s="2"/>
    </row>
    <row r="41" spans="1:5">
      <c r="A41" s="2" t="s">
        <v>30</v>
      </c>
      <c r="B41" s="16">
        <f t="shared" ref="B41:B48" si="0">SUM(B26:D26)</f>
        <v>406.00000000000011</v>
      </c>
      <c r="C41" s="2" t="s">
        <v>31</v>
      </c>
      <c r="D41" s="16">
        <v>406</v>
      </c>
      <c r="E41" s="2"/>
    </row>
    <row r="42" spans="1:5">
      <c r="A42" s="2" t="s">
        <v>32</v>
      </c>
      <c r="B42" s="16">
        <f t="shared" si="0"/>
        <v>608</v>
      </c>
      <c r="C42" s="2" t="s">
        <v>31</v>
      </c>
      <c r="D42" s="16">
        <v>608</v>
      </c>
      <c r="E42" s="2"/>
    </row>
    <row r="43" spans="1:5">
      <c r="A43" s="2" t="s">
        <v>33</v>
      </c>
      <c r="B43" s="16">
        <f>SUM(B28:D28)</f>
        <v>166.99999999906208</v>
      </c>
      <c r="C43" s="2" t="s">
        <v>31</v>
      </c>
      <c r="D43" s="16">
        <v>167</v>
      </c>
      <c r="E43" s="2"/>
    </row>
    <row r="44" spans="1:5">
      <c r="A44" s="2" t="s">
        <v>34</v>
      </c>
      <c r="B44" s="16">
        <f>SUM(B29:D29)</f>
        <v>76</v>
      </c>
      <c r="C44" s="2" t="s">
        <v>31</v>
      </c>
      <c r="D44" s="16">
        <v>76</v>
      </c>
      <c r="E44" s="2"/>
    </row>
    <row r="45" spans="1:5">
      <c r="A45" s="2" t="s">
        <v>35</v>
      </c>
      <c r="B45" s="16">
        <f>SUM(B30:D30)</f>
        <v>72</v>
      </c>
      <c r="C45" s="2" t="s">
        <v>31</v>
      </c>
      <c r="D45" s="16">
        <v>72</v>
      </c>
      <c r="E45" s="2"/>
    </row>
    <row r="46" spans="1:5">
      <c r="A46" s="2" t="s">
        <v>36</v>
      </c>
      <c r="B46" s="16">
        <f t="shared" si="0"/>
        <v>250.99999999889152</v>
      </c>
      <c r="C46" s="2" t="s">
        <v>31</v>
      </c>
      <c r="D46" s="16">
        <v>251</v>
      </c>
      <c r="E46" s="2"/>
    </row>
    <row r="47" spans="1:5">
      <c r="A47" s="2" t="s">
        <v>37</v>
      </c>
      <c r="B47" s="16">
        <f t="shared" si="0"/>
        <v>106.99999999999756</v>
      </c>
      <c r="C47" s="2" t="s">
        <v>31</v>
      </c>
      <c r="D47" s="16">
        <v>107</v>
      </c>
      <c r="E47" s="2"/>
    </row>
    <row r="48" spans="1:5">
      <c r="A48" s="2" t="s">
        <v>38</v>
      </c>
      <c r="B48" s="16">
        <f t="shared" si="0"/>
        <v>132.99999999923259</v>
      </c>
      <c r="C48" s="2" t="s">
        <v>31</v>
      </c>
      <c r="D48" s="16">
        <v>133</v>
      </c>
      <c r="E48" s="2"/>
    </row>
    <row r="49" spans="1:5">
      <c r="A49" s="2"/>
      <c r="B49" s="2"/>
      <c r="C49" s="2"/>
      <c r="D49" s="2"/>
      <c r="E49" s="2"/>
    </row>
    <row r="50" spans="1:5">
      <c r="A50" s="2" t="s">
        <v>39</v>
      </c>
      <c r="B50" s="16">
        <f>SUM(D26:D33)</f>
        <v>1.5644161521777278E-9</v>
      </c>
      <c r="C50" s="2" t="s">
        <v>31</v>
      </c>
      <c r="D50" s="16">
        <v>600</v>
      </c>
      <c r="E50" s="2"/>
    </row>
    <row r="51" spans="1:5">
      <c r="A51" s="2" t="s">
        <v>40</v>
      </c>
      <c r="B51" s="16">
        <f>SUM(B26:B33)/119</f>
        <v>7.5378151260214903</v>
      </c>
      <c r="C51" s="2" t="s">
        <v>31</v>
      </c>
      <c r="D51" s="16">
        <v>20</v>
      </c>
      <c r="E51" s="2"/>
    </row>
    <row r="52" spans="1:5">
      <c r="A52" s="2" t="s">
        <v>41</v>
      </c>
      <c r="B52" s="16">
        <f>SUMPRODUCT(C26:C33,D6:D13)/400</f>
        <v>74.229999999953108</v>
      </c>
      <c r="C52" s="2" t="s">
        <v>31</v>
      </c>
      <c r="D52" s="16">
        <v>90</v>
      </c>
      <c r="E52" s="2"/>
    </row>
    <row r="54" spans="1:5" ht="28.5">
      <c r="A54" s="2" t="s">
        <v>44</v>
      </c>
      <c r="B54">
        <f>SUM(B26:B33)</f>
        <v>896.99999999655734</v>
      </c>
      <c r="C54" s="29" t="s">
        <v>46</v>
      </c>
      <c r="D54">
        <f>SUM(B6:B13)*B34</f>
        <v>1820</v>
      </c>
    </row>
    <row r="55" spans="1:5">
      <c r="A55" s="2" t="s">
        <v>45</v>
      </c>
      <c r="B55">
        <f>SUM(C26:C33)</f>
        <v>922.99999999906208</v>
      </c>
      <c r="C55" s="29" t="s">
        <v>46</v>
      </c>
      <c r="D55">
        <f>SUM(B6:B13)*C34</f>
        <v>1820</v>
      </c>
    </row>
    <row r="56" spans="1:5" ht="28.5">
      <c r="A56" s="2" t="s">
        <v>43</v>
      </c>
      <c r="B56">
        <f>SUM(D26:D33)</f>
        <v>1.5644161521777278E-9</v>
      </c>
      <c r="C56" s="2" t="s">
        <v>46</v>
      </c>
      <c r="D56">
        <f>SUM(B6:B13)*D34</f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2014-01-19T14:30:32Z</dcterms:created>
  <dcterms:modified xsi:type="dcterms:W3CDTF">2015-05-12T10:10:05Z</dcterms:modified>
</cp:coreProperties>
</file>