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belin\Desktop\Completed Projects\"/>
    </mc:Choice>
  </mc:AlternateContent>
  <xr:revisionPtr revIDLastSave="0" documentId="13_ncr:1_{48405C2B-2874-40B9-B2F3-4692BA6FB054}" xr6:coauthVersionLast="47" xr6:coauthVersionMax="47" xr10:uidLastSave="{00000000-0000-0000-0000-000000000000}"/>
  <bookViews>
    <workbookView xWindow="-120" yWindow="-120" windowWidth="20730" windowHeight="11040" activeTab="3" xr2:uid="{00000000-000D-0000-FFFF-FFFF00000000}"/>
  </bookViews>
  <sheets>
    <sheet name="Employee Data" sheetId="1" r:id="rId1"/>
    <sheet name="Training Programme Data" sheetId="2" r:id="rId2"/>
    <sheet name="Pivot Summary" sheetId="7" r:id="rId3"/>
    <sheet name="DashBoard" sheetId="6" r:id="rId4"/>
  </sheets>
  <definedNames>
    <definedName name="_xlnm._FilterDatabase" localSheetId="0" hidden="1">'Employee Data'!$J$1:$J$75</definedName>
    <definedName name="_xlnm.Extract" localSheetId="0">'Employee Data'!#REF!</definedName>
    <definedName name="Slicer_Department">#N/A</definedName>
  </definedNames>
  <calcPr calcId="191029" refMode="R1C1" iterateCount="0" calcOnSave="0" concurrentCalc="0"/>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2" i="1"/>
  <c r="I3" i="1"/>
  <c r="K3" i="1"/>
  <c r="I4" i="1"/>
  <c r="K4" i="1"/>
  <c r="I5" i="1"/>
  <c r="K5" i="1"/>
  <c r="I6" i="1"/>
  <c r="K6" i="1"/>
  <c r="I7" i="1"/>
  <c r="K7" i="1"/>
  <c r="I8" i="1"/>
  <c r="K8" i="1"/>
  <c r="I9" i="1"/>
  <c r="K9" i="1"/>
  <c r="I10" i="1"/>
  <c r="K10" i="1"/>
  <c r="I11" i="1"/>
  <c r="K11" i="1"/>
  <c r="I12" i="1"/>
  <c r="K12" i="1"/>
  <c r="I13" i="1"/>
  <c r="K13" i="1"/>
  <c r="I14" i="1"/>
  <c r="K14" i="1"/>
  <c r="I15" i="1"/>
  <c r="K15" i="1"/>
  <c r="I16" i="1"/>
  <c r="K16" i="1"/>
  <c r="I17" i="1"/>
  <c r="K17" i="1"/>
  <c r="I18" i="1"/>
  <c r="K18" i="1"/>
  <c r="I19" i="1"/>
  <c r="K19" i="1"/>
  <c r="I20" i="1"/>
  <c r="K20" i="1"/>
  <c r="I21" i="1"/>
  <c r="K21" i="1"/>
  <c r="I22" i="1"/>
  <c r="K22" i="1"/>
  <c r="I23" i="1"/>
  <c r="K23" i="1"/>
  <c r="I24" i="1"/>
  <c r="K24" i="1"/>
  <c r="I25" i="1"/>
  <c r="K25" i="1"/>
  <c r="I26" i="1"/>
  <c r="K26" i="1"/>
  <c r="I27" i="1"/>
  <c r="K27" i="1"/>
  <c r="I28" i="1"/>
  <c r="K28" i="1"/>
  <c r="I29" i="1"/>
  <c r="K29" i="1"/>
  <c r="I30" i="1"/>
  <c r="K30" i="1"/>
  <c r="I31" i="1"/>
  <c r="K31" i="1"/>
  <c r="I32" i="1"/>
  <c r="K32" i="1"/>
  <c r="I33" i="1"/>
  <c r="K33" i="1"/>
  <c r="I34" i="1"/>
  <c r="K34" i="1"/>
  <c r="I35" i="1"/>
  <c r="K35" i="1"/>
  <c r="I36" i="1"/>
  <c r="K36" i="1"/>
  <c r="I37" i="1"/>
  <c r="K37" i="1"/>
  <c r="I38" i="1"/>
  <c r="K38" i="1"/>
  <c r="I39" i="1"/>
  <c r="K39" i="1"/>
  <c r="I40" i="1"/>
  <c r="K40" i="1"/>
  <c r="I41" i="1"/>
  <c r="K41" i="1"/>
  <c r="I42" i="1"/>
  <c r="K42" i="1"/>
  <c r="I43" i="1"/>
  <c r="K43" i="1"/>
  <c r="I44" i="1"/>
  <c r="K44" i="1"/>
  <c r="I45" i="1"/>
  <c r="K45" i="1"/>
  <c r="I46" i="1"/>
  <c r="K46" i="1"/>
  <c r="I47" i="1"/>
  <c r="K47" i="1"/>
  <c r="I48" i="1"/>
  <c r="K48" i="1"/>
  <c r="I49" i="1"/>
  <c r="K49" i="1"/>
  <c r="I50" i="1"/>
  <c r="K50" i="1"/>
  <c r="I51" i="1"/>
  <c r="K51" i="1"/>
  <c r="I52" i="1"/>
  <c r="K52" i="1"/>
  <c r="I53" i="1"/>
  <c r="K53" i="1"/>
  <c r="I54" i="1"/>
  <c r="K54" i="1"/>
  <c r="I55" i="1"/>
  <c r="K55" i="1"/>
  <c r="I56" i="1"/>
  <c r="K56" i="1"/>
  <c r="I57" i="1"/>
  <c r="K57" i="1"/>
  <c r="I58" i="1"/>
  <c r="K58" i="1"/>
  <c r="I59" i="1"/>
  <c r="K59" i="1"/>
  <c r="I60" i="1"/>
  <c r="K60" i="1"/>
  <c r="I61" i="1"/>
  <c r="K61" i="1"/>
  <c r="I62" i="1"/>
  <c r="K62" i="1"/>
  <c r="I63" i="1"/>
  <c r="K63" i="1"/>
  <c r="I64" i="1"/>
  <c r="K64" i="1"/>
  <c r="I65" i="1"/>
  <c r="K65" i="1"/>
  <c r="I66" i="1"/>
  <c r="K66" i="1"/>
  <c r="I67" i="1"/>
  <c r="K67" i="1"/>
  <c r="I68" i="1"/>
  <c r="K68" i="1"/>
  <c r="I69" i="1"/>
  <c r="K69" i="1"/>
  <c r="I70" i="1"/>
  <c r="K70" i="1"/>
  <c r="I71" i="1"/>
  <c r="K71" i="1"/>
  <c r="I72" i="1"/>
  <c r="K72" i="1"/>
  <c r="I73" i="1"/>
  <c r="K73" i="1"/>
  <c r="I74" i="1"/>
  <c r="K74" i="1"/>
  <c r="I75" i="1"/>
  <c r="K75" i="1"/>
  <c r="I2" i="1"/>
  <c r="K2" i="1"/>
  <c r="B34" i="7"/>
</calcChain>
</file>

<file path=xl/sharedStrings.xml><?xml version="1.0" encoding="utf-8"?>
<sst xmlns="http://schemas.openxmlformats.org/spreadsheetml/2006/main" count="493" uniqueCount="215">
  <si>
    <t>Employee ID</t>
  </si>
  <si>
    <t>Name</t>
  </si>
  <si>
    <t>Department</t>
  </si>
  <si>
    <t>Role</t>
  </si>
  <si>
    <t>Salary (£)</t>
  </si>
  <si>
    <t>Years with Company</t>
  </si>
  <si>
    <t>Performance Rating</t>
  </si>
  <si>
    <t>Last Training Completed</t>
  </si>
  <si>
    <t>E001</t>
  </si>
  <si>
    <t>E002</t>
  </si>
  <si>
    <t>E003</t>
  </si>
  <si>
    <t>E004</t>
  </si>
  <si>
    <t>E005</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</si>
  <si>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</si>
  <si>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</si>
  <si>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</si>
  <si>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</si>
  <si>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</si>
  <si>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</si>
  <si>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</si>
  <si>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</si>
  <si>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</si>
  <si>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</si>
  <si>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</si>
  <si>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</si>
  <si>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</si>
  <si>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</si>
  <si>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</si>
  <si>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</si>
  <si>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</si>
  <si>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</si>
  <si>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</si>
  <si>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</si>
  <si>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</si>
  <si>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</si>
  <si>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</si>
  <si>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</si>
  <si>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</si>
  <si>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</si>
  <si>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</si>
  <si>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</si>
  <si>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</si>
  <si>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</si>
  <si>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</si>
  <si>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</si>
  <si>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</si>
  <si>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</si>
  <si>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</si>
  <si>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</si>
  <si>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</si>
  <si>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</si>
  <si>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</si>
  <si>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</si>
  <si>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</si>
  <si>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</si>
  <si>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</si>
  <si>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</si>
  <si>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</si>
  <si>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</si>
  <si>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</si>
  <si>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</si>
  <si>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</si>
  <si>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</si>
  <si>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</si>
  <si>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</si>
  <si>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</si>
  <si>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</si>
  <si>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</si>
  <si>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</si>
  <si>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</si>
  <si>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</si>
  <si>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</si>
  <si>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</si>
  <si>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</si>
  <si>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</si>
  <si>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</si>
  <si>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</si>
  <si>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</si>
  <si>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</si>
  <si>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</si>
  <si>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</si>
  <si>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</si>
  <si>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Employee 1</t>
  </si>
  <si>
    <t>Employee 2</t>
  </si>
  <si>
    <t>Employee 3</t>
  </si>
  <si>
    <t>Employee 4</t>
  </si>
  <si>
    <t>Employee 5</t>
  </si>
  <si>
    <t>Employee 7</t>
  </si>
  <si>
    <t>Employee 8</t>
  </si>
  <si>
    <t>Employee 9</t>
  </si>
  <si>
    <t>Employee 10</t>
  </si>
  <si>
    <t>Employee 11</t>
  </si>
  <si>
    <t>Employee 12</t>
  </si>
  <si>
    <t>Employee 13</t>
  </si>
  <si>
    <t>Employee 14</t>
  </si>
  <si>
    <t>Employee 15</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</si>
  <si>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</si>
  <si>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</si>
  <si>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</si>
  <si>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</si>
  <si>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</si>
  <si>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</si>
  <si>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</si>
  <si>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</si>
  <si>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</si>
  <si>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</si>
  <si>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</si>
  <si>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</si>
  <si>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</si>
  <si>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</si>
  <si>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</si>
  <si>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</si>
  <si>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</si>
  <si>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</si>
  <si>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</si>
  <si>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</si>
  <si>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</si>
  <si>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</si>
  <si>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</si>
  <si>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</si>
  <si>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</si>
  <si>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</si>
  <si>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</si>
  <si>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</si>
  <si>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</si>
  <si>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</si>
  <si>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</si>
  <si>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</si>
  <si>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</si>
  <si>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51</t>
  </si>
  <si>
    <t>Employee 53</t>
  </si>
  <si>
    <t>Employee 54</t>
  </si>
  <si>
    <t>Employee 55</t>
  </si>
  <si>
    <t>Employee 56</t>
  </si>
  <si>
    <t>Employee 57</t>
  </si>
  <si>
    <t>Employee 58</t>
  </si>
  <si>
    <t>Employee 59</t>
  </si>
  <si>
    <t>Employee 60</t>
  </si>
  <si>
    <t>Employee 62</t>
  </si>
  <si>
    <t>Employee 63</t>
  </si>
  <si>
    <t>Employee 65</t>
  </si>
  <si>
    <t>Employee 66</t>
  </si>
  <si>
    <t>Employee 68</t>
  </si>
  <si>
    <t>Employee 69</t>
  </si>
  <si>
    <t>Employee 70</t>
  </si>
  <si>
    <t>Employee 71</t>
  </si>
  <si>
    <t>Employee 72</t>
  </si>
  <si>
    <t>Employee 73</t>
  </si>
  <si>
    <t>Employee 74</t>
  </si>
  <si>
    <t>Employee 75</t>
  </si>
  <si>
    <t>HR</t>
  </si>
  <si>
    <t>DevOps Engineer</t>
  </si>
  <si>
    <t>Recruiter</t>
  </si>
  <si>
    <t>Software Engineer</t>
  </si>
  <si>
    <t>Analyst</t>
  </si>
  <si>
    <t>Financial Analyst</t>
  </si>
  <si>
    <t>SEO Specialist</t>
  </si>
  <si>
    <t>Technician</t>
  </si>
  <si>
    <t>Content Creator</t>
  </si>
  <si>
    <t>Accountant</t>
  </si>
  <si>
    <t>HR Specialist</t>
  </si>
  <si>
    <t>Data Analysis</t>
  </si>
  <si>
    <t>Advanced Excel</t>
  </si>
  <si>
    <t>Leadership Essentials</t>
  </si>
  <si>
    <t>Agile Project Management</t>
  </si>
  <si>
    <t>Course ID</t>
  </si>
  <si>
    <t>Course Name</t>
  </si>
  <si>
    <t>Course Category</t>
  </si>
  <si>
    <t>Cost (£)</t>
  </si>
  <si>
    <t>Duration (Days)</t>
  </si>
  <si>
    <t>T001</t>
  </si>
  <si>
    <t>T002</t>
  </si>
  <si>
    <t>T003</t>
  </si>
  <si>
    <t>T004</t>
  </si>
  <si>
    <t>T005</t>
  </si>
  <si>
    <t>Team Building</t>
  </si>
  <si>
    <t>Technical</t>
  </si>
  <si>
    <t>Leadership</t>
  </si>
  <si>
    <t>Teamwork</t>
  </si>
  <si>
    <t>Technical Tools</t>
  </si>
  <si>
    <t>Project Management</t>
  </si>
  <si>
    <t>Employee 16</t>
  </si>
  <si>
    <t>DEVELOPMENT</t>
  </si>
  <si>
    <t>FINANCE</t>
  </si>
  <si>
    <t>IT SUPPORT</t>
  </si>
  <si>
    <t>MARKETING</t>
  </si>
  <si>
    <t>Employee 50</t>
  </si>
  <si>
    <t>Employee 52</t>
  </si>
  <si>
    <t>Employee 61</t>
  </si>
  <si>
    <t>Employee 64</t>
  </si>
  <si>
    <t>Employee 67</t>
  </si>
  <si>
    <t>Training Cost (£)</t>
  </si>
  <si>
    <t>Training Category</t>
  </si>
  <si>
    <t>Total Compensation (£)</t>
  </si>
  <si>
    <t>Performance Category</t>
  </si>
  <si>
    <t>Average Performance Rating</t>
  </si>
  <si>
    <t>Grand Total</t>
  </si>
  <si>
    <t>Average of Salary (£)</t>
  </si>
  <si>
    <t>Max. of Salary (£)</t>
  </si>
  <si>
    <t>Min. of Salary (£)</t>
  </si>
  <si>
    <t>Average of Performance Rating</t>
  </si>
  <si>
    <t>Total Employee</t>
  </si>
  <si>
    <t>Average of Compensation (£)</t>
  </si>
  <si>
    <t>Total Training Cost (£)</t>
  </si>
  <si>
    <t>Performance Ratings</t>
  </si>
  <si>
    <t>Number of Employees</t>
  </si>
  <si>
    <t>Employee</t>
  </si>
  <si>
    <t>Count of Employees</t>
  </si>
  <si>
    <t xml:space="preserve">Total Training Cost </t>
  </si>
  <si>
    <t xml:space="preserve"> Performance Rating</t>
  </si>
  <si>
    <t>Salary</t>
  </si>
  <si>
    <t>High Performers :</t>
  </si>
  <si>
    <t xml:space="preserve"> Average of Salary (£)</t>
  </si>
  <si>
    <t xml:space="preserve"> Employees</t>
  </si>
  <si>
    <t>%of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</si>
</sst>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809]#,##0.00"/>
    <numFmt numFmtId="165" formatCode="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sz val="11"/>
      <color theme="4" tint="-0.499984740745262"/>
      <name val="Calibri"/>
      <family val="2"/>
      <scheme val="minor"/>
    </font>
    <font>
      <sz val="12"/>
      <color theme="4" tint="-0.499984740745262"/>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2">
    <xf numFmtId="0" fontId="0" fillId="0" borderId="0"/>
    <xf numFmtId="9" fontId="5" fillId="0" borderId="0" applyFont="0" applyFill="0" applyBorder="0" applyAlignment="0" applyProtection="0"/>
  </cellStyleXfs>
  <cellXfs count="35">
    <xf numFmtId="0" fontId="0" fillId="0" borderId="0" xfId="0"/>
    <xf numFmtId="0" fontId="1" fillId="0" borderId="1" xfId="0" applyFont="1" applyBorder="1" applyAlignment="1">
      <alignment horizontal="center" vertical="top"/>
    </xf>
    <xf numFmtId="0" fontId="1" fillId="0" borderId="0" xfId="0" applyFont="1"/>
    <xf numFmtId="0" fontId="1" fillId="0" borderId="3" xfId="0" applyFont="1" applyFill="1" applyBorder="1" applyAlignment="1">
      <alignment horizontal="center" vertical="top"/>
    </xf>
    <xf numFmtId="164" fontId="0" fillId="0" borderId="0" xfId="0" applyNumberFormat="1"/>
    <xf numFmtId="164" fontId="1" fillId="0" borderId="2" xfId="0" applyNumberFormat="1" applyFont="1" applyFill="1" applyBorder="1" applyAlignment="1">
      <alignment horizontal="center" vertical="top"/>
    </xf>
    <xf numFmtId="1" fontId="0" fillId="0" borderId="0" xfId="0" applyNumberFormat="1"/>
    <xf numFmtId="0" fontId="0" fillId="0" borderId="0" xfId="0" applyAlignment="1">
      <alignment horizontal="left"/>
    </xf>
    <xf numFmtId="164" fontId="1" fillId="0" borderId="1" xfId="0" applyNumberFormat="1" applyFont="1" applyBorder="1" applyAlignment="1">
      <alignment horizontal="center" vertical="top"/>
    </xf>
    <xf numFmtId="0" fontId="0" fillId="0" borderId="0" xfId="0" pivotButton="1"/>
    <xf numFmtId="0" fontId="0" fillId="0" borderId="0" xfId="0" applyNumberFormat="1"/>
    <xf numFmtId="165" fontId="0" fillId="0" borderId="0" xfId="0" applyNumberFormat="1"/>
    <xf numFmtId="0" fontId="2" fillId="2" borderId="0" xfId="0" applyFont="1" applyFill="1"/>
    <xf numFmtId="0" fontId="2" fillId="2" borderId="0" xfId="0" applyFont="1" applyFill="1" applyAlignment="1">
      <alignment horizontal="left"/>
    </xf>
    <xf numFmtId="0" fontId="3" fillId="3" borderId="0" xfId="0" applyFont="1" applyFill="1" applyAlignment="1">
      <alignment horizontal="left"/>
    </xf>
    <xf numFmtId="0" fontId="3" fillId="3" borderId="0" xfId="0" applyNumberFormat="1" applyFont="1" applyFill="1"/>
    <xf numFmtId="0" fontId="2" fillId="2" borderId="0" xfId="0" applyNumberFormat="1" applyFont="1" applyFill="1"/>
    <xf numFmtId="0" fontId="2" fillId="3" borderId="0" xfId="0" applyNumberFormat="1" applyFont="1" applyFill="1"/>
    <xf numFmtId="0" fontId="2" fillId="3" borderId="0" xfId="0" applyFont="1" applyFill="1" applyAlignment="1">
      <alignment horizontal="left"/>
    </xf>
    <xf numFmtId="1" fontId="1" fillId="0" borderId="1" xfId="0" applyNumberFormat="1" applyFont="1" applyBorder="1" applyAlignment="1">
      <alignment horizontal="center" vertical="top"/>
    </xf>
    <xf numFmtId="0" fontId="0" fillId="3" borderId="0" xfId="0" applyFill="1" applyAlignment="1">
      <alignment horizontal="left"/>
    </xf>
    <xf numFmtId="165" fontId="0" fillId="3" borderId="0" xfId="0" applyNumberFormat="1" applyFill="1"/>
    <xf numFmtId="10" fontId="0" fillId="0" borderId="0" xfId="0" applyNumberFormat="1"/>
    <xf numFmtId="165" fontId="1" fillId="0" borderId="0" xfId="0" applyNumberFormat="1" applyFont="1"/>
    <xf numFmtId="0" fontId="0" fillId="4" borderId="0" xfId="0" applyFill="1"/>
    <xf numFmtId="0" fontId="0" fillId="4" borderId="0" xfId="0" applyFill="1" applyAlignment="1">
      <alignment horizontal="left"/>
    </xf>
    <xf numFmtId="165" fontId="0" fillId="4" borderId="0" xfId="0" applyNumberFormat="1" applyFill="1"/>
    <xf numFmtId="0" fontId="2" fillId="4" borderId="0" xfId="0" applyFont="1" applyFill="1"/>
    <xf numFmtId="166" fontId="1" fillId="0" borderId="0" xfId="0" applyNumberFormat="1" applyFont="1"/>
    <xf numFmtId="0" fontId="3" fillId="4" borderId="0" xfId="0" applyFont="1" applyFill="1" applyAlignment="1">
      <alignment horizontal="left"/>
    </xf>
    <xf numFmtId="0" fontId="3" fillId="4" borderId="0" xfId="0" applyNumberFormat="1" applyFont="1" applyFill="1"/>
    <xf numFmtId="166" fontId="1" fillId="0" borderId="0" xfId="1" applyNumberFormat="1" applyFont="1"/>
    <xf numFmtId="0" fontId="4" fillId="5" borderId="0" xfId="0" applyFont="1" applyFill="1"/>
    <xf numFmtId="0" fontId="3" fillId="5" borderId="0" xfId="0" applyFont="1" applyFill="1"/>
    <xf numFmtId="0" fontId="0" fillId="5" borderId="0" xfId="0" applyFill="1"/>
  </cellXfs>
  <cellStyles count="2">
    <cellStyle name="Normal" xfId="0" builtinId="0"/>
    <cellStyle name="Per cent" xfId="1" builtinId="5"/>
  </cellStyles>
  <dxfs count="115">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fill>
        <patternFill>
          <bgColor theme="4" tint="0.79998168889431442"/>
        </patternFill>
      </fill>
    </dxf>
    <dxf>
      <font>
        <color theme="1" tint="0.499984740745262"/>
      </font>
    </dxf>
    <dxf>
      <font>
        <color theme="1" tint="0.499984740745262"/>
      </font>
    </dxf>
    <dxf>
      <font>
        <color theme="1" tint="0.499984740745262"/>
      </font>
    </dxf>
    <dxf>
      <font>
        <color theme="1" tint="0.499984740745262"/>
      </font>
    </dxf>
    <dxf>
      <font>
        <color theme="1" tint="0.499984740745262"/>
      </font>
    </dxf>
    <dxf>
      <fill>
        <patternFill>
          <bgColor theme="0" tint="-0.499984740745262"/>
        </patternFill>
      </fill>
    </dxf>
    <dxf>
      <fill>
        <patternFill>
          <bgColor theme="0" tint="-0.49998474074526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auto="1"/>
      </font>
    </dxf>
    <dxf>
      <font>
        <color auto="1"/>
      </font>
    </dxf>
    <dxf>
      <font>
        <color auto="1"/>
      </font>
    </dxf>
    <dxf>
      <font>
        <color auto="1"/>
      </font>
    </dxf>
    <dxf>
      <fill>
        <patternFill>
          <bgColor theme="0"/>
        </patternFill>
      </fill>
    </dxf>
    <dxf>
      <font>
        <color auto="1"/>
      </font>
    </dxf>
    <dxf>
      <fill>
        <patternFill>
          <bgColor theme="4" tint="0.79998168889431442"/>
        </patternFill>
      </fill>
    </dxf>
    <dxf>
      <fill>
        <patternFill>
          <bgColor theme="0"/>
        </patternFill>
      </fill>
    </dxf>
    <dxf>
      <fill>
        <patternFill>
          <bgColor theme="0"/>
        </patternFill>
      </fill>
    </dxf>
    <dxf>
      <font>
        <color auto="1"/>
      </font>
    </dxf>
    <dxf>
      <font>
        <color auto="1"/>
      </font>
    </dxf>
    <dxf>
      <fill>
        <patternFill patternType="solid">
          <bgColor theme="5" tint="-0.249977111117893"/>
        </patternFill>
      </fill>
    </dxf>
    <dxf>
      <fill>
        <patternFill patternType="solid">
          <bgColor theme="5" tint="0.39997558519241921"/>
        </patternFill>
      </fill>
    </dxf>
    <dxf>
      <fill>
        <patternFill patternType="solid">
          <bgColor rgb="FFFFFF99"/>
        </patternFill>
      </fill>
    </dxf>
    <dxf>
      <fill>
        <patternFill patternType="solid">
          <bgColor theme="6" tint="0.39997558519241921"/>
        </patternFill>
      </fill>
    </dxf>
    <dxf>
      <fill>
        <patternFill patternType="solid">
          <bgColor theme="6" tint="-0.249977111117893"/>
        </patternFill>
      </fill>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4" tint="-0.499984740745262"/>
      </font>
    </dxf>
    <dxf>
      <font>
        <color theme="4" tint="-0.499984740745262"/>
      </font>
    </dxf>
    <dxf>
      <font>
        <color theme="4" tint="-0.499984740745262"/>
      </font>
    </dxf>
    <dxf>
      <font>
        <color theme="4" tint="-0.499984740745262"/>
      </font>
    </dxf>
    <dxf>
      <font>
        <color theme="4" tint="-0.499984740745262"/>
      </font>
    </dxf>
    <dxf>
      <font>
        <color theme="4" tint="-0.499984740745262"/>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auto="1"/>
      </font>
    </dxf>
    <dxf>
      <font>
        <color auto="1"/>
      </font>
    </dxf>
    <dxf>
      <fill>
        <patternFill>
          <bgColor theme="3" tint="0.79998168889431442"/>
        </patternFill>
      </fill>
    </dxf>
    <dxf>
      <fill>
        <patternFill>
          <bgColor theme="3" tint="0.79998168889431442"/>
        </patternFill>
      </fill>
    </dxf>
    <dxf>
      <fill>
        <patternFill>
          <bgColor theme="3" tint="0.79998168889431442"/>
        </patternFill>
      </fill>
    </dxf>
    <dxf>
      <fill>
        <patternFill>
          <bgColor theme="0"/>
        </patternFill>
      </fill>
    </dxf>
    <dxf>
      <fill>
        <patternFill>
          <bgColor theme="0"/>
        </patternFill>
      </fill>
    </dxf>
    <dxf>
      <fill>
        <patternFill>
          <bgColor theme="4" tint="0.79998168889431442"/>
        </patternFill>
      </fill>
    </dxf>
    <dxf>
      <font>
        <color auto="1"/>
      </font>
    </dxf>
    <dxf>
      <fill>
        <patternFill>
          <bgColor theme="4" tint="0.79998168889431442"/>
        </patternFill>
      </fill>
    </dxf>
    <dxf>
      <fill>
        <patternFill>
          <bgColor theme="4"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numFmt numFmtId="164" formatCode="[$£-809]#,##0.00"/>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99CCFF"/>
      <color rgb="FF0099CC"/>
      <color rgb="FF33CCFF"/>
      <color rgb="FFFFFF99"/>
      <color rgb="FF9900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Summary!PivotTable14</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sz="1100" b="1">
                <a:solidFill>
                  <a:sysClr val="windowText" lastClr="000000"/>
                </a:solidFill>
              </a:rPr>
              <a:t>Total Training Cost by Department</a:t>
            </a:r>
            <a:endParaRPr lang="en-GH" sz="1100" b="1">
              <a:solidFill>
                <a:sysClr val="windowText" lastClr="000000"/>
              </a:solidFill>
            </a:endParaRPr>
          </a:p>
        </c:rich>
      </c:tx>
      <c:layout>
        <c:manualLayout>
          <c:xMode val="edge"/>
          <c:yMode val="edge"/>
          <c:x val="0.23225347670036822"/>
          <c:y val="4.8487514479684454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solidFill>
            <a:schemeClr val="tx2">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6"/>
        <c:spPr>
          <a:solidFill>
            <a:srgbClr val="0070C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3.7169286312252248E-2"/>
          <c:y val="0.21185098685316256"/>
          <c:w val="0.90436269601080832"/>
          <c:h val="0.51691323989812599"/>
        </c:manualLayout>
      </c:layout>
      <c:barChart>
        <c:barDir val="col"/>
        <c:grouping val="clustered"/>
        <c:varyColors val="0"/>
        <c:ser>
          <c:idx val="0"/>
          <c:order val="0"/>
          <c:tx>
            <c:strRef>
              <c:f>'Pivot Summary'!$H$37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2D06-4386-A1E0-BC6445A85BB1}"/>
              </c:ext>
            </c:extLst>
          </c:dPt>
          <c:dPt>
            <c:idx val="1"/>
            <c:invertIfNegative val="0"/>
            <c:bubble3D val="0"/>
            <c:spPr>
              <a:solidFill>
                <a:srgbClr val="0070C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4-2D06-4386-A1E0-BC6445A85BB1}"/>
              </c:ext>
            </c:extLst>
          </c:dPt>
          <c:dPt>
            <c:idx val="2"/>
            <c:invertIfNegative val="0"/>
            <c:bubble3D val="0"/>
            <c:spPr>
              <a:solidFill>
                <a:schemeClr val="tx2">
                  <a:lumMod val="60000"/>
                  <a:lumOff val="4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2D06-4386-A1E0-BC6445A85BB1}"/>
              </c:ext>
            </c:extLst>
          </c:dPt>
          <c:dPt>
            <c:idx val="3"/>
            <c:invertIfNegative val="0"/>
            <c:bubble3D val="0"/>
            <c:spPr>
              <a:solidFill>
                <a:schemeClr val="tx2">
                  <a:lumMod val="40000"/>
                  <a:lumOff val="6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2D06-4386-A1E0-BC6445A85BB1}"/>
              </c:ext>
            </c:extLst>
          </c:dPt>
          <c:dPt>
            <c:idx val="4"/>
            <c:invertIfNegative val="0"/>
            <c:bubble3D val="0"/>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2D06-4386-A1E0-BC6445A85BB1}"/>
              </c:ext>
            </c:extLst>
          </c:dPt>
          <c:dLbls>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Summary'!$G$38:$G$43</c:f>
              <c:strCache>
                <c:ptCount val="5"/>
                <c:pt idx="0">
                  <c:v>FINANCE</c:v>
                </c:pt>
                <c:pt idx="1">
                  <c:v>DEVELOPMENT</c:v>
                </c:pt>
                <c:pt idx="2">
                  <c:v>MARKETING</c:v>
                </c:pt>
                <c:pt idx="3">
                  <c:v>IT SUPPORT</c:v>
                </c:pt>
                <c:pt idx="4">
                  <c:v>HR</c:v>
                </c:pt>
              </c:strCache>
            </c:strRef>
          </c:cat>
          <c:val>
            <c:numRef>
              <c:f>'Pivot Summary'!$H$38:$H$43</c:f>
              <c:numCache>
                <c:formatCode>[$£-809]#,##0.00</c:formatCode>
                <c:ptCount val="5"/>
                <c:pt idx="0">
                  <c:v>16100</c:v>
                </c:pt>
                <c:pt idx="1">
                  <c:v>14300</c:v>
                </c:pt>
                <c:pt idx="2">
                  <c:v>11400</c:v>
                </c:pt>
                <c:pt idx="3">
                  <c:v>7900</c:v>
                </c:pt>
                <c:pt idx="4">
                  <c:v>3600</c:v>
                </c:pt>
              </c:numCache>
            </c:numRef>
          </c:val>
          <c:extLst>
            <c:ext xmlns:c16="http://schemas.microsoft.com/office/drawing/2014/chart" uri="{C3380CC4-5D6E-409C-BE32-E72D297353CC}">
              <c16:uniqueId val="{00000000-341D-4147-982D-CBFA48F40484}"/>
            </c:ext>
          </c:extLst>
        </c:ser>
        <c:dLbls>
          <c:showLegendKey val="0"/>
          <c:showVal val="0"/>
          <c:showCatName val="0"/>
          <c:showSerName val="0"/>
          <c:showPercent val="0"/>
          <c:showBubbleSize val="0"/>
        </c:dLbls>
        <c:gapWidth val="100"/>
        <c:overlap val="-24"/>
        <c:axId val="447273376"/>
        <c:axId val="447261312"/>
      </c:barChart>
      <c:catAx>
        <c:axId val="44727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crossAx val="447261312"/>
        <c:crosses val="autoZero"/>
        <c:auto val="1"/>
        <c:lblAlgn val="ctr"/>
        <c:lblOffset val="100"/>
        <c:noMultiLvlLbl val="0"/>
      </c:catAx>
      <c:valAx>
        <c:axId val="447261312"/>
        <c:scaling>
          <c:orientation val="minMax"/>
        </c:scaling>
        <c:delete val="1"/>
        <c:axPos val="l"/>
        <c:numFmt formatCode="[$£-809]#,##0.00" sourceLinked="1"/>
        <c:majorTickMark val="none"/>
        <c:minorTickMark val="none"/>
        <c:tickLblPos val="nextTo"/>
        <c:crossAx val="44727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Summary!PivotTable13</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AR" sz="1100" b="1">
                <a:solidFill>
                  <a:sysClr val="windowText" lastClr="000000"/>
                </a:solidFill>
              </a:rPr>
              <a:t>Average Salary by Department</a:t>
            </a:r>
          </a:p>
        </c:rich>
      </c:tx>
      <c:layout>
        <c:manualLayout>
          <c:xMode val="edge"/>
          <c:yMode val="edge"/>
          <c:x val="0.24953398702277052"/>
          <c:y val="4.7995333916593759E-3"/>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dLbl>
          <c:idx val="0"/>
          <c:layout>
            <c:manualLayout>
              <c:x val="3.3472803347280332E-2"/>
              <c:y val="0"/>
            </c:manualLayout>
          </c:layout>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6.347161027516833E-2"/>
          <c:y val="0.16652178477690285"/>
          <c:w val="0.89936090873173336"/>
          <c:h val="0.57634109069699624"/>
        </c:manualLayout>
      </c:layout>
      <c:barChart>
        <c:barDir val="col"/>
        <c:grouping val="clustered"/>
        <c:varyColors val="0"/>
        <c:ser>
          <c:idx val="0"/>
          <c:order val="0"/>
          <c:tx>
            <c:strRef>
              <c:f>'Pivot Summary'!$B$37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2-3C57-43C5-9AF0-6BA4324EB4E7}"/>
              </c:ext>
            </c:extLst>
          </c:dPt>
          <c:dPt>
            <c:idx val="4"/>
            <c:invertIfNegative val="0"/>
            <c:bubble3D val="0"/>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42F7-4DD9-856B-5AE8B1E3C717}"/>
              </c:ext>
            </c:extLst>
          </c:dPt>
          <c:dLbls>
            <c:dLbl>
              <c:idx val="4"/>
              <c:layout>
                <c:manualLayout>
                  <c:x val="3.347280334728033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2F7-4DD9-856B-5AE8B1E3C717}"/>
                </c:ext>
              </c:extLst>
            </c:dLbl>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Summary'!$A$38:$A$43</c:f>
              <c:strCache>
                <c:ptCount val="5"/>
                <c:pt idx="0">
                  <c:v>MARKETING</c:v>
                </c:pt>
                <c:pt idx="1">
                  <c:v>FINANCE</c:v>
                </c:pt>
                <c:pt idx="2">
                  <c:v>HR</c:v>
                </c:pt>
                <c:pt idx="3">
                  <c:v>IT SUPPORT</c:v>
                </c:pt>
                <c:pt idx="4">
                  <c:v>DEVELOPMENT</c:v>
                </c:pt>
              </c:strCache>
            </c:strRef>
          </c:cat>
          <c:val>
            <c:numRef>
              <c:f>'Pivot Summary'!$B$38:$B$43</c:f>
              <c:numCache>
                <c:formatCode>[$£-809]#,##0.00</c:formatCode>
                <c:ptCount val="5"/>
                <c:pt idx="0">
                  <c:v>47941.176470588238</c:v>
                </c:pt>
                <c:pt idx="1">
                  <c:v>46666.666666666664</c:v>
                </c:pt>
                <c:pt idx="2">
                  <c:v>45833.333333333336</c:v>
                </c:pt>
                <c:pt idx="3">
                  <c:v>43181.818181818184</c:v>
                </c:pt>
                <c:pt idx="4">
                  <c:v>40789.473684210527</c:v>
                </c:pt>
              </c:numCache>
            </c:numRef>
          </c:val>
          <c:extLst>
            <c:ext xmlns:c16="http://schemas.microsoft.com/office/drawing/2014/chart" uri="{C3380CC4-5D6E-409C-BE32-E72D297353CC}">
              <c16:uniqueId val="{00000000-59D3-41EC-A258-E6C1663C4B45}"/>
            </c:ext>
          </c:extLst>
        </c:ser>
        <c:dLbls>
          <c:dLblPos val="outEnd"/>
          <c:showLegendKey val="0"/>
          <c:showVal val="1"/>
          <c:showCatName val="0"/>
          <c:showSerName val="0"/>
          <c:showPercent val="0"/>
          <c:showBubbleSize val="0"/>
        </c:dLbls>
        <c:gapWidth val="100"/>
        <c:overlap val="-24"/>
        <c:axId val="452641792"/>
        <c:axId val="452637216"/>
      </c:barChart>
      <c:catAx>
        <c:axId val="4526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crossAx val="452637216"/>
        <c:crosses val="autoZero"/>
        <c:auto val="1"/>
        <c:lblAlgn val="ctr"/>
        <c:lblOffset val="100"/>
        <c:noMultiLvlLbl val="0"/>
      </c:catAx>
      <c:valAx>
        <c:axId val="452637216"/>
        <c:scaling>
          <c:orientation val="minMax"/>
        </c:scaling>
        <c:delete val="1"/>
        <c:axPos val="l"/>
        <c:numFmt formatCode="[$£-809]#,##0.00" sourceLinked="1"/>
        <c:majorTickMark val="none"/>
        <c:minorTickMark val="none"/>
        <c:tickLblPos val="nextTo"/>
        <c:crossAx val="45264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AR" sz="1100" b="1">
                <a:solidFill>
                  <a:sysClr val="windowText" lastClr="000000"/>
                </a:solidFill>
              </a:rPr>
              <a:t>Employee Performance Ratings Distribution</a:t>
            </a:r>
            <a:endParaRPr lang="en-US" sz="1100" b="1">
              <a:solidFill>
                <a:sysClr val="windowText" lastClr="000000"/>
              </a:solidFill>
            </a:endParaRPr>
          </a:p>
        </c:rich>
      </c:tx>
      <c:layout>
        <c:manualLayout>
          <c:xMode val="edge"/>
          <c:yMode val="edge"/>
          <c:x val="0.14200154429483558"/>
          <c:y val="5.4447581795989417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GH"/>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tx2">
              <a:lumMod val="75000"/>
            </a:schemeClr>
          </a:solidFill>
          <a:ln>
            <a:noFill/>
          </a:ln>
          <a:effectLst>
            <a:outerShdw blurRad="40000" dist="23000" dir="5400000" rotWithShape="0">
              <a:srgbClr val="000000">
                <a:alpha val="35000"/>
              </a:srgbClr>
            </a:outerShdw>
          </a:effectLst>
        </c:spPr>
        <c:dLbl>
          <c:idx val="0"/>
          <c:layout>
            <c:manualLayout>
              <c:x val="3.7611341100271412E-3"/>
              <c:y val="2.319414932215120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bg1">
              <a:lumMod val="75000"/>
            </a:schemeClr>
          </a:solidFill>
          <a:ln>
            <a:noFill/>
          </a:ln>
          <a:effectLst>
            <a:outerShdw blurRad="40000" dist="23000" dir="5400000" rotWithShape="0">
              <a:srgbClr val="000000">
                <a:alpha val="35000"/>
              </a:srgbClr>
            </a:outerShdw>
          </a:effectLst>
        </c:spPr>
      </c:pivotFmt>
      <c:pivotFmt>
        <c:idx val="3"/>
        <c:spPr>
          <a:solidFill>
            <a:schemeClr val="accent5">
              <a:lumMod val="60000"/>
              <a:lumOff val="40000"/>
            </a:schemeClr>
          </a:solidFill>
          <a:ln>
            <a:noFill/>
          </a:ln>
          <a:effectLst>
            <a:outerShdw blurRad="40000" dist="23000" dir="5400000" rotWithShape="0">
              <a:srgbClr val="000000">
                <a:alpha val="35000"/>
              </a:srgbClr>
            </a:outerShdw>
          </a:effectLst>
        </c:spPr>
      </c:pivotFmt>
      <c:pivotFmt>
        <c:idx val="4"/>
        <c:spPr>
          <a:solidFill>
            <a:schemeClr val="tx2">
              <a:lumMod val="40000"/>
              <a:lumOff val="60000"/>
            </a:schemeClr>
          </a:solidFill>
          <a:ln>
            <a:noFill/>
          </a:ln>
          <a:effectLst>
            <a:outerShdw blurRad="40000" dist="23000" dir="5400000" rotWithShape="0">
              <a:srgbClr val="000000">
                <a:alpha val="35000"/>
              </a:srgbClr>
            </a:outerShdw>
          </a:effectLst>
        </c:spPr>
      </c:pivotFmt>
      <c:pivotFmt>
        <c:idx val="5"/>
        <c:spPr>
          <a:solidFill>
            <a:srgbClr val="0070C0"/>
          </a:solidFill>
          <a:ln>
            <a:noFill/>
          </a:ln>
          <a:effectLst>
            <a:outerShdw blurRad="40000" dist="23000" dir="5400000" rotWithShape="0">
              <a:srgbClr val="000000">
                <a:alpha val="35000"/>
              </a:srgbClr>
            </a:outerShdw>
          </a:effectLst>
        </c:spPr>
      </c:pivotFmt>
    </c:pivotFmts>
    <c:plotArea>
      <c:layout>
        <c:manualLayout>
          <c:layoutTarget val="inner"/>
          <c:xMode val="edge"/>
          <c:yMode val="edge"/>
          <c:x val="0.12791477466660872"/>
          <c:y val="0.23137513287395561"/>
          <c:w val="0.66324726872120376"/>
          <c:h val="0.64895255274117447"/>
        </c:manualLayout>
      </c:layout>
      <c:doughnutChart>
        <c:varyColors val="1"/>
        <c:ser>
          <c:idx val="0"/>
          <c:order val="0"/>
          <c:tx>
            <c:strRef>
              <c:f>'Pivot Summary'!$J$22</c:f>
              <c:strCache>
                <c:ptCount val="1"/>
                <c:pt idx="0">
                  <c:v>Total</c:v>
                </c:pt>
              </c:strCache>
            </c:strRef>
          </c:tx>
          <c:dPt>
            <c:idx val="0"/>
            <c:bubble3D val="0"/>
            <c:spPr>
              <a:solidFill>
                <a:schemeClr val="bg1">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FF5-46C9-92A0-F3AC7285DF2A}"/>
              </c:ext>
            </c:extLst>
          </c:dPt>
          <c:dPt>
            <c:idx val="1"/>
            <c:bubble3D val="0"/>
            <c:spPr>
              <a:solidFill>
                <a:schemeClr val="accent5">
                  <a:lumMod val="60000"/>
                  <a:lumOff val="4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FF5-46C9-92A0-F3AC7285DF2A}"/>
              </c:ext>
            </c:extLst>
          </c:dPt>
          <c:dPt>
            <c:idx val="2"/>
            <c:bubble3D val="0"/>
            <c:spPr>
              <a:solidFill>
                <a:schemeClr val="tx2">
                  <a:lumMod val="40000"/>
                  <a:lumOff val="60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FF5-46C9-92A0-F3AC7285DF2A}"/>
              </c:ext>
            </c:extLst>
          </c:dPt>
          <c:dPt>
            <c:idx val="3"/>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FF5-46C9-92A0-F3AC7285DF2A}"/>
              </c:ext>
            </c:extLst>
          </c:dPt>
          <c:dPt>
            <c:idx val="4"/>
            <c:bubble3D val="0"/>
            <c:spPr>
              <a:solidFill>
                <a:schemeClr val="tx2">
                  <a:lumMod val="75000"/>
                </a:schemeClr>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2901-488B-90E5-92891E75BAC7}"/>
              </c:ext>
            </c:extLst>
          </c:dPt>
          <c:dLbls>
            <c:dLbl>
              <c:idx val="4"/>
              <c:layout>
                <c:manualLayout>
                  <c:x val="3.7611341100271412E-3"/>
                  <c:y val="2.3194149322151207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901-488B-90E5-92891E75BA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Summary'!$I$23:$I$28</c:f>
              <c:strCache>
                <c:ptCount val="5"/>
                <c:pt idx="0">
                  <c:v>1</c:v>
                </c:pt>
                <c:pt idx="1">
                  <c:v>2</c:v>
                </c:pt>
                <c:pt idx="2">
                  <c:v>3</c:v>
                </c:pt>
                <c:pt idx="3">
                  <c:v>4</c:v>
                </c:pt>
                <c:pt idx="4">
                  <c:v>5</c:v>
                </c:pt>
              </c:strCache>
            </c:strRef>
          </c:cat>
          <c:val>
            <c:numRef>
              <c:f>'Pivot Summary'!$J$23:$J$28</c:f>
              <c:numCache>
                <c:formatCode>General</c:formatCode>
                <c:ptCount val="5"/>
                <c:pt idx="0">
                  <c:v>20</c:v>
                </c:pt>
                <c:pt idx="1">
                  <c:v>23</c:v>
                </c:pt>
                <c:pt idx="2">
                  <c:v>19</c:v>
                </c:pt>
                <c:pt idx="3">
                  <c:v>9</c:v>
                </c:pt>
                <c:pt idx="4">
                  <c:v>3</c:v>
                </c:pt>
              </c:numCache>
            </c:numRef>
          </c:val>
          <c:extLst>
            <c:ext xmlns:c16="http://schemas.microsoft.com/office/drawing/2014/chart" uri="{C3380CC4-5D6E-409C-BE32-E72D297353CC}">
              <c16:uniqueId val="{00000000-2901-488B-90E5-92891E75BAC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2">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Summary!PivotTable8</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100" b="1">
                <a:solidFill>
                  <a:sysClr val="windowText" lastClr="000000"/>
                </a:solidFill>
              </a:rPr>
              <a:t>Total Employee by Department</a:t>
            </a:r>
          </a:p>
        </c:rich>
      </c:tx>
      <c:layout>
        <c:manualLayout>
          <c:xMode val="edge"/>
          <c:yMode val="edge"/>
          <c:x val="0.18415583965780735"/>
          <c:y val="2.2238118712422563E-4"/>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GH"/>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3"/>
        <c:spPr>
          <a:solidFill>
            <a:srgbClr val="99CCFF"/>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4"/>
        <c:spPr>
          <a:solidFill>
            <a:srgbClr val="99CCFF"/>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
        <c:idx val="6"/>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pivotFmt>
    </c:pivotFmts>
    <c:plotArea>
      <c:layout>
        <c:manualLayout>
          <c:layoutTarget val="inner"/>
          <c:xMode val="edge"/>
          <c:yMode val="edge"/>
          <c:x val="0.3037018495283863"/>
          <c:y val="0.22684994275295581"/>
          <c:w val="0.69079956834579159"/>
          <c:h val="0.73776953734466721"/>
        </c:manualLayout>
      </c:layout>
      <c:barChart>
        <c:barDir val="bar"/>
        <c:grouping val="clustered"/>
        <c:varyColors val="0"/>
        <c:ser>
          <c:idx val="0"/>
          <c:order val="0"/>
          <c:tx>
            <c:strRef>
              <c:f>'Pivot Summary'!$E$37</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dPt>
            <c:idx val="0"/>
            <c:invertIfNegative val="0"/>
            <c:bubble3D val="0"/>
            <c:spPr>
              <a:solidFill>
                <a:schemeClr val="accent1">
                  <a:lumMod val="20000"/>
                  <a:lumOff val="80000"/>
                </a:schemeClr>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6-FDA3-446A-990E-FE432FB62376}"/>
              </c:ext>
            </c:extLst>
          </c:dPt>
          <c:dPt>
            <c:idx val="2"/>
            <c:invertIfNegative val="0"/>
            <c:bubble3D val="0"/>
            <c:spPr>
              <a:solidFill>
                <a:srgbClr val="99CCFF"/>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3-97BB-4155-B21E-6E66705B6D15}"/>
              </c:ext>
            </c:extLst>
          </c:dPt>
          <c:dPt>
            <c:idx val="3"/>
            <c:invertIfNegative val="0"/>
            <c:bubble3D val="0"/>
            <c:spPr>
              <a:solidFill>
                <a:srgbClr val="99CCFF"/>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5-97BB-4155-B21E-6E66705B6D15}"/>
              </c:ext>
            </c:extLst>
          </c:dPt>
          <c:dPt>
            <c:idx val="4"/>
            <c:invertIfNegative val="0"/>
            <c:bubble3D val="0"/>
            <c:spPr>
              <a:solidFill>
                <a:srgbClr val="002060"/>
              </a:solidFill>
              <a:ln w="9525" cap="flat" cmpd="sng" algn="ctr">
                <a:solidFill>
                  <a:schemeClr val="accent1">
                    <a:shade val="95000"/>
                  </a:schemeClr>
                </a:solidFill>
                <a:round/>
              </a:ln>
              <a:effectLst>
                <a:outerShdw blurRad="40000" dist="20000" dir="5400000" rotWithShape="0">
                  <a:srgbClr val="000000">
                    <a:alpha val="38000"/>
                  </a:srgbClr>
                </a:outerShdw>
              </a:effectLst>
            </c:spPr>
            <c:extLst>
              <c:ext xmlns:c16="http://schemas.microsoft.com/office/drawing/2014/chart" uri="{C3380CC4-5D6E-409C-BE32-E72D297353CC}">
                <c16:uniqueId val="{00000001-64AF-43D8-9D98-F88DE6282C0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Summary'!$D$38:$D$43</c:f>
              <c:strCache>
                <c:ptCount val="5"/>
                <c:pt idx="0">
                  <c:v>HR</c:v>
                </c:pt>
                <c:pt idx="1">
                  <c:v>IT SUPPORT</c:v>
                </c:pt>
                <c:pt idx="2">
                  <c:v>MARKETING</c:v>
                </c:pt>
                <c:pt idx="3">
                  <c:v>DEVELOPMENT</c:v>
                </c:pt>
                <c:pt idx="4">
                  <c:v>FINANCE</c:v>
                </c:pt>
              </c:strCache>
            </c:strRef>
          </c:cat>
          <c:val>
            <c:numRef>
              <c:f>'Pivot Summary'!$E$38:$E$43</c:f>
              <c:numCache>
                <c:formatCode>General</c:formatCode>
                <c:ptCount val="5"/>
                <c:pt idx="0">
                  <c:v>6</c:v>
                </c:pt>
                <c:pt idx="1">
                  <c:v>11</c:v>
                </c:pt>
                <c:pt idx="2">
                  <c:v>17</c:v>
                </c:pt>
                <c:pt idx="3">
                  <c:v>19</c:v>
                </c:pt>
                <c:pt idx="4">
                  <c:v>21</c:v>
                </c:pt>
              </c:numCache>
            </c:numRef>
          </c:val>
          <c:extLst>
            <c:ext xmlns:c16="http://schemas.microsoft.com/office/drawing/2014/chart" uri="{C3380CC4-5D6E-409C-BE32-E72D297353CC}">
              <c16:uniqueId val="{00000000-AC3D-4C2C-91CA-2CDBA380CE22}"/>
            </c:ext>
          </c:extLst>
        </c:ser>
        <c:dLbls>
          <c:dLblPos val="outEnd"/>
          <c:showLegendKey val="0"/>
          <c:showVal val="1"/>
          <c:showCatName val="0"/>
          <c:showSerName val="0"/>
          <c:showPercent val="0"/>
          <c:showBubbleSize val="0"/>
        </c:dLbls>
        <c:gapWidth val="100"/>
        <c:axId val="1143389488"/>
        <c:axId val="1143389904"/>
      </c:barChart>
      <c:catAx>
        <c:axId val="1143389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ysClr val="windowText" lastClr="000000"/>
                </a:solidFill>
                <a:latin typeface="+mn-lt"/>
                <a:ea typeface="+mn-ea"/>
                <a:cs typeface="+mn-cs"/>
              </a:defRPr>
            </a:pPr>
            <a:endParaRPr lang="en-GH"/>
          </a:p>
        </c:txPr>
        <c:crossAx val="1143389904"/>
        <c:crosses val="autoZero"/>
        <c:auto val="1"/>
        <c:lblAlgn val="ctr"/>
        <c:lblOffset val="100"/>
        <c:noMultiLvlLbl val="0"/>
      </c:catAx>
      <c:valAx>
        <c:axId val="1143389904"/>
        <c:scaling>
          <c:orientation val="minMax"/>
        </c:scaling>
        <c:delete val="1"/>
        <c:axPos val="b"/>
        <c:numFmt formatCode="General" sourceLinked="1"/>
        <c:majorTickMark val="none"/>
        <c:minorTickMark val="none"/>
        <c:tickLblPos val="nextTo"/>
        <c:crossAx val="114338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[HR_Worforce_Performance_Analytics.xlsx]Pivot Summary!PivotTable3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sz="1100" b="1">
                <a:solidFill>
                  <a:sysClr val="windowText" lastClr="000000"/>
                </a:solidFill>
              </a:rPr>
              <a:t>Average Performance Rating by Department</a:t>
            </a:r>
          </a:p>
        </c:rich>
      </c:tx>
      <c:layout>
        <c:manualLayout>
          <c:xMode val="edge"/>
          <c:yMode val="edge"/>
          <c:x val="0.1051904166575278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60000"/>
              <a:lumOff val="40000"/>
            </a:schemeClr>
          </a:solidFill>
          <a:ln>
            <a:noFill/>
          </a:ln>
          <a:effectLst/>
        </c:spPr>
      </c:pivotFmt>
    </c:pivotFmts>
    <c:plotArea>
      <c:layout>
        <c:manualLayout>
          <c:layoutTarget val="inner"/>
          <c:xMode val="edge"/>
          <c:yMode val="edge"/>
          <c:x val="0.11213308840873827"/>
          <c:y val="0.23057116947155401"/>
          <c:w val="0.84085834876450261"/>
          <c:h val="0.55145653885902757"/>
        </c:manualLayout>
      </c:layout>
      <c:barChart>
        <c:barDir val="col"/>
        <c:grouping val="clustered"/>
        <c:varyColors val="0"/>
        <c:ser>
          <c:idx val="0"/>
          <c:order val="0"/>
          <c:tx>
            <c:strRef>
              <c:f>'Pivot Summary'!$B$46</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Summary'!$A$47:$A$52</c:f>
              <c:strCache>
                <c:ptCount val="5"/>
                <c:pt idx="0">
                  <c:v>IT SUPPORT</c:v>
                </c:pt>
                <c:pt idx="1">
                  <c:v>FINANCE</c:v>
                </c:pt>
                <c:pt idx="2">
                  <c:v>HR</c:v>
                </c:pt>
                <c:pt idx="3">
                  <c:v>DEVELOPMENT</c:v>
                </c:pt>
                <c:pt idx="4">
                  <c:v>MARKETING</c:v>
                </c:pt>
              </c:strCache>
            </c:strRef>
          </c:cat>
          <c:val>
            <c:numRef>
              <c:f>'Pivot Summary'!$B$47:$B$52</c:f>
              <c:numCache>
                <c:formatCode>0.0</c:formatCode>
                <c:ptCount val="5"/>
                <c:pt idx="0">
                  <c:v>2.7272727272727271</c:v>
                </c:pt>
                <c:pt idx="1">
                  <c:v>2.4285714285714284</c:v>
                </c:pt>
                <c:pt idx="2">
                  <c:v>2.3333333333333335</c:v>
                </c:pt>
                <c:pt idx="3">
                  <c:v>2.2105263157894739</c:v>
                </c:pt>
                <c:pt idx="4">
                  <c:v>2.1764705882352939</c:v>
                </c:pt>
              </c:numCache>
            </c:numRef>
          </c:val>
          <c:extLst>
            <c:ext xmlns:c16="http://schemas.microsoft.com/office/drawing/2014/chart" uri="{C3380CC4-5D6E-409C-BE32-E72D297353CC}">
              <c16:uniqueId val="{00000000-C695-4C28-9B84-B1E852339E4F}"/>
            </c:ext>
          </c:extLst>
        </c:ser>
        <c:dLbls>
          <c:dLblPos val="outEnd"/>
          <c:showLegendKey val="0"/>
          <c:showVal val="1"/>
          <c:showCatName val="0"/>
          <c:showSerName val="0"/>
          <c:showPercent val="0"/>
          <c:showBubbleSize val="0"/>
        </c:dLbls>
        <c:gapWidth val="100"/>
        <c:overlap val="-27"/>
        <c:axId val="1317024256"/>
        <c:axId val="1317025504"/>
      </c:barChart>
      <c:catAx>
        <c:axId val="13170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GH"/>
          </a:p>
        </c:txPr>
        <c:crossAx val="1317025504"/>
        <c:crosses val="autoZero"/>
        <c:auto val="1"/>
        <c:lblAlgn val="ctr"/>
        <c:lblOffset val="100"/>
        <c:noMultiLvlLbl val="0"/>
      </c:catAx>
      <c:valAx>
        <c:axId val="131702550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GH"/>
          </a:p>
        </c:txPr>
        <c:crossAx val="131702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chart" Target="../charts/chart5.xml"/><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485775</xdr:colOff>
      <xdr:row>2</xdr:row>
      <xdr:rowOff>104776</xdr:rowOff>
    </xdr:from>
    <xdr:to>
      <xdr:col>1</xdr:col>
      <xdr:colOff>1666874</xdr:colOff>
      <xdr:row>7</xdr:row>
      <xdr:rowOff>57151</xdr:rowOff>
    </xdr:to>
    <xdr:sp macro="" textlink="">
      <xdr:nvSpPr>
        <xdr:cNvPr id="6" name="Rectangle: Rounded Corners 5">
          <a:extLst>
            <a:ext uri="{FF2B5EF4-FFF2-40B4-BE49-F238E27FC236}">
              <a16:creationId xmlns:a16="http://schemas.microsoft.com/office/drawing/2014/main" id="{32891509-49F2-4154-992A-08BB1DEE4DF3}"/>
            </a:ext>
          </a:extLst>
        </xdr:cNvPr>
        <xdr:cNvSpPr/>
      </xdr:nvSpPr>
      <xdr:spPr>
        <a:xfrm>
          <a:off x="1762125" y="504826"/>
          <a:ext cx="1181099" cy="952500"/>
        </a:xfrm>
        <a:prstGeom prst="roundRect">
          <a:avLst/>
        </a:prstGeom>
        <a:solidFill>
          <a:schemeClr val="tx2">
            <a:lumMod val="60000"/>
            <a:lumOff val="40000"/>
          </a:schemeClr>
        </a:solidFill>
        <a:ln>
          <a:solidFill>
            <a:schemeClr val="bg1">
              <a:lumMod val="6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Total Employees</a:t>
          </a:r>
          <a:endParaRPr lang="en-GH" sz="1400" b="1">
            <a:solidFill>
              <a:schemeClr val="bg1"/>
            </a:solidFill>
          </a:endParaRPr>
        </a:p>
      </xdr:txBody>
    </xdr:sp>
    <xdr:clientData/>
  </xdr:twoCellAnchor>
  <xdr:twoCellAnchor>
    <xdr:from>
      <xdr:col>2</xdr:col>
      <xdr:colOff>361950</xdr:colOff>
      <xdr:row>2</xdr:row>
      <xdr:rowOff>114300</xdr:rowOff>
    </xdr:from>
    <xdr:to>
      <xdr:col>4</xdr:col>
      <xdr:colOff>381000</xdr:colOff>
      <xdr:row>6</xdr:row>
      <xdr:rowOff>9525</xdr:rowOff>
    </xdr:to>
    <xdr:sp macro="" textlink="">
      <xdr:nvSpPr>
        <xdr:cNvPr id="10" name="Rectangle: Rounded Corners 9">
          <a:extLst>
            <a:ext uri="{FF2B5EF4-FFF2-40B4-BE49-F238E27FC236}">
              <a16:creationId xmlns:a16="http://schemas.microsoft.com/office/drawing/2014/main" id="{B0DD14CD-E498-495D-BDDC-CC2F31A6F050}"/>
            </a:ext>
          </a:extLst>
        </xdr:cNvPr>
        <xdr:cNvSpPr/>
      </xdr:nvSpPr>
      <xdr:spPr>
        <a:xfrm>
          <a:off x="3438525" y="514350"/>
          <a:ext cx="1238250" cy="695325"/>
        </a:xfrm>
        <a:prstGeom prst="roundRect">
          <a:avLst/>
        </a:prstGeom>
        <a:solidFill>
          <a:schemeClr val="tx2">
            <a:lumMod val="60000"/>
            <a:lumOff val="40000"/>
          </a:schemeClr>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Average Salary</a:t>
          </a:r>
          <a:endParaRPr lang="en-GH" sz="1400" b="1">
            <a:solidFill>
              <a:schemeClr val="bg1"/>
            </a:solidFill>
          </a:endParaRPr>
        </a:p>
      </xdr:txBody>
    </xdr:sp>
    <xdr:clientData/>
  </xdr:twoCellAnchor>
  <xdr:twoCellAnchor>
    <xdr:from>
      <xdr:col>4</xdr:col>
      <xdr:colOff>381001</xdr:colOff>
      <xdr:row>8</xdr:row>
      <xdr:rowOff>66675</xdr:rowOff>
    </xdr:from>
    <xdr:to>
      <xdr:col>8</xdr:col>
      <xdr:colOff>466725</xdr:colOff>
      <xdr:row>19</xdr:row>
      <xdr:rowOff>38101</xdr:rowOff>
    </xdr:to>
    <xdr:graphicFrame macro="">
      <xdr:nvGraphicFramePr>
        <xdr:cNvPr id="16" name="Chart 10">
          <a:extLst>
            <a:ext uri="{FF2B5EF4-FFF2-40B4-BE49-F238E27FC236}">
              <a16:creationId xmlns:a16="http://schemas.microsoft.com/office/drawing/2014/main" id="{37D32D70-6D7E-485F-8FA3-D60459186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866774</xdr:colOff>
      <xdr:row>8</xdr:row>
      <xdr:rowOff>38101</xdr:rowOff>
    </xdr:from>
    <xdr:to>
      <xdr:col>4</xdr:col>
      <xdr:colOff>180975</xdr:colOff>
      <xdr:row>19</xdr:row>
      <xdr:rowOff>28576</xdr:rowOff>
    </xdr:to>
    <xdr:graphicFrame macro="">
      <xdr:nvGraphicFramePr>
        <xdr:cNvPr id="17" name="Chart 13">
          <a:extLst>
            <a:ext uri="{FF2B5EF4-FFF2-40B4-BE49-F238E27FC236}">
              <a16:creationId xmlns:a16="http://schemas.microsoft.com/office/drawing/2014/main" id="{80B601B7-7389-4F38-89F7-E8DE509AE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371476</xdr:colOff>
      <xdr:row>0</xdr:row>
      <xdr:rowOff>47626</xdr:rowOff>
    </xdr:from>
    <xdr:to>
      <xdr:col>13</xdr:col>
      <xdr:colOff>581026</xdr:colOff>
      <xdr:row>2</xdr:row>
      <xdr:rowOff>47626</xdr:rowOff>
    </xdr:to>
    <xdr:sp macro="" textlink="">
      <xdr:nvSpPr>
        <xdr:cNvPr id="2" name="Rectangle: Rounded Corners 1">
          <a:extLst>
            <a:ext uri="{FF2B5EF4-FFF2-40B4-BE49-F238E27FC236}">
              <a16:creationId xmlns:a16="http://schemas.microsoft.com/office/drawing/2014/main" id="{9BF33039-2D43-4B6A-BA57-E93FFB0836B0}"/>
            </a:ext>
          </a:extLst>
        </xdr:cNvPr>
        <xdr:cNvSpPr/>
      </xdr:nvSpPr>
      <xdr:spPr>
        <a:xfrm>
          <a:off x="1647826" y="47626"/>
          <a:ext cx="9563100" cy="400050"/>
        </a:xfrm>
        <a:prstGeom prst="roundRect">
          <a:avLst/>
        </a:prstGeom>
        <a:solidFill>
          <a:schemeClr val="bg1"/>
        </a:solidFill>
        <a:ln>
          <a:solidFill>
            <a:schemeClr val="tx2">
              <a:lumMod val="75000"/>
            </a:schemeClr>
          </a:solid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baseline="0">
              <a:solidFill>
                <a:schemeClr val="tx2">
                  <a:lumMod val="75000"/>
                </a:schemeClr>
              </a:solidFill>
            </a:rPr>
            <a:t> </a:t>
          </a:r>
          <a:r>
            <a:rPr lang="en-US" sz="2000" b="1">
              <a:solidFill>
                <a:schemeClr val="tx2">
                  <a:lumMod val="75000"/>
                </a:schemeClr>
              </a:solidFill>
            </a:rPr>
            <a:t>HR WORKFORCE &amp; PERFORMANCE DASHBOARD</a:t>
          </a:r>
          <a:endParaRPr lang="en-GH" sz="2000" b="1">
            <a:solidFill>
              <a:schemeClr val="tx2">
                <a:lumMod val="75000"/>
              </a:schemeClr>
            </a:solidFill>
          </a:endParaRPr>
        </a:p>
      </xdr:txBody>
    </xdr:sp>
    <xdr:clientData/>
  </xdr:twoCellAnchor>
  <xdr:twoCellAnchor>
    <xdr:from>
      <xdr:col>8</xdr:col>
      <xdr:colOff>457200</xdr:colOff>
      <xdr:row>2</xdr:row>
      <xdr:rowOff>85723</xdr:rowOff>
    </xdr:from>
    <xdr:to>
      <xdr:col>11</xdr:col>
      <xdr:colOff>457200</xdr:colOff>
      <xdr:row>6</xdr:row>
      <xdr:rowOff>123825</xdr:rowOff>
    </xdr:to>
    <xdr:sp macro="" textlink="">
      <xdr:nvSpPr>
        <xdr:cNvPr id="19" name="Rectangle: Rounded Corners 18">
          <a:extLst>
            <a:ext uri="{FF2B5EF4-FFF2-40B4-BE49-F238E27FC236}">
              <a16:creationId xmlns:a16="http://schemas.microsoft.com/office/drawing/2014/main" id="{09D41A20-8355-4024-BC8C-EEB6560453FB}"/>
            </a:ext>
          </a:extLst>
        </xdr:cNvPr>
        <xdr:cNvSpPr/>
      </xdr:nvSpPr>
      <xdr:spPr>
        <a:xfrm>
          <a:off x="7191375" y="485773"/>
          <a:ext cx="1828800" cy="838202"/>
        </a:xfrm>
        <a:prstGeom prst="roundRect">
          <a:avLst/>
        </a:prstGeom>
        <a:solidFill>
          <a:schemeClr val="tx2">
            <a:lumMod val="60000"/>
            <a:lumOff val="40000"/>
          </a:schemeClr>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Average Performance Rating</a:t>
          </a:r>
        </a:p>
        <a:p>
          <a:pPr algn="l"/>
          <a:endParaRPr lang="en-US" sz="1600" b="1">
            <a:solidFill>
              <a:schemeClr val="tx2">
                <a:lumMod val="75000"/>
              </a:schemeClr>
            </a:solidFill>
          </a:endParaRPr>
        </a:p>
        <a:p>
          <a:pPr algn="l"/>
          <a:endParaRPr lang="en-GH" sz="1600" b="1">
            <a:solidFill>
              <a:schemeClr val="tx2">
                <a:lumMod val="75000"/>
              </a:schemeClr>
            </a:solidFill>
          </a:endParaRPr>
        </a:p>
      </xdr:txBody>
    </xdr:sp>
    <xdr:clientData/>
  </xdr:twoCellAnchor>
  <xdr:twoCellAnchor>
    <xdr:from>
      <xdr:col>9</xdr:col>
      <xdr:colOff>76200</xdr:colOff>
      <xdr:row>8</xdr:row>
      <xdr:rowOff>95250</xdr:rowOff>
    </xdr:from>
    <xdr:to>
      <xdr:col>12</xdr:col>
      <xdr:colOff>476249</xdr:colOff>
      <xdr:row>19</xdr:row>
      <xdr:rowOff>161926</xdr:rowOff>
    </xdr:to>
    <xdr:graphicFrame macro="">
      <xdr:nvGraphicFramePr>
        <xdr:cNvPr id="20" name="Chart 19">
          <a:extLst>
            <a:ext uri="{FF2B5EF4-FFF2-40B4-BE49-F238E27FC236}">
              <a16:creationId xmlns:a16="http://schemas.microsoft.com/office/drawing/2014/main" id="{7D14ABAC-581B-46F9-A46C-E3D6B40CE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38101</xdr:colOff>
      <xdr:row>8</xdr:row>
      <xdr:rowOff>133350</xdr:rowOff>
    </xdr:from>
    <xdr:to>
      <xdr:col>1</xdr:col>
      <xdr:colOff>638174</xdr:colOff>
      <xdr:row>19</xdr:row>
      <xdr:rowOff>28576</xdr:rowOff>
    </xdr:to>
    <xdr:graphicFrame macro="">
      <xdr:nvGraphicFramePr>
        <xdr:cNvPr id="3" name="Chart 1">
          <a:extLst>
            <a:ext uri="{FF2B5EF4-FFF2-40B4-BE49-F238E27FC236}">
              <a16:creationId xmlns:a16="http://schemas.microsoft.com/office/drawing/2014/main" id="{6DF36461-6B24-43DD-945A-D50B8F34F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0</xdr:row>
      <xdr:rowOff>0</xdr:rowOff>
    </xdr:from>
    <xdr:to>
      <xdr:col>1</xdr:col>
      <xdr:colOff>161925</xdr:colOff>
      <xdr:row>8</xdr:row>
      <xdr:rowOff>66675</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B14C20C9-E1D7-4230-AFB5-BBF3153DB5A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0"/>
              <a:ext cx="1476375" cy="172402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466725</xdr:colOff>
      <xdr:row>5</xdr:row>
      <xdr:rowOff>57150</xdr:rowOff>
    </xdr:from>
    <xdr:to>
      <xdr:col>1</xdr:col>
      <xdr:colOff>1676400</xdr:colOff>
      <xdr:row>7</xdr:row>
      <xdr:rowOff>95249</xdr:rowOff>
    </xdr:to>
    <xdr:sp macro="" textlink="'Pivot Summary'!B9">
      <xdr:nvSpPr>
        <xdr:cNvPr id="5" name="TextBox 4">
          <a:extLst>
            <a:ext uri="{FF2B5EF4-FFF2-40B4-BE49-F238E27FC236}">
              <a16:creationId xmlns:a16="http://schemas.microsoft.com/office/drawing/2014/main" id="{848447C5-AA4B-4694-B61E-09B92A1FB06F}"/>
            </a:ext>
          </a:extLst>
        </xdr:cNvPr>
        <xdr:cNvSpPr txBox="1"/>
      </xdr:nvSpPr>
      <xdr:spPr>
        <a:xfrm>
          <a:off x="1743075" y="1057275"/>
          <a:ext cx="1209675" cy="438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9DF4BE7-C8B8-4D5E-A744-6034507A24F2}" type="TxLink">
            <a:rPr lang="en-US" sz="2000" b="1" i="0" u="none" strike="noStrike">
              <a:solidFill>
                <a:srgbClr val="000000"/>
              </a:solidFill>
              <a:latin typeface="Calibri"/>
              <a:ea typeface="Calibri"/>
              <a:cs typeface="Calibri"/>
            </a:rPr>
            <a:pPr algn="l"/>
            <a:t>74</a:t>
          </a:fld>
          <a:endParaRPr lang="en-GH" sz="2000" b="1"/>
        </a:p>
      </xdr:txBody>
    </xdr:sp>
    <xdr:clientData/>
  </xdr:twoCellAnchor>
  <xdr:twoCellAnchor>
    <xdr:from>
      <xdr:col>5</xdr:col>
      <xdr:colOff>333376</xdr:colOff>
      <xdr:row>2</xdr:row>
      <xdr:rowOff>114300</xdr:rowOff>
    </xdr:from>
    <xdr:to>
      <xdr:col>7</xdr:col>
      <xdr:colOff>381000</xdr:colOff>
      <xdr:row>6</xdr:row>
      <xdr:rowOff>104775</xdr:rowOff>
    </xdr:to>
    <xdr:sp macro="" textlink="">
      <xdr:nvSpPr>
        <xdr:cNvPr id="15" name="Rectangle: Rounded Corners 14">
          <a:extLst>
            <a:ext uri="{FF2B5EF4-FFF2-40B4-BE49-F238E27FC236}">
              <a16:creationId xmlns:a16="http://schemas.microsoft.com/office/drawing/2014/main" id="{46F625A6-3DE1-4157-B82F-633BDAF7CE1C}"/>
            </a:ext>
          </a:extLst>
        </xdr:cNvPr>
        <xdr:cNvSpPr/>
      </xdr:nvSpPr>
      <xdr:spPr>
        <a:xfrm>
          <a:off x="5238751" y="514350"/>
          <a:ext cx="1266824" cy="790575"/>
        </a:xfrm>
        <a:prstGeom prst="roundRect">
          <a:avLst/>
        </a:prstGeom>
        <a:solidFill>
          <a:schemeClr val="tx2">
            <a:lumMod val="60000"/>
            <a:lumOff val="40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Total Training Cost</a:t>
          </a:r>
          <a:endParaRPr lang="en-GH" sz="1400" b="1"/>
        </a:p>
      </xdr:txBody>
    </xdr:sp>
    <xdr:clientData/>
  </xdr:twoCellAnchor>
  <xdr:twoCellAnchor>
    <xdr:from>
      <xdr:col>2</xdr:col>
      <xdr:colOff>352425</xdr:colOff>
      <xdr:row>5</xdr:row>
      <xdr:rowOff>57151</xdr:rowOff>
    </xdr:from>
    <xdr:to>
      <xdr:col>4</xdr:col>
      <xdr:colOff>390525</xdr:colOff>
      <xdr:row>7</xdr:row>
      <xdr:rowOff>76201</xdr:rowOff>
    </xdr:to>
    <xdr:sp macro="" textlink="'Pivot Summary'!C9">
      <xdr:nvSpPr>
        <xdr:cNvPr id="18" name="TextBox 17">
          <a:extLst>
            <a:ext uri="{FF2B5EF4-FFF2-40B4-BE49-F238E27FC236}">
              <a16:creationId xmlns:a16="http://schemas.microsoft.com/office/drawing/2014/main" id="{34CC147A-272C-402E-B1CA-8A5C1F922F04}"/>
            </a:ext>
          </a:extLst>
        </xdr:cNvPr>
        <xdr:cNvSpPr txBox="1"/>
      </xdr:nvSpPr>
      <xdr:spPr>
        <a:xfrm>
          <a:off x="3429000" y="1057276"/>
          <a:ext cx="12573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682F1C-56A4-4F09-B2CB-62D0DD3BF2AC}" type="TxLink">
            <a:rPr lang="en-US" sz="1800" b="1" i="0" u="none" strike="noStrike">
              <a:solidFill>
                <a:srgbClr val="000000"/>
              </a:solidFill>
              <a:latin typeface="Calibri"/>
              <a:ea typeface="Calibri"/>
              <a:cs typeface="Calibri"/>
            </a:rPr>
            <a:pPr/>
            <a:t>£44,864.86</a:t>
          </a:fld>
          <a:endParaRPr lang="en-GH" sz="1800" b="1"/>
        </a:p>
      </xdr:txBody>
    </xdr:sp>
    <xdr:clientData/>
  </xdr:twoCellAnchor>
  <xdr:twoCellAnchor>
    <xdr:from>
      <xdr:col>8</xdr:col>
      <xdr:colOff>409576</xdr:colOff>
      <xdr:row>5</xdr:row>
      <xdr:rowOff>66675</xdr:rowOff>
    </xdr:from>
    <xdr:to>
      <xdr:col>11</xdr:col>
      <xdr:colOff>495300</xdr:colOff>
      <xdr:row>7</xdr:row>
      <xdr:rowOff>114300</xdr:rowOff>
    </xdr:to>
    <xdr:sp macro="" textlink="'Pivot Summary'!F9">
      <xdr:nvSpPr>
        <xdr:cNvPr id="21" name="TextBox 20">
          <a:extLst>
            <a:ext uri="{FF2B5EF4-FFF2-40B4-BE49-F238E27FC236}">
              <a16:creationId xmlns:a16="http://schemas.microsoft.com/office/drawing/2014/main" id="{F502CE7C-950E-481F-8924-AD0B562A737D}"/>
            </a:ext>
          </a:extLst>
        </xdr:cNvPr>
        <xdr:cNvSpPr txBox="1"/>
      </xdr:nvSpPr>
      <xdr:spPr>
        <a:xfrm>
          <a:off x="7143751" y="1066800"/>
          <a:ext cx="1914524"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A66EDF3-49D8-4DA0-8F1C-4BE0214B6084}" type="TxLink">
            <a:rPr lang="en-US" sz="2000" b="1" i="0" u="none" strike="noStrike">
              <a:solidFill>
                <a:srgbClr val="000000"/>
              </a:solidFill>
              <a:latin typeface="Calibri"/>
              <a:ea typeface="Calibri"/>
              <a:cs typeface="Calibri"/>
            </a:rPr>
            <a:pPr algn="l"/>
            <a:t>2.4</a:t>
          </a:fld>
          <a:endParaRPr lang="en-GH" sz="2000" b="1"/>
        </a:p>
      </xdr:txBody>
    </xdr:sp>
    <xdr:clientData/>
  </xdr:twoCellAnchor>
  <xdr:twoCellAnchor>
    <xdr:from>
      <xdr:col>5</xdr:col>
      <xdr:colOff>333376</xdr:colOff>
      <xdr:row>5</xdr:row>
      <xdr:rowOff>76200</xdr:rowOff>
    </xdr:from>
    <xdr:to>
      <xdr:col>7</xdr:col>
      <xdr:colOff>419100</xdr:colOff>
      <xdr:row>7</xdr:row>
      <xdr:rowOff>47625</xdr:rowOff>
    </xdr:to>
    <xdr:sp macro="" textlink="'Pivot Summary'!G9">
      <xdr:nvSpPr>
        <xdr:cNvPr id="22" name="TextBox 21">
          <a:extLst>
            <a:ext uri="{FF2B5EF4-FFF2-40B4-BE49-F238E27FC236}">
              <a16:creationId xmlns:a16="http://schemas.microsoft.com/office/drawing/2014/main" id="{3A62E2CE-AB8F-433B-BB73-7F18D9AE65FE}"/>
            </a:ext>
          </a:extLst>
        </xdr:cNvPr>
        <xdr:cNvSpPr txBox="1"/>
      </xdr:nvSpPr>
      <xdr:spPr>
        <a:xfrm>
          <a:off x="5238751" y="1076325"/>
          <a:ext cx="1304924"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ADCAD5-9691-4F52-B644-6920C5AF5551}" type="TxLink">
            <a:rPr lang="en-US" sz="1800" b="1" i="0" u="none" strike="noStrike">
              <a:solidFill>
                <a:srgbClr val="000000"/>
              </a:solidFill>
              <a:latin typeface="Calibri"/>
              <a:ea typeface="Calibri"/>
              <a:cs typeface="Calibri"/>
            </a:rPr>
            <a:pPr/>
            <a:t>£53,300.00</a:t>
          </a:fld>
          <a:endParaRPr lang="en-GH" sz="1800" b="1"/>
        </a:p>
      </xdr:txBody>
    </xdr:sp>
    <xdr:clientData/>
  </xdr:twoCellAnchor>
  <xdr:twoCellAnchor>
    <xdr:from>
      <xdr:col>12</xdr:col>
      <xdr:colOff>590550</xdr:colOff>
      <xdr:row>2</xdr:row>
      <xdr:rowOff>95251</xdr:rowOff>
    </xdr:from>
    <xdr:to>
      <xdr:col>13</xdr:col>
      <xdr:colOff>742950</xdr:colOff>
      <xdr:row>5</xdr:row>
      <xdr:rowOff>142876</xdr:rowOff>
    </xdr:to>
    <xdr:sp macro="" textlink="">
      <xdr:nvSpPr>
        <xdr:cNvPr id="24" name="Rectangle: Rounded Corners 23">
          <a:extLst>
            <a:ext uri="{FF2B5EF4-FFF2-40B4-BE49-F238E27FC236}">
              <a16:creationId xmlns:a16="http://schemas.microsoft.com/office/drawing/2014/main" id="{90AE4694-DD6A-4467-9430-241BF69B2211}"/>
            </a:ext>
          </a:extLst>
        </xdr:cNvPr>
        <xdr:cNvSpPr/>
      </xdr:nvSpPr>
      <xdr:spPr>
        <a:xfrm>
          <a:off x="9763125" y="495301"/>
          <a:ext cx="1609725" cy="647700"/>
        </a:xfrm>
        <a:prstGeom prst="roundRect">
          <a:avLst/>
        </a:prstGeom>
        <a:solidFill>
          <a:schemeClr val="tx2">
            <a:lumMod val="60000"/>
            <a:lumOff val="40000"/>
          </a:schemeClr>
        </a:solidFill>
        <a:ln>
          <a:solidFill>
            <a:schemeClr val="bg1">
              <a:lumMod val="65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 High</a:t>
          </a:r>
          <a:r>
            <a:rPr lang="en-US" sz="1400" b="1" baseline="0">
              <a:solidFill>
                <a:schemeClr val="bg1"/>
              </a:solidFill>
            </a:rPr>
            <a:t> - Performing Employees %</a:t>
          </a:r>
          <a:endParaRPr lang="en-GH" sz="1400" b="1">
            <a:solidFill>
              <a:schemeClr val="bg1"/>
            </a:solidFill>
          </a:endParaRPr>
        </a:p>
      </xdr:txBody>
    </xdr:sp>
    <xdr:clientData/>
  </xdr:twoCellAnchor>
  <xdr:twoCellAnchor>
    <xdr:from>
      <xdr:col>12</xdr:col>
      <xdr:colOff>619123</xdr:colOff>
      <xdr:row>5</xdr:row>
      <xdr:rowOff>57151</xdr:rowOff>
    </xdr:from>
    <xdr:to>
      <xdr:col>13</xdr:col>
      <xdr:colOff>752475</xdr:colOff>
      <xdr:row>7</xdr:row>
      <xdr:rowOff>38101</xdr:rowOff>
    </xdr:to>
    <xdr:sp macro="" textlink="'Pivot Summary'!B34">
      <xdr:nvSpPr>
        <xdr:cNvPr id="8" name="Rectangle 7">
          <a:extLst>
            <a:ext uri="{FF2B5EF4-FFF2-40B4-BE49-F238E27FC236}">
              <a16:creationId xmlns:a16="http://schemas.microsoft.com/office/drawing/2014/main" id="{B037953D-9B1C-4A44-9BFC-62F2C8419EE5}"/>
            </a:ext>
          </a:extLst>
        </xdr:cNvPr>
        <xdr:cNvSpPr/>
      </xdr:nvSpPr>
      <xdr:spPr>
        <a:xfrm>
          <a:off x="9791698" y="1057276"/>
          <a:ext cx="1590677" cy="3810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352225E-DAB4-4312-AE6C-605E6C2C3890}" type="TxLink">
            <a:rPr lang="en-US" sz="1800" b="1" i="0" u="none" strike="noStrike">
              <a:solidFill>
                <a:srgbClr val="000000"/>
              </a:solidFill>
              <a:latin typeface="Calibri"/>
              <a:ea typeface="Calibri"/>
              <a:cs typeface="Calibri"/>
            </a:rPr>
            <a:pPr algn="l"/>
            <a:t>16.2%</a:t>
          </a:fld>
          <a:endParaRPr lang="en-GH" sz="1800" b="1"/>
        </a:p>
      </xdr:txBody>
    </xdr:sp>
    <xdr:clientData/>
  </xdr:twoCellAnchor>
  <xdr:twoCellAnchor editAs="oneCell">
    <xdr:from>
      <xdr:col>1</xdr:col>
      <xdr:colOff>1000125</xdr:colOff>
      <xdr:row>5</xdr:row>
      <xdr:rowOff>85725</xdr:rowOff>
    </xdr:from>
    <xdr:to>
      <xdr:col>1</xdr:col>
      <xdr:colOff>1562100</xdr:colOff>
      <xdr:row>7</xdr:row>
      <xdr:rowOff>38100</xdr:rowOff>
    </xdr:to>
    <xdr:pic>
      <xdr:nvPicPr>
        <xdr:cNvPr id="28" name="Graphic 27" descr="Group of people with solid fill">
          <a:extLst>
            <a:ext uri="{FF2B5EF4-FFF2-40B4-BE49-F238E27FC236}">
              <a16:creationId xmlns:a16="http://schemas.microsoft.com/office/drawing/2014/main" id="{8ACDF319-2A29-46D0-9B03-065C518865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76475" y="1085850"/>
          <a:ext cx="561975" cy="352425"/>
        </a:xfrm>
        <a:prstGeom prst="rect">
          <a:avLst/>
        </a:prstGeom>
      </xdr:spPr>
    </xdr:pic>
    <xdr:clientData/>
  </xdr:twoCellAnchor>
  <xdr:twoCellAnchor editAs="oneCell">
    <xdr:from>
      <xdr:col>13</xdr:col>
      <xdr:colOff>247649</xdr:colOff>
      <xdr:row>5</xdr:row>
      <xdr:rowOff>38100</xdr:rowOff>
    </xdr:from>
    <xdr:to>
      <xdr:col>13</xdr:col>
      <xdr:colOff>733424</xdr:colOff>
      <xdr:row>7</xdr:row>
      <xdr:rowOff>57150</xdr:rowOff>
    </xdr:to>
    <xdr:pic>
      <xdr:nvPicPr>
        <xdr:cNvPr id="31" name="Graphic 30" descr="Star with solid fill">
          <a:extLst>
            <a:ext uri="{FF2B5EF4-FFF2-40B4-BE49-F238E27FC236}">
              <a16:creationId xmlns:a16="http://schemas.microsoft.com/office/drawing/2014/main" id="{5F87DA04-17F4-4826-A71D-3E3437D472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877549" y="1038225"/>
          <a:ext cx="485775" cy="419100"/>
        </a:xfrm>
        <a:prstGeom prst="rect">
          <a:avLst/>
        </a:prstGeom>
      </xdr:spPr>
    </xdr:pic>
    <xdr:clientData/>
  </xdr:twoCellAnchor>
  <xdr:twoCellAnchor editAs="oneCell">
    <xdr:from>
      <xdr:col>10</xdr:col>
      <xdr:colOff>219075</xdr:colOff>
      <xdr:row>5</xdr:row>
      <xdr:rowOff>57150</xdr:rowOff>
    </xdr:from>
    <xdr:to>
      <xdr:col>11</xdr:col>
      <xdr:colOff>533400</xdr:colOff>
      <xdr:row>7</xdr:row>
      <xdr:rowOff>142875</xdr:rowOff>
    </xdr:to>
    <xdr:pic>
      <xdr:nvPicPr>
        <xdr:cNvPr id="33" name="Graphic 32" descr="Downward trend graph with solid fill">
          <a:extLst>
            <a:ext uri="{FF2B5EF4-FFF2-40B4-BE49-F238E27FC236}">
              <a16:creationId xmlns:a16="http://schemas.microsoft.com/office/drawing/2014/main" id="{5A0A3932-7A39-4F94-B681-91214BB7932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172450" y="1057275"/>
          <a:ext cx="923925" cy="485775"/>
        </a:xfrm>
        <a:prstGeom prst="rect">
          <a:avLst/>
        </a:prstGeom>
      </xdr:spPr>
    </xdr:pic>
    <xdr:clientData/>
  </xdr:twoCellAnchor>
  <xdr:twoCellAnchor>
    <xdr:from>
      <xdr:col>12</xdr:col>
      <xdr:colOff>695324</xdr:colOff>
      <xdr:row>8</xdr:row>
      <xdr:rowOff>90487</xdr:rowOff>
    </xdr:from>
    <xdr:to>
      <xdr:col>14</xdr:col>
      <xdr:colOff>495299</xdr:colOff>
      <xdr:row>19</xdr:row>
      <xdr:rowOff>85725</xdr:rowOff>
    </xdr:to>
    <xdr:graphicFrame macro="">
      <xdr:nvGraphicFramePr>
        <xdr:cNvPr id="7" name="Chart 1">
          <a:extLst>
            <a:ext uri="{FF2B5EF4-FFF2-40B4-BE49-F238E27FC236}">
              <a16:creationId xmlns:a16="http://schemas.microsoft.com/office/drawing/2014/main" id="{CD66F954-E146-4035-B68D-7DA42A126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44.346388541664" createdVersion="7" refreshedVersion="7" minRefreshableVersion="3" recordCount="74" xr:uid="{173EA527-1866-45E0-B47D-41FEFD65744D}">
  <cacheSource type="worksheet">
    <worksheetSource ref="A1:L75" sheet="Employee Data"/>
  </cacheSource>
  <cacheFields count="13">
    <cacheField name="Employee ID" numFmtId="1">
      <sharedItems/>
    </cacheField>
    <cacheField name="Name" numFmtId="0">
      <sharedItems count="74">
        <s v="Employee 1"/>
        <s v="Employee 2"/>
        <s v="Employee 3"/>
        <s v="Employee 4"/>
        <s v="Employee 5"/>
        <s v="Employee 7"/>
        <s v="Employee 8"/>
        <s v="Employee 9"/>
        <s v="Employee 10"/>
        <s v="Employee 11"/>
        <s v="Employee 12"/>
        <s v="Employee 13"/>
        <s v="Employee 14"/>
        <s v="Employee 15"/>
        <s v="Employee 16"/>
        <s v="Employee 17"/>
        <s v="Employee 18"/>
        <s v="Employee 19"/>
        <s v="Employee 20"/>
        <s v="Employee 21"/>
        <s v="Employee 22"/>
        <s v="Employee 23"/>
        <s v="Employee 24"/>
        <s v="Employee 25"/>
        <s v="Employee 26"/>
        <s v="Employee 27"/>
        <s v="Employee 28"/>
        <s v="Employee 29"/>
        <s v="Employee 30"/>
        <s v="Employee 31"/>
        <s v="Employee 32"/>
        <s v="Employee 33"/>
        <s v="Employee 34"/>
        <s v="Employee 35"/>
        <s v="Employee 36"/>
        <s v="Employee 37"/>
        <s v="Employee 38"/>
        <s v="Employee 39"/>
        <s v="Employee 40"/>
        <s v="Employee 41"/>
        <s v="Employee 42"/>
        <s v="Employee 43"/>
        <s v="Employee 44"/>
        <s v="Employee 45"/>
        <s v="Employee 46"/>
        <s v="Employee 47"/>
        <s v="Employee 48"/>
        <s v="Employee 49"/>
        <s v="Employee 50"/>
        <s v="Employee 51"/>
        <s v="Employee 52"/>
        <s v="Employee 53"/>
        <s v="Employee 54"/>
        <s v="Employee 55"/>
        <s v="Employee 56"/>
        <s v="Employee 57"/>
        <s v="Employee 58"/>
        <s v="Employee 59"/>
        <s v="Employee 60"/>
        <s v="Employee 61"/>
        <s v="Employee 62"/>
        <s v="Employee 63"/>
        <s v="Employee 64"/>
        <s v="Employee 65"/>
        <s v="Employee 66"/>
        <s v="Employee 67"/>
        <s v="Employee 68"/>
        <s v="Employee 69"/>
        <s v="Employee 70"/>
        <s v="Employee 71"/>
        <s v="Employee 72"/>
        <s v="Employee 73"/>
        <s v="Employee 74"/>
        <s v="Employee 75"/>
      </sharedItems>
    </cacheField>
    <cacheField name="Department" numFmtId="0">
      <sharedItems count="5">
        <s v="DEVELOPMENT"/>
        <s v="FINANCE"/>
        <s v="IT SUPPORT"/>
        <s v="HR"/>
        <s v="MARKETING"/>
      </sharedItems>
    </cacheField>
    <cacheField name="Role" numFmtId="0">
      <sharedItems count="10">
        <s v="DevOps Engineer"/>
        <s v="Recruiter"/>
        <s v="Software Engineer"/>
        <s v="Analyst"/>
        <s v="Financial Analyst"/>
        <s v="SEO Specialist"/>
        <s v="Technician"/>
        <s v="Content Creator"/>
        <s v="Accountant"/>
        <s v="HR Specialist"/>
      </sharedItems>
    </cacheField>
    <cacheField name="Salary (£)" numFmtId="164">
      <sharedItems containsSemiMixedTypes="0" containsString="0" containsNumber="1" containsInteger="1" minValue="25000" maxValue="65000"/>
    </cacheField>
    <cacheField name="Years with Company" numFmtId="0">
      <sharedItems containsSemiMixedTypes="0" containsString="0" containsNumber="1" containsInteger="1" minValue="1" maxValue="9"/>
    </cacheField>
    <cacheField name="Performance Rating" numFmtId="0">
      <sharedItems containsSemiMixedTypes="0" containsString="0" containsNumber="1" containsInteger="1" minValue="1" maxValue="5" count="5">
        <n v="3"/>
        <n v="4"/>
        <n v="2"/>
        <n v="1"/>
        <n v="5"/>
      </sharedItems>
    </cacheField>
    <cacheField name="Last Training Completed" numFmtId="0">
      <sharedItems/>
    </cacheField>
    <cacheField name="Training Cost (£)" numFmtId="164">
      <sharedItems containsSemiMixedTypes="0" containsString="0" containsNumber="1" containsInteger="1" minValue="500" maxValue="1000"/>
    </cacheField>
    <cacheField name="Training Category" numFmtId="0">
      <sharedItems count="5">
        <s v="Technical"/>
        <s v="Leadership"/>
        <s v="Technical Tools"/>
        <s v="Teamwork"/>
        <s v="Project Management"/>
      </sharedItems>
    </cacheField>
    <cacheField name="Total Compensation (£)" numFmtId="164">
      <sharedItems containsSemiMixedTypes="0" containsString="0" containsNumber="1" containsInteger="1" minValue="25500" maxValue="66000"/>
    </cacheField>
    <cacheField name="Performance Category" numFmtId="0">
      <sharedItems/>
    </cacheField>
    <cacheField name="Perfomance Category 1" numFmtId="0" formula="IF(VALUE(&quot;Performance Rating&quot;) &gt;= 4, &quot;High Performers&quot;, IF(VALUE(&quot;Performance Rating&quot;) = 3, &quot;Satisfactory&quot;, &quot;Low Performers&quot;))" databaseField="0"/>
  </cacheFields>
  <extLst>
    <ext xmlns:x14="http://schemas.microsoft.com/office/spreadsheetml/2009/9/main" uri="{725AE2AE-9491-48be-B2B4-4EB974FC3084}">
      <x14:pivotCacheDefinition pivotCacheId="16362399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linda Ntow" refreshedDate="45744.346389930557" createdVersion="7" refreshedVersion="7" minRefreshableVersion="3" recordCount="5" xr:uid="{091DCE4D-2447-4232-8331-62D044C62D18}">
  <cacheSource type="worksheet">
    <worksheetSource ref="A3:H8" sheet="Pivot Summary"/>
  </cacheSource>
  <cacheFields count="8">
    <cacheField name="Department" numFmtId="0">
      <sharedItems count="5">
        <s v="DEVELOPMENT"/>
        <s v="FINANCE"/>
        <s v="HR"/>
        <s v="IT SUPPORT"/>
        <s v="MARKETING"/>
      </sharedItems>
    </cacheField>
    <cacheField name="Total Employee" numFmtId="0">
      <sharedItems containsSemiMixedTypes="0" containsString="0" containsNumber="1" containsInteger="1" minValue="6" maxValue="21"/>
    </cacheField>
    <cacheField name="Average of Salary (£)" numFmtId="164">
      <sharedItems containsSemiMixedTypes="0" containsString="0" containsNumber="1" minValue="40789.473684210527" maxValue="47941.176470588238"/>
    </cacheField>
    <cacheField name="Max. of Salary (£)" numFmtId="164">
      <sharedItems containsSemiMixedTypes="0" containsString="0" containsNumber="1" containsInteger="1" minValue="55000" maxValue="65000"/>
    </cacheField>
    <cacheField name="Min. of Salary (£)" numFmtId="164">
      <sharedItems containsSemiMixedTypes="0" containsString="0" containsNumber="1" containsInteger="1" minValue="25000" maxValue="35000"/>
    </cacheField>
    <cacheField name="Average of Performance Rating" numFmtId="165">
      <sharedItems containsSemiMixedTypes="0" containsString="0" containsNumber="1" minValue="2.1764705882352939" maxValue="2.7272727272727271"/>
    </cacheField>
    <cacheField name="Total Training Cost (£)" numFmtId="164">
      <sharedItems containsSemiMixedTypes="0" containsString="0" containsNumber="1" containsInteger="1" minValue="3600" maxValue="16100"/>
    </cacheField>
    <cacheField name="Average of Compensation (£)" numFmtId="164">
      <sharedItems containsSemiMixedTypes="0" containsString="0" containsNumber="1" minValue="41542.105263157893" maxValue="48611.76470588235"/>
    </cacheField>
  </cacheFields>
  <extLst>
    <ext xmlns:x14="http://schemas.microsoft.com/office/spreadsheetml/2009/9/main" uri="{725AE2AE-9491-48be-B2B4-4EB974FC3084}">
      <x14:pivotCacheDefinition pivotCacheId="1681145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
  <r>
    <s v="E001"/>
    <x v="0"/>
    <x v="0"/>
    <x v="0"/>
    <n v="30000"/>
    <n v="3"/>
    <x v="0"/>
    <s v="Data Analysis"/>
    <n v="500"/>
    <x v="0"/>
    <n v="30500"/>
    <s v="Satisfactory"/>
  </r>
  <r>
    <s v="E002"/>
    <x v="1"/>
    <x v="1"/>
    <x v="1"/>
    <n v="45000"/>
    <n v="5"/>
    <x v="1"/>
    <s v="Leadership Essentials"/>
    <n v="1000"/>
    <x v="1"/>
    <n v="46000"/>
    <s v="High Performer"/>
  </r>
  <r>
    <s v="E003"/>
    <x v="2"/>
    <x v="0"/>
    <x v="2"/>
    <n v="45000"/>
    <n v="9"/>
    <x v="2"/>
    <s v="Advanced Excel"/>
    <n v="600"/>
    <x v="2"/>
    <n v="45600"/>
    <s v="Needs Improvement"/>
  </r>
  <r>
    <s v="E004"/>
    <x v="3"/>
    <x v="0"/>
    <x v="3"/>
    <n v="50000"/>
    <n v="2"/>
    <x v="0"/>
    <s v="Data Analysis"/>
    <n v="500"/>
    <x v="0"/>
    <n v="50500"/>
    <s v="Satisfactory"/>
  </r>
  <r>
    <s v="E005"/>
    <x v="4"/>
    <x v="2"/>
    <x v="4"/>
    <n v="35000"/>
    <n v="8"/>
    <x v="1"/>
    <s v="Advanced Excel"/>
    <n v="600"/>
    <x v="2"/>
    <n v="35600"/>
    <s v="High Performer"/>
  </r>
  <r>
    <s v="E007"/>
    <x v="5"/>
    <x v="0"/>
    <x v="5"/>
    <n v="25000"/>
    <n v="5"/>
    <x v="3"/>
    <s v="Leadership Essentials"/>
    <n v="1000"/>
    <x v="1"/>
    <n v="26000"/>
    <s v="Needs Improvement"/>
  </r>
  <r>
    <s v="E008"/>
    <x v="6"/>
    <x v="3"/>
    <x v="0"/>
    <n v="50000"/>
    <n v="7"/>
    <x v="4"/>
    <s v="Data Analysis"/>
    <n v="500"/>
    <x v="0"/>
    <n v="50500"/>
    <s v="High Performer"/>
  </r>
  <r>
    <s v="E009"/>
    <x v="7"/>
    <x v="4"/>
    <x v="6"/>
    <n v="40000"/>
    <n v="8"/>
    <x v="0"/>
    <s v="Team Building"/>
    <n v="700"/>
    <x v="3"/>
    <n v="40700"/>
    <s v="Satisfactory"/>
  </r>
  <r>
    <s v="E010"/>
    <x v="8"/>
    <x v="1"/>
    <x v="5"/>
    <n v="25000"/>
    <n v="1"/>
    <x v="2"/>
    <s v="Agile Project Management"/>
    <n v="800"/>
    <x v="4"/>
    <n v="25800"/>
    <s v="Needs Improvement"/>
  </r>
  <r>
    <s v="E011"/>
    <x v="9"/>
    <x v="2"/>
    <x v="1"/>
    <n v="55000"/>
    <n v="6"/>
    <x v="0"/>
    <s v="Advanced Excel"/>
    <n v="600"/>
    <x v="2"/>
    <n v="55600"/>
    <s v="Satisfactory"/>
  </r>
  <r>
    <s v="E012"/>
    <x v="10"/>
    <x v="1"/>
    <x v="5"/>
    <n v="65000"/>
    <n v="1"/>
    <x v="4"/>
    <s v="Agile Project Management"/>
    <n v="800"/>
    <x v="4"/>
    <n v="65800"/>
    <s v="High Performer"/>
  </r>
  <r>
    <s v="E013"/>
    <x v="11"/>
    <x v="4"/>
    <x v="7"/>
    <n v="40000"/>
    <n v="2"/>
    <x v="0"/>
    <s v="Data Analysis"/>
    <n v="500"/>
    <x v="0"/>
    <n v="40500"/>
    <s v="Satisfactory"/>
  </r>
  <r>
    <s v="E014"/>
    <x v="12"/>
    <x v="4"/>
    <x v="0"/>
    <n v="40000"/>
    <n v="1"/>
    <x v="2"/>
    <s v="Advanced Excel"/>
    <n v="600"/>
    <x v="2"/>
    <n v="40600"/>
    <s v="Needs Improvement"/>
  </r>
  <r>
    <s v="E015"/>
    <x v="13"/>
    <x v="4"/>
    <x v="1"/>
    <n v="50000"/>
    <n v="5"/>
    <x v="2"/>
    <s v="Leadership Essentials"/>
    <n v="1000"/>
    <x v="1"/>
    <n v="51000"/>
    <s v="Needs Improvement"/>
  </r>
  <r>
    <s v="E016"/>
    <x v="14"/>
    <x v="1"/>
    <x v="5"/>
    <n v="35000"/>
    <n v="9"/>
    <x v="2"/>
    <s v="Agile Project Management"/>
    <n v="800"/>
    <x v="4"/>
    <n v="35800"/>
    <s v="Needs Improvement"/>
  </r>
  <r>
    <s v="E017"/>
    <x v="15"/>
    <x v="4"/>
    <x v="6"/>
    <n v="50000"/>
    <n v="6"/>
    <x v="3"/>
    <s v="Data Analysis"/>
    <n v="500"/>
    <x v="0"/>
    <n v="50500"/>
    <s v="Needs Improvement"/>
  </r>
  <r>
    <s v="E018"/>
    <x v="16"/>
    <x v="1"/>
    <x v="3"/>
    <n v="55000"/>
    <n v="1"/>
    <x v="3"/>
    <s v="Team Building"/>
    <n v="700"/>
    <x v="3"/>
    <n v="55700"/>
    <s v="Needs Improvement"/>
  </r>
  <r>
    <s v="E019"/>
    <x v="17"/>
    <x v="4"/>
    <x v="8"/>
    <n v="35000"/>
    <n v="1"/>
    <x v="3"/>
    <s v="Advanced Excel"/>
    <n v="600"/>
    <x v="2"/>
    <n v="35600"/>
    <s v="Needs Improvement"/>
  </r>
  <r>
    <s v="E020"/>
    <x v="18"/>
    <x v="3"/>
    <x v="1"/>
    <n v="55000"/>
    <n v="2"/>
    <x v="3"/>
    <s v="Agile Project Management"/>
    <n v="800"/>
    <x v="4"/>
    <n v="55800"/>
    <s v="Needs Improvement"/>
  </r>
  <r>
    <s v="E021"/>
    <x v="19"/>
    <x v="4"/>
    <x v="9"/>
    <n v="35000"/>
    <n v="9"/>
    <x v="2"/>
    <s v="Agile Project Management"/>
    <n v="800"/>
    <x v="4"/>
    <n v="35800"/>
    <s v="Needs Improvement"/>
  </r>
  <r>
    <s v="E022"/>
    <x v="20"/>
    <x v="1"/>
    <x v="4"/>
    <n v="30000"/>
    <n v="3"/>
    <x v="0"/>
    <s v="Leadership Essentials"/>
    <n v="1000"/>
    <x v="1"/>
    <n v="31000"/>
    <s v="Satisfactory"/>
  </r>
  <r>
    <s v="E023"/>
    <x v="21"/>
    <x v="0"/>
    <x v="5"/>
    <n v="40000"/>
    <n v="1"/>
    <x v="3"/>
    <s v="Leadership Essentials"/>
    <n v="1000"/>
    <x v="1"/>
    <n v="41000"/>
    <s v="Needs Improvement"/>
  </r>
  <r>
    <s v="E024"/>
    <x v="22"/>
    <x v="4"/>
    <x v="9"/>
    <n v="60000"/>
    <n v="5"/>
    <x v="2"/>
    <s v="Data Analysis"/>
    <n v="500"/>
    <x v="0"/>
    <n v="60500"/>
    <s v="Needs Improvement"/>
  </r>
  <r>
    <s v="E025"/>
    <x v="23"/>
    <x v="0"/>
    <x v="3"/>
    <n v="65000"/>
    <n v="7"/>
    <x v="1"/>
    <s v="Agile Project Management"/>
    <n v="800"/>
    <x v="4"/>
    <n v="65800"/>
    <s v="High Performer"/>
  </r>
  <r>
    <s v="E026"/>
    <x v="24"/>
    <x v="3"/>
    <x v="6"/>
    <n v="55000"/>
    <n v="6"/>
    <x v="0"/>
    <s v="Data Analysis"/>
    <n v="500"/>
    <x v="0"/>
    <n v="55500"/>
    <s v="Satisfactory"/>
  </r>
  <r>
    <s v="E027"/>
    <x v="25"/>
    <x v="2"/>
    <x v="0"/>
    <n v="25000"/>
    <n v="1"/>
    <x v="0"/>
    <s v="Data Analysis"/>
    <n v="500"/>
    <x v="0"/>
    <n v="25500"/>
    <s v="Satisfactory"/>
  </r>
  <r>
    <s v="E028"/>
    <x v="26"/>
    <x v="3"/>
    <x v="1"/>
    <n v="35000"/>
    <n v="5"/>
    <x v="3"/>
    <s v="Advanced Excel"/>
    <n v="600"/>
    <x v="2"/>
    <n v="35600"/>
    <s v="Needs Improvement"/>
  </r>
  <r>
    <s v="E029"/>
    <x v="27"/>
    <x v="4"/>
    <x v="7"/>
    <n v="65000"/>
    <n v="5"/>
    <x v="3"/>
    <s v="Data Analysis"/>
    <n v="500"/>
    <x v="0"/>
    <n v="65500"/>
    <s v="Needs Improvement"/>
  </r>
  <r>
    <s v="E030"/>
    <x v="28"/>
    <x v="0"/>
    <x v="8"/>
    <n v="25000"/>
    <n v="6"/>
    <x v="3"/>
    <s v="Advanced Excel"/>
    <n v="600"/>
    <x v="2"/>
    <n v="25600"/>
    <s v="Needs Improvement"/>
  </r>
  <r>
    <s v="E031"/>
    <x v="29"/>
    <x v="0"/>
    <x v="8"/>
    <n v="65000"/>
    <n v="3"/>
    <x v="3"/>
    <s v="Leadership Essentials"/>
    <n v="1000"/>
    <x v="1"/>
    <n v="66000"/>
    <s v="Needs Improvement"/>
  </r>
  <r>
    <s v="E032"/>
    <x v="30"/>
    <x v="1"/>
    <x v="5"/>
    <n v="60000"/>
    <n v="5"/>
    <x v="2"/>
    <s v="Data Analysis"/>
    <n v="500"/>
    <x v="0"/>
    <n v="60500"/>
    <s v="Needs Improvement"/>
  </r>
  <r>
    <s v="E033"/>
    <x v="31"/>
    <x v="0"/>
    <x v="0"/>
    <n v="25000"/>
    <n v="7"/>
    <x v="3"/>
    <s v="Leadership Essentials"/>
    <n v="1000"/>
    <x v="1"/>
    <n v="26000"/>
    <s v="Needs Improvement"/>
  </r>
  <r>
    <s v="E034"/>
    <x v="32"/>
    <x v="1"/>
    <x v="8"/>
    <n v="50000"/>
    <n v="5"/>
    <x v="3"/>
    <s v="Leadership Essentials"/>
    <n v="1000"/>
    <x v="1"/>
    <n v="51000"/>
    <s v="Needs Improvement"/>
  </r>
  <r>
    <s v="E035"/>
    <x v="33"/>
    <x v="2"/>
    <x v="9"/>
    <n v="45000"/>
    <n v="5"/>
    <x v="3"/>
    <s v="Agile Project Management"/>
    <n v="800"/>
    <x v="4"/>
    <n v="45800"/>
    <s v="Needs Improvement"/>
  </r>
  <r>
    <s v="E036"/>
    <x v="34"/>
    <x v="4"/>
    <x v="2"/>
    <n v="50000"/>
    <n v="5"/>
    <x v="0"/>
    <s v="Advanced Excel"/>
    <n v="600"/>
    <x v="2"/>
    <n v="50600"/>
    <s v="Satisfactory"/>
  </r>
  <r>
    <s v="E037"/>
    <x v="35"/>
    <x v="1"/>
    <x v="1"/>
    <n v="45000"/>
    <n v="3"/>
    <x v="2"/>
    <s v="Agile Project Management"/>
    <n v="800"/>
    <x v="4"/>
    <n v="45800"/>
    <s v="Needs Improvement"/>
  </r>
  <r>
    <s v="E038"/>
    <x v="36"/>
    <x v="2"/>
    <x v="3"/>
    <n v="50000"/>
    <n v="1"/>
    <x v="2"/>
    <s v="Advanced Excel"/>
    <n v="600"/>
    <x v="2"/>
    <n v="50600"/>
    <s v="Needs Improvement"/>
  </r>
  <r>
    <s v="E039"/>
    <x v="37"/>
    <x v="0"/>
    <x v="2"/>
    <n v="45000"/>
    <n v="5"/>
    <x v="0"/>
    <s v="Advanced Excel"/>
    <n v="600"/>
    <x v="2"/>
    <n v="45600"/>
    <s v="Satisfactory"/>
  </r>
  <r>
    <s v="E040"/>
    <x v="38"/>
    <x v="0"/>
    <x v="8"/>
    <n v="45000"/>
    <n v="9"/>
    <x v="0"/>
    <s v="Leadership Essentials"/>
    <n v="1000"/>
    <x v="1"/>
    <n v="46000"/>
    <s v="Satisfactory"/>
  </r>
  <r>
    <s v="E041"/>
    <x v="39"/>
    <x v="2"/>
    <x v="0"/>
    <n v="40000"/>
    <n v="1"/>
    <x v="2"/>
    <s v="Advanced Excel"/>
    <n v="600"/>
    <x v="2"/>
    <n v="40600"/>
    <s v="Needs Improvement"/>
  </r>
  <r>
    <s v="E042"/>
    <x v="40"/>
    <x v="0"/>
    <x v="2"/>
    <n v="35000"/>
    <n v="3"/>
    <x v="1"/>
    <s v="Data Analysis"/>
    <n v="500"/>
    <x v="0"/>
    <n v="35500"/>
    <s v="High Performer"/>
  </r>
  <r>
    <s v="E043"/>
    <x v="41"/>
    <x v="2"/>
    <x v="2"/>
    <n v="35000"/>
    <n v="4"/>
    <x v="0"/>
    <s v="Leadership Essentials"/>
    <n v="1000"/>
    <x v="1"/>
    <n v="36000"/>
    <s v="Satisfactory"/>
  </r>
  <r>
    <s v="E044"/>
    <x v="42"/>
    <x v="1"/>
    <x v="2"/>
    <n v="40000"/>
    <n v="1"/>
    <x v="3"/>
    <s v="Data Analysis"/>
    <n v="500"/>
    <x v="0"/>
    <n v="40500"/>
    <s v="Needs Improvement"/>
  </r>
  <r>
    <s v="E045"/>
    <x v="43"/>
    <x v="1"/>
    <x v="1"/>
    <n v="65000"/>
    <n v="1"/>
    <x v="1"/>
    <s v="Agile Project Management"/>
    <n v="800"/>
    <x v="4"/>
    <n v="65800"/>
    <s v="High Performer"/>
  </r>
  <r>
    <s v="E046"/>
    <x v="44"/>
    <x v="2"/>
    <x v="3"/>
    <n v="30000"/>
    <n v="8"/>
    <x v="4"/>
    <s v="Leadership Essentials"/>
    <n v="1000"/>
    <x v="1"/>
    <n v="31000"/>
    <s v="High Performer"/>
  </r>
  <r>
    <s v="E047"/>
    <x v="45"/>
    <x v="1"/>
    <x v="7"/>
    <n v="65000"/>
    <n v="2"/>
    <x v="3"/>
    <s v="Agile Project Management"/>
    <n v="800"/>
    <x v="4"/>
    <n v="65800"/>
    <s v="Needs Improvement"/>
  </r>
  <r>
    <s v="E048"/>
    <x v="46"/>
    <x v="1"/>
    <x v="2"/>
    <n v="25000"/>
    <n v="8"/>
    <x v="2"/>
    <s v="Leadership Essentials"/>
    <n v="1000"/>
    <x v="1"/>
    <n v="26000"/>
    <s v="Needs Improvement"/>
  </r>
  <r>
    <s v="E049"/>
    <x v="47"/>
    <x v="1"/>
    <x v="4"/>
    <n v="25000"/>
    <n v="7"/>
    <x v="1"/>
    <s v="Leadership Essentials"/>
    <n v="1000"/>
    <x v="1"/>
    <n v="26000"/>
    <s v="High Performer"/>
  </r>
  <r>
    <s v="E050"/>
    <x v="48"/>
    <x v="3"/>
    <x v="2"/>
    <n v="45000"/>
    <n v="2"/>
    <x v="2"/>
    <s v="Advanced Excel"/>
    <n v="600"/>
    <x v="2"/>
    <n v="45600"/>
    <s v="Needs Improvement"/>
  </r>
  <r>
    <s v="E051"/>
    <x v="49"/>
    <x v="4"/>
    <x v="4"/>
    <n v="50000"/>
    <n v="6"/>
    <x v="3"/>
    <s v="Advanced Excel"/>
    <n v="600"/>
    <x v="2"/>
    <n v="50600"/>
    <s v="Needs Improvement"/>
  </r>
  <r>
    <s v="E052"/>
    <x v="50"/>
    <x v="0"/>
    <x v="1"/>
    <n v="50000"/>
    <n v="6"/>
    <x v="2"/>
    <s v="Agile Project Management"/>
    <n v="800"/>
    <x v="4"/>
    <n v="50800"/>
    <s v="Needs Improvement"/>
  </r>
  <r>
    <s v="E053"/>
    <x v="51"/>
    <x v="3"/>
    <x v="8"/>
    <n v="35000"/>
    <n v="3"/>
    <x v="2"/>
    <s v="Advanced Excel"/>
    <n v="600"/>
    <x v="2"/>
    <n v="35600"/>
    <s v="Needs Improvement"/>
  </r>
  <r>
    <s v="E054"/>
    <x v="52"/>
    <x v="1"/>
    <x v="5"/>
    <n v="55000"/>
    <n v="2"/>
    <x v="0"/>
    <s v="Leadership Essentials"/>
    <n v="1000"/>
    <x v="1"/>
    <n v="56000"/>
    <s v="Satisfactory"/>
  </r>
  <r>
    <s v="E055"/>
    <x v="53"/>
    <x v="2"/>
    <x v="6"/>
    <n v="65000"/>
    <n v="1"/>
    <x v="0"/>
    <s v="Advanced Excel"/>
    <n v="600"/>
    <x v="2"/>
    <n v="65600"/>
    <s v="Satisfactory"/>
  </r>
  <r>
    <s v="E056"/>
    <x v="54"/>
    <x v="1"/>
    <x v="8"/>
    <n v="60000"/>
    <n v="6"/>
    <x v="2"/>
    <s v="Data Analysis"/>
    <n v="500"/>
    <x v="0"/>
    <n v="60500"/>
    <s v="Needs Improvement"/>
  </r>
  <r>
    <s v="E057"/>
    <x v="55"/>
    <x v="4"/>
    <x v="8"/>
    <n v="50000"/>
    <n v="5"/>
    <x v="0"/>
    <s v="Advanced Excel"/>
    <n v="600"/>
    <x v="2"/>
    <n v="50600"/>
    <s v="Satisfactory"/>
  </r>
  <r>
    <s v="E058"/>
    <x v="56"/>
    <x v="1"/>
    <x v="3"/>
    <n v="60000"/>
    <n v="9"/>
    <x v="1"/>
    <s v="Data Analysis"/>
    <n v="500"/>
    <x v="0"/>
    <n v="60500"/>
    <s v="High Performer"/>
  </r>
  <r>
    <s v="E059"/>
    <x v="57"/>
    <x v="2"/>
    <x v="5"/>
    <n v="45000"/>
    <n v="1"/>
    <x v="3"/>
    <s v="Advanced Excel"/>
    <n v="600"/>
    <x v="2"/>
    <n v="45600"/>
    <s v="Needs Improvement"/>
  </r>
  <r>
    <s v="E060"/>
    <x v="58"/>
    <x v="4"/>
    <x v="0"/>
    <n v="60000"/>
    <n v="7"/>
    <x v="2"/>
    <s v="Data Analysis"/>
    <n v="500"/>
    <x v="0"/>
    <n v="60500"/>
    <s v="Needs Improvement"/>
  </r>
  <r>
    <s v="E061"/>
    <x v="59"/>
    <x v="1"/>
    <x v="8"/>
    <n v="40000"/>
    <n v="5"/>
    <x v="1"/>
    <s v="Agile Project Management"/>
    <n v="800"/>
    <x v="4"/>
    <n v="40800"/>
    <s v="High Performer"/>
  </r>
  <r>
    <s v="E062"/>
    <x v="60"/>
    <x v="4"/>
    <x v="3"/>
    <n v="60000"/>
    <n v="5"/>
    <x v="1"/>
    <s v="Agile Project Management"/>
    <n v="800"/>
    <x v="4"/>
    <n v="60800"/>
    <s v="High Performer"/>
  </r>
  <r>
    <s v="E063"/>
    <x v="61"/>
    <x v="0"/>
    <x v="9"/>
    <n v="30000"/>
    <n v="2"/>
    <x v="0"/>
    <s v="Leadership Essentials"/>
    <n v="1000"/>
    <x v="1"/>
    <n v="31000"/>
    <s v="Satisfactory"/>
  </r>
  <r>
    <s v="E064"/>
    <x v="62"/>
    <x v="0"/>
    <x v="3"/>
    <n v="45000"/>
    <n v="3"/>
    <x v="0"/>
    <s v="Advanced Excel"/>
    <n v="600"/>
    <x v="2"/>
    <n v="45600"/>
    <s v="Satisfactory"/>
  </r>
  <r>
    <s v="E065"/>
    <x v="63"/>
    <x v="1"/>
    <x v="1"/>
    <n v="65000"/>
    <n v="7"/>
    <x v="3"/>
    <s v="Data Analysis"/>
    <n v="500"/>
    <x v="0"/>
    <n v="65500"/>
    <s v="Needs Improvement"/>
  </r>
  <r>
    <s v="E066"/>
    <x v="64"/>
    <x v="4"/>
    <x v="5"/>
    <n v="40000"/>
    <n v="6"/>
    <x v="0"/>
    <s v="Leadership Essentials"/>
    <n v="1000"/>
    <x v="1"/>
    <n v="41000"/>
    <s v="Satisfactory"/>
  </r>
  <r>
    <s v="E067"/>
    <x v="65"/>
    <x v="2"/>
    <x v="0"/>
    <n v="50000"/>
    <n v="2"/>
    <x v="0"/>
    <s v="Leadership Essentials"/>
    <n v="1000"/>
    <x v="1"/>
    <n v="51000"/>
    <s v="Satisfactory"/>
  </r>
  <r>
    <s v="E068"/>
    <x v="66"/>
    <x v="1"/>
    <x v="6"/>
    <n v="25000"/>
    <n v="6"/>
    <x v="2"/>
    <s v="Data Analysis"/>
    <n v="500"/>
    <x v="0"/>
    <n v="25500"/>
    <s v="Needs Improvement"/>
  </r>
  <r>
    <s v="E069"/>
    <x v="67"/>
    <x v="0"/>
    <x v="4"/>
    <n v="65000"/>
    <n v="2"/>
    <x v="2"/>
    <s v="Agile Project Management"/>
    <n v="800"/>
    <x v="4"/>
    <n v="65800"/>
    <s v="Needs Improvement"/>
  </r>
  <r>
    <s v="E070"/>
    <x v="68"/>
    <x v="0"/>
    <x v="5"/>
    <n v="25000"/>
    <n v="2"/>
    <x v="2"/>
    <s v="Agile Project Management"/>
    <n v="800"/>
    <x v="4"/>
    <n v="25800"/>
    <s v="Needs Improvement"/>
  </r>
  <r>
    <s v="E071"/>
    <x v="69"/>
    <x v="1"/>
    <x v="3"/>
    <n v="45000"/>
    <n v="2"/>
    <x v="3"/>
    <s v="Agile Project Management"/>
    <n v="800"/>
    <x v="4"/>
    <n v="45800"/>
    <s v="Needs Improvement"/>
  </r>
  <r>
    <s v="E072"/>
    <x v="70"/>
    <x v="4"/>
    <x v="4"/>
    <n v="40000"/>
    <n v="3"/>
    <x v="2"/>
    <s v="Agile Project Management"/>
    <n v="800"/>
    <x v="4"/>
    <n v="40800"/>
    <s v="Needs Improvement"/>
  </r>
  <r>
    <s v="E073"/>
    <x v="71"/>
    <x v="0"/>
    <x v="6"/>
    <n v="35000"/>
    <n v="2"/>
    <x v="2"/>
    <s v="Advanced Excel"/>
    <n v="600"/>
    <x v="2"/>
    <n v="35600"/>
    <s v="Needs Improvement"/>
  </r>
  <r>
    <s v="E074"/>
    <x v="72"/>
    <x v="4"/>
    <x v="9"/>
    <n v="50000"/>
    <n v="4"/>
    <x v="2"/>
    <s v="Agile Project Management"/>
    <n v="800"/>
    <x v="4"/>
    <n v="50800"/>
    <s v="Needs Improvement"/>
  </r>
  <r>
    <s v="E075"/>
    <x v="73"/>
    <x v="0"/>
    <x v="6"/>
    <n v="30000"/>
    <n v="9"/>
    <x v="3"/>
    <s v="Advanced Excel"/>
    <n v="600"/>
    <x v="2"/>
    <n v="30600"/>
    <s v="Needs Improveme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19"/>
    <n v="40789.473684210527"/>
    <n v="65000"/>
    <n v="25000"/>
    <n v="2.2105263157894739"/>
    <n v="14300"/>
    <n v="41542.105263157893"/>
  </r>
  <r>
    <x v="1"/>
    <n v="21"/>
    <n v="46666.666666666664"/>
    <n v="65000"/>
    <n v="25000"/>
    <n v="2.4285714285714284"/>
    <n v="16100"/>
    <n v="47433.333333333336"/>
  </r>
  <r>
    <x v="2"/>
    <n v="6"/>
    <n v="45833.333333333336"/>
    <n v="55000"/>
    <n v="35000"/>
    <n v="2.3333333333333335"/>
    <n v="3600"/>
    <n v="46433.333333333336"/>
  </r>
  <r>
    <x v="3"/>
    <n v="11"/>
    <n v="43181.818181818184"/>
    <n v="65000"/>
    <n v="25000"/>
    <n v="2.7272727272727271"/>
    <n v="7900"/>
    <n v="43900"/>
  </r>
  <r>
    <x v="4"/>
    <n v="17"/>
    <n v="47941.176470588238"/>
    <n v="65000"/>
    <n v="35000"/>
    <n v="2.1764705882352939"/>
    <n v="11400"/>
    <n v="48611.76470588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ACA28A-6EEC-4A8E-99F1-7749361818F3}" name="PivotTable13" cacheId="1" applyNumberFormats="0" applyBorderFormats="0" applyFontFormats="0" applyPatternFormats="0" applyAlignmentFormats="0" applyWidthHeightFormats="1" dataCaption="Values" updatedVersion="7" minRefreshableVersion="3" useAutoFormatting="1" itemPrintTitles="1" createdVersion="7" indent="0" outline="1" outlineData="1" chartFormat="2" rowHeaderCaption="Department">
  <location ref="A37:B43" firstHeaderRow="1" firstDataRow="1" firstDataCol="1"/>
  <pivotFields count="8">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164" showAll="0"/>
    <pivotField numFmtId="164" showAll="0"/>
    <pivotField numFmtId="165" showAll="0"/>
    <pivotField numFmtId="164" showAll="0"/>
    <pivotField numFmtId="164" showAll="0"/>
  </pivotFields>
  <rowFields count="1">
    <field x="0"/>
  </rowFields>
  <rowItems count="6">
    <i>
      <x v="4"/>
    </i>
    <i>
      <x v="1"/>
    </i>
    <i>
      <x v="2"/>
    </i>
    <i>
      <x v="3"/>
    </i>
    <i>
      <x/>
    </i>
    <i t="grand">
      <x/>
    </i>
  </rowItems>
  <colItems count="1">
    <i/>
  </colItems>
  <dataFields count="1">
    <dataField name=" Average of Salary (£)" fld="2" baseField="0" baseItem="0" numFmtId="164"/>
  </dataFields>
  <formats count="1">
    <format dxfId="1">
      <pivotArea outline="0" collapsedLevelsAreSubtotals="1" fieldPosition="0"/>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2"/>
          </reference>
        </references>
      </pivotArea>
    </chartFormat>
    <chartFormat chart="1"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3BED8D3-1B01-483E-A674-0236E3311262}"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Department">
  <location ref="G37:H43" firstHeaderRow="1" firstDataRow="1" firstDataCol="1"/>
  <pivotFields count="8">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5" showAll="0"/>
    <pivotField dataField="1" numFmtId="164" showAll="0"/>
    <pivotField numFmtId="164" showAll="0"/>
  </pivotFields>
  <rowFields count="1">
    <field x="0"/>
  </rowFields>
  <rowItems count="6">
    <i>
      <x v="1"/>
    </i>
    <i>
      <x/>
    </i>
    <i>
      <x v="4"/>
    </i>
    <i>
      <x v="3"/>
    </i>
    <i>
      <x v="2"/>
    </i>
    <i t="grand">
      <x/>
    </i>
  </rowItems>
  <colItems count="1">
    <i/>
  </colItems>
  <dataFields count="1">
    <dataField name="Total Training Cost " fld="6" baseField="0" baseItem="0" numFmtId="164"/>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4"/>
          </reference>
        </references>
      </pivotArea>
    </chartFormat>
    <chartFormat chart="1" format="3">
      <pivotArea type="data" outline="0" fieldPosition="0">
        <references count="2">
          <reference field="4294967294" count="1" selected="0">
            <x v="0"/>
          </reference>
          <reference field="0" count="1" selected="0">
            <x v="3"/>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1"/>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841861-F48E-4EDD-921D-159204672CC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Employee">
  <location ref="E12:G25" firstHeaderRow="0" firstDataRow="1" firstDataCol="1"/>
  <pivotFields count="13">
    <pivotField showAll="0"/>
    <pivotField axis="axisRow" showAll="0" measureFilter="1" sortType="descending">
      <items count="75">
        <item x="0"/>
        <item x="8"/>
        <item x="9"/>
        <item x="10"/>
        <item x="11"/>
        <item x="12"/>
        <item x="13"/>
        <item x="14"/>
        <item x="15"/>
        <item x="16"/>
        <item x="17"/>
        <item x="1"/>
        <item x="18"/>
        <item x="19"/>
        <item x="20"/>
        <item x="21"/>
        <item x="22"/>
        <item x="23"/>
        <item x="24"/>
        <item x="25"/>
        <item x="26"/>
        <item x="27"/>
        <item x="2"/>
        <item x="28"/>
        <item x="29"/>
        <item x="30"/>
        <item x="31"/>
        <item x="32"/>
        <item x="33"/>
        <item x="34"/>
        <item x="35"/>
        <item x="36"/>
        <item x="37"/>
        <item x="3"/>
        <item x="38"/>
        <item x="39"/>
        <item x="40"/>
        <item x="41"/>
        <item x="42"/>
        <item x="43"/>
        <item x="44"/>
        <item x="45"/>
        <item x="46"/>
        <item x="47"/>
        <item x="4"/>
        <item x="48"/>
        <item x="49"/>
        <item x="50"/>
        <item x="51"/>
        <item x="52"/>
        <item x="53"/>
        <item x="54"/>
        <item x="55"/>
        <item x="56"/>
        <item x="57"/>
        <item x="58"/>
        <item x="59"/>
        <item x="60"/>
        <item x="61"/>
        <item x="62"/>
        <item x="63"/>
        <item x="64"/>
        <item x="65"/>
        <item x="66"/>
        <item x="67"/>
        <item x="5"/>
        <item x="68"/>
        <item x="69"/>
        <item x="70"/>
        <item x="71"/>
        <item x="72"/>
        <item x="73"/>
        <item x="6"/>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showAll="0"/>
    <pivotField showAll="0"/>
    <pivotField showAll="0"/>
    <pivotField showAll="0"/>
    <pivotField showAll="0"/>
    <pivotField dragToRow="0" dragToCol="0" dragToPage="0" showAll="0" defaultSubtotal="0"/>
  </pivotFields>
  <rowFields count="1">
    <field x="1"/>
  </rowFields>
  <rowItems count="13">
    <i>
      <x v="3"/>
    </i>
    <i>
      <x v="72"/>
    </i>
    <i>
      <x v="40"/>
    </i>
    <i>
      <x v="57"/>
    </i>
    <i>
      <x v="53"/>
    </i>
    <i>
      <x v="36"/>
    </i>
    <i>
      <x v="39"/>
    </i>
    <i>
      <x v="56"/>
    </i>
    <i>
      <x v="11"/>
    </i>
    <i>
      <x v="17"/>
    </i>
    <i>
      <x v="43"/>
    </i>
    <i>
      <x v="44"/>
    </i>
    <i t="grand">
      <x/>
    </i>
  </rowItems>
  <colFields count="1">
    <field x="-2"/>
  </colFields>
  <colItems count="2">
    <i>
      <x/>
    </i>
    <i i="1">
      <x v="1"/>
    </i>
  </colItems>
  <dataFields count="2">
    <dataField name=" Performance Rating" fld="6" baseField="0" baseItem="0"/>
    <dataField name="Salary" fld="4" baseField="1" baseItem="0" numFmtId="164"/>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73359B-9D94-4AD4-8823-6AF1057A33B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Department">
  <location ref="A3:H9" firstHeaderRow="0" firstDataRow="1" firstDataCol="1"/>
  <pivotFields count="13">
    <pivotField dataField="1" showAll="0"/>
    <pivotField showAll="0"/>
    <pivotField axis="axisRow" showAll="0">
      <items count="6">
        <item x="0"/>
        <item x="1"/>
        <item x="3"/>
        <item x="2"/>
        <item x="4"/>
        <item t="default"/>
      </items>
    </pivotField>
    <pivotField showAll="0"/>
    <pivotField dataField="1" numFmtId="164" showAll="0"/>
    <pivotField showAll="0"/>
    <pivotField dataField="1" showAll="0"/>
    <pivotField showAll="0"/>
    <pivotField dataField="1" numFmtId="164" showAll="0"/>
    <pivotField showAll="0"/>
    <pivotField dataField="1" numFmtId="164" showAll="0"/>
    <pivotField showAll="0"/>
    <pivotField dragToRow="0" dragToCol="0" dragToPage="0" showAll="0" defaultSubtotal="0"/>
  </pivotFields>
  <rowFields count="1">
    <field x="2"/>
  </rowFields>
  <rowItems count="6">
    <i>
      <x/>
    </i>
    <i>
      <x v="1"/>
    </i>
    <i>
      <x v="2"/>
    </i>
    <i>
      <x v="3"/>
    </i>
    <i>
      <x v="4"/>
    </i>
    <i t="grand">
      <x/>
    </i>
  </rowItems>
  <colFields count="1">
    <field x="-2"/>
  </colFields>
  <colItems count="7">
    <i>
      <x/>
    </i>
    <i i="1">
      <x v="1"/>
    </i>
    <i i="2">
      <x v="2"/>
    </i>
    <i i="3">
      <x v="3"/>
    </i>
    <i i="4">
      <x v="4"/>
    </i>
    <i i="5">
      <x v="5"/>
    </i>
    <i i="6">
      <x v="6"/>
    </i>
  </colItems>
  <dataFields count="7">
    <dataField name="Total Employee" fld="0" subtotal="count" baseField="0" baseItem="0"/>
    <dataField name="Average of Salary (£)" fld="4" subtotal="average" baseField="2" baseItem="0" numFmtId="164"/>
    <dataField name="Max. of Salary (£)" fld="4" subtotal="max" baseField="2" baseItem="0" numFmtId="164"/>
    <dataField name="Min. of Salary (£)" fld="4" subtotal="min" baseField="2" baseItem="0" numFmtId="164"/>
    <dataField name="Average of Performance Rating" fld="6" subtotal="average" baseField="2" baseItem="0" numFmtId="165"/>
    <dataField name="Total Training Cost (£)" fld="8" baseField="0" baseItem="0" numFmtId="164"/>
    <dataField name="Average of Compensation (£)" fld="10" subtotal="average" baseField="0" baseItem="0" numFmtId="164"/>
  </dataFields>
  <formats count="2">
    <format dxfId="4">
      <pivotArea outline="0" collapsedLevelsAreSubtotals="1" fieldPosition="0">
        <references count="1">
          <reference field="4294967294" count="1" selected="0">
            <x v="5"/>
          </reference>
        </references>
      </pivotArea>
    </format>
    <format dxfId="5">
      <pivotArea outline="0" collapsedLevelsAreSubtotals="1" fieldPosition="0">
        <references count="1">
          <reference field="4294967294" count="1" selected="0">
            <x v="6"/>
          </reference>
        </references>
      </pivotArea>
    </format>
  </formats>
  <chartFormats count="42">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7" format="9">
      <pivotArea type="data" outline="0" fieldPosition="0">
        <references count="2">
          <reference field="4294967294" count="1" selected="0">
            <x v="0"/>
          </reference>
          <reference field="2" count="1" selected="0">
            <x v="1"/>
          </reference>
        </references>
      </pivotArea>
    </chartFormat>
    <chartFormat chart="7" format="10">
      <pivotArea type="data" outline="0" fieldPosition="0">
        <references count="2">
          <reference field="4294967294" count="1" selected="0">
            <x v="0"/>
          </reference>
          <reference field="2" count="1" selected="0">
            <x v="2"/>
          </reference>
        </references>
      </pivotArea>
    </chartFormat>
    <chartFormat chart="7" format="11">
      <pivotArea type="data" outline="0" fieldPosition="0">
        <references count="2">
          <reference field="4294967294" count="1" selected="0">
            <x v="0"/>
          </reference>
          <reference field="2" count="1" selected="0">
            <x v="3"/>
          </reference>
        </references>
      </pivotArea>
    </chartFormat>
    <chartFormat chart="7" format="12">
      <pivotArea type="data" outline="0" fieldPosition="0">
        <references count="2">
          <reference field="4294967294" count="1" selected="0">
            <x v="0"/>
          </reference>
          <reference field="2" count="1" selected="0">
            <x v="4"/>
          </reference>
        </references>
      </pivotArea>
    </chartFormat>
    <chartFormat chart="7" format="13" series="1">
      <pivotArea type="data" outline="0" fieldPosition="0">
        <references count="1">
          <reference field="4294967294" count="1" selected="0">
            <x v="1"/>
          </reference>
        </references>
      </pivotArea>
    </chartFormat>
    <chartFormat chart="7" format="14">
      <pivotArea type="data" outline="0" fieldPosition="0">
        <references count="2">
          <reference field="4294967294" count="1" selected="0">
            <x v="1"/>
          </reference>
          <reference field="2" count="1" selected="0">
            <x v="0"/>
          </reference>
        </references>
      </pivotArea>
    </chartFormat>
    <chartFormat chart="7" format="15">
      <pivotArea type="data" outline="0" fieldPosition="0">
        <references count="2">
          <reference field="4294967294" count="1" selected="0">
            <x v="1"/>
          </reference>
          <reference field="2" count="1" selected="0">
            <x v="1"/>
          </reference>
        </references>
      </pivotArea>
    </chartFormat>
    <chartFormat chart="7" format="16">
      <pivotArea type="data" outline="0" fieldPosition="0">
        <references count="2">
          <reference field="4294967294" count="1" selected="0">
            <x v="1"/>
          </reference>
          <reference field="2" count="1" selected="0">
            <x v="2"/>
          </reference>
        </references>
      </pivotArea>
    </chartFormat>
    <chartFormat chart="7" format="17">
      <pivotArea type="data" outline="0" fieldPosition="0">
        <references count="2">
          <reference field="4294967294" count="1" selected="0">
            <x v="1"/>
          </reference>
          <reference field="2" count="1" selected="0">
            <x v="3"/>
          </reference>
        </references>
      </pivotArea>
    </chartFormat>
    <chartFormat chart="7" format="18">
      <pivotArea type="data" outline="0" fieldPosition="0">
        <references count="2">
          <reference field="4294967294" count="1" selected="0">
            <x v="1"/>
          </reference>
          <reference field="2" count="1" selected="0">
            <x v="4"/>
          </reference>
        </references>
      </pivotArea>
    </chartFormat>
    <chartFormat chart="7" format="19" series="1">
      <pivotArea type="data" outline="0" fieldPosition="0">
        <references count="1">
          <reference field="4294967294" count="1" selected="0">
            <x v="2"/>
          </reference>
        </references>
      </pivotArea>
    </chartFormat>
    <chartFormat chart="7" format="20">
      <pivotArea type="data" outline="0" fieldPosition="0">
        <references count="2">
          <reference field="4294967294" count="1" selected="0">
            <x v="2"/>
          </reference>
          <reference field="2" count="1" selected="0">
            <x v="0"/>
          </reference>
        </references>
      </pivotArea>
    </chartFormat>
    <chartFormat chart="7" format="21">
      <pivotArea type="data" outline="0" fieldPosition="0">
        <references count="2">
          <reference field="4294967294" count="1" selected="0">
            <x v="2"/>
          </reference>
          <reference field="2" count="1" selected="0">
            <x v="1"/>
          </reference>
        </references>
      </pivotArea>
    </chartFormat>
    <chartFormat chart="7" format="22">
      <pivotArea type="data" outline="0" fieldPosition="0">
        <references count="2">
          <reference field="4294967294" count="1" selected="0">
            <x v="2"/>
          </reference>
          <reference field="2" count="1" selected="0">
            <x v="2"/>
          </reference>
        </references>
      </pivotArea>
    </chartFormat>
    <chartFormat chart="7" format="23">
      <pivotArea type="data" outline="0" fieldPosition="0">
        <references count="2">
          <reference field="4294967294" count="1" selected="0">
            <x v="2"/>
          </reference>
          <reference field="2" count="1" selected="0">
            <x v="3"/>
          </reference>
        </references>
      </pivotArea>
    </chartFormat>
    <chartFormat chart="7" format="24">
      <pivotArea type="data" outline="0" fieldPosition="0">
        <references count="2">
          <reference field="4294967294" count="1" selected="0">
            <x v="2"/>
          </reference>
          <reference field="2" count="1" selected="0">
            <x v="4"/>
          </reference>
        </references>
      </pivotArea>
    </chartFormat>
    <chartFormat chart="7" format="25" series="1">
      <pivotArea type="data" outline="0" fieldPosition="0">
        <references count="1">
          <reference field="4294967294" count="1" selected="0">
            <x v="3"/>
          </reference>
        </references>
      </pivotArea>
    </chartFormat>
    <chartFormat chart="7" format="26">
      <pivotArea type="data" outline="0" fieldPosition="0">
        <references count="2">
          <reference field="4294967294" count="1" selected="0">
            <x v="3"/>
          </reference>
          <reference field="2" count="1" selected="0">
            <x v="0"/>
          </reference>
        </references>
      </pivotArea>
    </chartFormat>
    <chartFormat chart="7" format="27">
      <pivotArea type="data" outline="0" fieldPosition="0">
        <references count="2">
          <reference field="4294967294" count="1" selected="0">
            <x v="3"/>
          </reference>
          <reference field="2" count="1" selected="0">
            <x v="1"/>
          </reference>
        </references>
      </pivotArea>
    </chartFormat>
    <chartFormat chart="7" format="28">
      <pivotArea type="data" outline="0" fieldPosition="0">
        <references count="2">
          <reference field="4294967294" count="1" selected="0">
            <x v="3"/>
          </reference>
          <reference field="2" count="1" selected="0">
            <x v="2"/>
          </reference>
        </references>
      </pivotArea>
    </chartFormat>
    <chartFormat chart="7" format="29">
      <pivotArea type="data" outline="0" fieldPosition="0">
        <references count="2">
          <reference field="4294967294" count="1" selected="0">
            <x v="3"/>
          </reference>
          <reference field="2" count="1" selected="0">
            <x v="3"/>
          </reference>
        </references>
      </pivotArea>
    </chartFormat>
    <chartFormat chart="7" format="30">
      <pivotArea type="data" outline="0" fieldPosition="0">
        <references count="2">
          <reference field="4294967294" count="1" selected="0">
            <x v="3"/>
          </reference>
          <reference field="2" count="1" selected="0">
            <x v="4"/>
          </reference>
        </references>
      </pivotArea>
    </chartFormat>
    <chartFormat chart="7" format="31" series="1">
      <pivotArea type="data" outline="0" fieldPosition="0">
        <references count="1">
          <reference field="4294967294" count="1" selected="0">
            <x v="4"/>
          </reference>
        </references>
      </pivotArea>
    </chartFormat>
    <chartFormat chart="7" format="32">
      <pivotArea type="data" outline="0" fieldPosition="0">
        <references count="2">
          <reference field="4294967294" count="1" selected="0">
            <x v="4"/>
          </reference>
          <reference field="2" count="1" selected="0">
            <x v="0"/>
          </reference>
        </references>
      </pivotArea>
    </chartFormat>
    <chartFormat chart="7" format="33">
      <pivotArea type="data" outline="0" fieldPosition="0">
        <references count="2">
          <reference field="4294967294" count="1" selected="0">
            <x v="4"/>
          </reference>
          <reference field="2" count="1" selected="0">
            <x v="1"/>
          </reference>
        </references>
      </pivotArea>
    </chartFormat>
    <chartFormat chart="7" format="34">
      <pivotArea type="data" outline="0" fieldPosition="0">
        <references count="2">
          <reference field="4294967294" count="1" selected="0">
            <x v="4"/>
          </reference>
          <reference field="2" count="1" selected="0">
            <x v="2"/>
          </reference>
        </references>
      </pivotArea>
    </chartFormat>
    <chartFormat chart="7" format="35">
      <pivotArea type="data" outline="0" fieldPosition="0">
        <references count="2">
          <reference field="4294967294" count="1" selected="0">
            <x v="4"/>
          </reference>
          <reference field="2" count="1" selected="0">
            <x v="3"/>
          </reference>
        </references>
      </pivotArea>
    </chartFormat>
    <chartFormat chart="7" format="36">
      <pivotArea type="data" outline="0" fieldPosition="0">
        <references count="2">
          <reference field="4294967294" count="1" selected="0">
            <x v="4"/>
          </reference>
          <reference field="2" count="1" selected="0">
            <x v="4"/>
          </reference>
        </references>
      </pivotArea>
    </chartFormat>
    <chartFormat chart="7" format="37" series="1">
      <pivotArea type="data" outline="0" fieldPosition="0">
        <references count="1">
          <reference field="4294967294" count="1" selected="0">
            <x v="5"/>
          </reference>
        </references>
      </pivotArea>
    </chartFormat>
    <chartFormat chart="7" format="38">
      <pivotArea type="data" outline="0" fieldPosition="0">
        <references count="2">
          <reference field="4294967294" count="1" selected="0">
            <x v="5"/>
          </reference>
          <reference field="2" count="1" selected="0">
            <x v="0"/>
          </reference>
        </references>
      </pivotArea>
    </chartFormat>
    <chartFormat chart="7" format="39">
      <pivotArea type="data" outline="0" fieldPosition="0">
        <references count="2">
          <reference field="4294967294" count="1" selected="0">
            <x v="5"/>
          </reference>
          <reference field="2" count="1" selected="0">
            <x v="1"/>
          </reference>
        </references>
      </pivotArea>
    </chartFormat>
    <chartFormat chart="7" format="40">
      <pivotArea type="data" outline="0" fieldPosition="0">
        <references count="2">
          <reference field="4294967294" count="1" selected="0">
            <x v="5"/>
          </reference>
          <reference field="2" count="1" selected="0">
            <x v="2"/>
          </reference>
        </references>
      </pivotArea>
    </chartFormat>
    <chartFormat chart="7" format="41">
      <pivotArea type="data" outline="0" fieldPosition="0">
        <references count="2">
          <reference field="4294967294" count="1" selected="0">
            <x v="5"/>
          </reference>
          <reference field="2" count="1" selected="0">
            <x v="3"/>
          </reference>
        </references>
      </pivotArea>
    </chartFormat>
    <chartFormat chart="7" format="42">
      <pivotArea type="data" outline="0" fieldPosition="0">
        <references count="2">
          <reference field="4294967294" count="1" selected="0">
            <x v="5"/>
          </reference>
          <reference field="2" count="1" selected="0">
            <x v="4"/>
          </reference>
        </references>
      </pivotArea>
    </chartFormat>
    <chartFormat chart="7" format="43" series="1">
      <pivotArea type="data" outline="0" fieldPosition="0">
        <references count="1">
          <reference field="4294967294" count="1" selected="0">
            <x v="6"/>
          </reference>
        </references>
      </pivotArea>
    </chartFormat>
    <chartFormat chart="7" format="44">
      <pivotArea type="data" outline="0" fieldPosition="0">
        <references count="2">
          <reference field="4294967294" count="1" selected="0">
            <x v="6"/>
          </reference>
          <reference field="2" count="1" selected="0">
            <x v="0"/>
          </reference>
        </references>
      </pivotArea>
    </chartFormat>
    <chartFormat chart="7" format="45">
      <pivotArea type="data" outline="0" fieldPosition="0">
        <references count="2">
          <reference field="4294967294" count="1" selected="0">
            <x v="6"/>
          </reference>
          <reference field="2" count="1" selected="0">
            <x v="1"/>
          </reference>
        </references>
      </pivotArea>
    </chartFormat>
    <chartFormat chart="7" format="46">
      <pivotArea type="data" outline="0" fieldPosition="0">
        <references count="2">
          <reference field="4294967294" count="1" selected="0">
            <x v="6"/>
          </reference>
          <reference field="2" count="1" selected="0">
            <x v="2"/>
          </reference>
        </references>
      </pivotArea>
    </chartFormat>
    <chartFormat chart="7" format="47">
      <pivotArea type="data" outline="0" fieldPosition="0">
        <references count="2">
          <reference field="4294967294" count="1" selected="0">
            <x v="6"/>
          </reference>
          <reference field="2" count="1" selected="0">
            <x v="3"/>
          </reference>
        </references>
      </pivotArea>
    </chartFormat>
    <chartFormat chart="7" format="48">
      <pivotArea type="data" outline="0" fieldPosition="0">
        <references count="2">
          <reference field="4294967294" count="1" selected="0">
            <x v="6"/>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E2B12E-584C-4247-8081-ED7B11FEABF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Department">
  <location ref="A46:B52" firstHeaderRow="1" firstDataRow="1" firstDataCol="1"/>
  <pivotFields count="13">
    <pivotField showAll="0"/>
    <pivotField showAll="0"/>
    <pivotField axis="axisRow" showAll="0"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dataField="1" showAll="0"/>
    <pivotField showAll="0"/>
    <pivotField numFmtId="164" showAll="0"/>
    <pivotField showAll="0" sortType="descending">
      <items count="6">
        <item x="1"/>
        <item x="4"/>
        <item x="3"/>
        <item x="0"/>
        <item x="2"/>
        <item t="default"/>
      </items>
      <autoSortScope>
        <pivotArea dataOnly="0" outline="0" fieldPosition="0">
          <references count="1">
            <reference field="4294967294" count="1" selected="0">
              <x v="0"/>
            </reference>
          </references>
        </pivotArea>
      </autoSortScope>
    </pivotField>
    <pivotField numFmtId="164" showAll="0"/>
    <pivotField showAll="0"/>
    <pivotField dragToRow="0" dragToCol="0" dragToPage="0" showAll="0" defaultSubtotal="0"/>
  </pivotFields>
  <rowFields count="1">
    <field x="2"/>
  </rowFields>
  <rowItems count="6">
    <i>
      <x v="3"/>
    </i>
    <i>
      <x v="1"/>
    </i>
    <i>
      <x v="2"/>
    </i>
    <i>
      <x/>
    </i>
    <i>
      <x v="4"/>
    </i>
    <i t="grand">
      <x/>
    </i>
  </rowItems>
  <colItems count="1">
    <i/>
  </colItems>
  <dataFields count="1">
    <dataField name="Average Performance Rating" fld="6" subtotal="average" baseField="9" baseItem="0" numFmtId="165"/>
  </dataFields>
  <formats count="9">
    <format dxfId="80">
      <pivotArea type="all" dataOnly="0" outline="0" fieldPosition="0"/>
    </format>
    <format dxfId="81">
      <pivotArea outline="0" collapsedLevelsAreSubtotals="1" fieldPosition="0"/>
    </format>
    <format dxfId="82">
      <pivotArea field="9" type="button" dataOnly="0" labelOnly="1" outline="0"/>
    </format>
    <format dxfId="83">
      <pivotArea field="9" type="button" dataOnly="0" labelOnly="1" outline="0"/>
    </format>
    <format dxfId="84">
      <pivotArea dataOnly="0" labelOnly="1" grandRow="1" outline="0" fieldPosition="0"/>
    </format>
    <format dxfId="85">
      <pivotArea grandRow="1" outline="0" collapsedLevelsAreSubtotals="1" fieldPosition="0"/>
    </format>
    <format dxfId="86">
      <pivotArea field="2" type="button" dataOnly="0" labelOnly="1" outline="0" axis="axisRow" fieldPosition="0"/>
    </format>
    <format dxfId="87">
      <pivotArea dataOnly="0" labelOnly="1" outline="0" axis="axisValues" fieldPosition="0"/>
    </format>
    <format dxfId="88">
      <pivotArea dataOnly="0" grandRow="1" fieldPosition="0"/>
    </format>
  </format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3"/>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E669FD-5FE9-4A5D-9D43-435FF827323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Training Category">
  <location ref="I12:J18" firstHeaderRow="1" firstDataRow="1" firstDataCol="1"/>
  <pivotFields count="13">
    <pivotField showAll="0"/>
    <pivotField showAll="0"/>
    <pivotField showAll="0"/>
    <pivotField showAll="0"/>
    <pivotField numFmtId="164" showAll="0"/>
    <pivotField showAll="0"/>
    <pivotField dataField="1" showAll="0"/>
    <pivotField showAll="0"/>
    <pivotField numFmtId="164" showAll="0"/>
    <pivotField axis="axisRow" showAll="0">
      <items count="6">
        <item x="1"/>
        <item x="4"/>
        <item x="3"/>
        <item x="0"/>
        <item x="2"/>
        <item t="default"/>
      </items>
    </pivotField>
    <pivotField numFmtId="164" showAll="0"/>
    <pivotField showAll="0"/>
    <pivotField dragToRow="0" dragToCol="0" dragToPage="0" showAll="0" defaultSubtotal="0"/>
  </pivotFields>
  <rowFields count="1">
    <field x="9"/>
  </rowFields>
  <rowItems count="6">
    <i>
      <x/>
    </i>
    <i>
      <x v="1"/>
    </i>
    <i>
      <x v="2"/>
    </i>
    <i>
      <x v="3"/>
    </i>
    <i>
      <x v="4"/>
    </i>
    <i t="grand">
      <x/>
    </i>
  </rowItems>
  <colItems count="1">
    <i/>
  </colItems>
  <dataFields count="1">
    <dataField name="Average of Performance Rating" fld="6" subtotal="average" baseField="9"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94ED30-FA6D-423D-80FE-61BBAE9D9D7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Role">
  <location ref="A12:B23" firstHeaderRow="1" firstDataRow="1" firstDataCol="1"/>
  <pivotFields count="13">
    <pivotField showAll="0"/>
    <pivotField showAll="0"/>
    <pivotField showAll="0"/>
    <pivotField axis="axisRow" showAll="0" sortType="ascending">
      <items count="11">
        <item x="8"/>
        <item x="3"/>
        <item x="7"/>
        <item x="0"/>
        <item x="4"/>
        <item x="9"/>
        <item x="1"/>
        <item x="5"/>
        <item x="2"/>
        <item x="6"/>
        <item t="default"/>
      </items>
      <autoSortScope>
        <pivotArea dataOnly="0" outline="0" fieldPosition="0">
          <references count="1">
            <reference field="4294967294" count="1" selected="0">
              <x v="0"/>
            </reference>
          </references>
        </pivotArea>
      </autoSortScope>
    </pivotField>
    <pivotField dataField="1" numFmtId="164" showAll="0"/>
    <pivotField showAll="0"/>
    <pivotField showAll="0"/>
    <pivotField showAll="0"/>
    <pivotField numFmtId="164" showAll="0"/>
    <pivotField showAll="0"/>
    <pivotField numFmtId="164" showAll="0"/>
    <pivotField showAll="0"/>
    <pivotField dragToRow="0" dragToCol="0" dragToPage="0" showAll="0" defaultSubtotal="0"/>
  </pivotFields>
  <rowFields count="1">
    <field x="3"/>
  </rowFields>
  <rowItems count="11">
    <i>
      <x v="8"/>
    </i>
    <i>
      <x v="3"/>
    </i>
    <i>
      <x v="4"/>
    </i>
    <i>
      <x v="7"/>
    </i>
    <i>
      <x v="9"/>
    </i>
    <i>
      <x v="5"/>
    </i>
    <i>
      <x/>
    </i>
    <i>
      <x v="1"/>
    </i>
    <i>
      <x v="6"/>
    </i>
    <i>
      <x v="2"/>
    </i>
    <i t="grand">
      <x/>
    </i>
  </rowItems>
  <colItems count="1">
    <i/>
  </colItems>
  <dataFields count="1">
    <dataField name="Average of Salary (£)" fld="4" subtotal="average" baseField="3" baseItem="0" numFmtId="164"/>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E236EC-DC0C-4CB8-9E47-7D4246954439}"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Performance Rating">
  <location ref="A26:C32" firstHeaderRow="0" firstDataRow="1" firstDataCol="1"/>
  <pivotFields count="13">
    <pivotField dataField="1" showAll="0"/>
    <pivotField showAll="0"/>
    <pivotField showAll="0"/>
    <pivotField showAll="0"/>
    <pivotField numFmtId="164" showAll="0"/>
    <pivotField showAll="0"/>
    <pivotField axis="axisRow" showAll="0">
      <items count="6">
        <item x="3"/>
        <item x="2"/>
        <item x="0"/>
        <item x="1"/>
        <item x="4"/>
        <item t="default"/>
      </items>
    </pivotField>
    <pivotField showAll="0"/>
    <pivotField numFmtId="164" showAll="0"/>
    <pivotField showAll="0"/>
    <pivotField numFmtId="164" showAll="0"/>
    <pivotField showAll="0"/>
    <pivotField dragToRow="0" dragToCol="0" dragToPage="0" showAll="0" defaultSubtotal="0"/>
  </pivotFields>
  <rowFields count="1">
    <field x="6"/>
  </rowFields>
  <rowItems count="6">
    <i>
      <x/>
    </i>
    <i>
      <x v="1"/>
    </i>
    <i>
      <x v="2"/>
    </i>
    <i>
      <x v="3"/>
    </i>
    <i>
      <x v="4"/>
    </i>
    <i t="grand">
      <x/>
    </i>
  </rowItems>
  <colFields count="1">
    <field x="-2"/>
  </colFields>
  <colItems count="2">
    <i>
      <x/>
    </i>
    <i i="1">
      <x v="1"/>
    </i>
  </colItems>
  <dataFields count="2">
    <dataField name="Count of Employees" fld="0" subtotal="count" baseField="0" baseItem="0"/>
    <dataField name="%of Employees"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CBFD3D-7ED3-43DA-A2A9-DE6DAB843DA1}"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Department">
  <location ref="D37:E43" firstHeaderRow="1" firstDataRow="1" firstDataCol="1"/>
  <pivotFields count="13">
    <pivotField dataField="1" showAll="0"/>
    <pivotField showAll="0"/>
    <pivotField axis="axisRow" showAll="0" sortType="a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items count="11">
        <item x="8"/>
        <item x="3"/>
        <item x="7"/>
        <item x="0"/>
        <item x="4"/>
        <item x="9"/>
        <item x="1"/>
        <item x="5"/>
        <item x="2"/>
        <item x="6"/>
        <item t="default"/>
      </items>
    </pivotField>
    <pivotField numFmtId="164" showAll="0"/>
    <pivotField showAll="0"/>
    <pivotField showAll="0"/>
    <pivotField showAll="0"/>
    <pivotField numFmtId="164" showAll="0"/>
    <pivotField showAll="0"/>
    <pivotField numFmtId="164" showAll="0"/>
    <pivotField showAll="0"/>
    <pivotField dragToRow="0" dragToCol="0" dragToPage="0" showAll="0" defaultSubtotal="0"/>
  </pivotFields>
  <rowFields count="1">
    <field x="2"/>
  </rowFields>
  <rowItems count="6">
    <i>
      <x v="2"/>
    </i>
    <i>
      <x v="3"/>
    </i>
    <i>
      <x v="4"/>
    </i>
    <i>
      <x/>
    </i>
    <i>
      <x v="1"/>
    </i>
    <i t="grand">
      <x/>
    </i>
  </rowItems>
  <colItems count="1">
    <i/>
  </colItems>
  <dataFields count="1">
    <dataField name=" Employees" fld="0" subtotal="count" baseField="0" baseItem="0"/>
  </dataFields>
  <formats count="23">
    <format dxfId="23">
      <pivotArea type="all" dataOnly="0" outline="0" fieldPosition="0"/>
    </format>
    <format dxfId="24">
      <pivotArea type="all" dataOnly="0" outline="0" fieldPosition="0"/>
    </format>
    <format dxfId="25">
      <pivotArea outline="0" collapsedLevelsAreSubtotals="1" fieldPosition="0"/>
    </format>
    <format dxfId="26">
      <pivotArea field="3" type="button" dataOnly="0" labelOnly="1" outline="0"/>
    </format>
    <format dxfId="27">
      <pivotArea dataOnly="0" labelOnly="1" grandRow="1" outline="0" fieldPosition="0"/>
    </format>
    <format dxfId="28">
      <pivotArea dataOnly="0" labelOnly="1" outline="0" axis="axisValues" fieldPosition="0"/>
    </format>
    <format dxfId="29">
      <pivotArea type="all" dataOnly="0" outline="0" fieldPosition="0"/>
    </format>
    <format dxfId="30">
      <pivotArea outline="0" collapsedLevelsAreSubtotals="1" fieldPosition="0"/>
    </format>
    <format dxfId="31">
      <pivotArea field="3" type="button" dataOnly="0" labelOnly="1" outline="0"/>
    </format>
    <format dxfId="32">
      <pivotArea dataOnly="0" labelOnly="1" outline="0" axis="axisValues" fieldPosition="0"/>
    </format>
    <format dxfId="33">
      <pivotArea dataOnly="0" labelOnly="1" grandRow="1" outline="0" fieldPosition="0"/>
    </format>
    <format dxfId="34">
      <pivotArea grandRow="1" outline="0" collapsedLevelsAreSubtotals="1" fieldPosition="0"/>
    </format>
    <format dxfId="35">
      <pivotArea field="3" type="button" dataOnly="0" labelOnly="1" outline="0"/>
    </format>
    <format dxfId="36">
      <pivotArea outline="0" collapsedLevelsAreSubtotals="1" fieldPosition="0"/>
    </format>
    <format dxfId="37">
      <pivotArea dataOnly="0" labelOnly="1" grandRow="1" outline="0" fieldPosition="0"/>
    </format>
    <format dxfId="38">
      <pivotArea dataOnly="0" labelOnly="1" outline="0" axis="axisValues" fieldPosition="0"/>
    </format>
    <format dxfId="39">
      <pivotArea field="2" type="button" dataOnly="0" labelOnly="1" outline="0" axis="axisRow" fieldPosition="0"/>
    </format>
    <format dxfId="40">
      <pivotArea field="2" type="button" dataOnly="0" labelOnly="1" outline="0" axis="axisRow" fieldPosition="0"/>
    </format>
    <format dxfId="41">
      <pivotArea field="2" type="button" dataOnly="0" labelOnly="1" outline="0" axis="axisRow" fieldPosition="0"/>
    </format>
    <format dxfId="42">
      <pivotArea collapsedLevelsAreSubtotals="1" fieldPosition="0">
        <references count="1">
          <reference field="2" count="0"/>
        </references>
      </pivotArea>
    </format>
    <format dxfId="43">
      <pivotArea dataOnly="0" labelOnly="1" fieldPosition="0">
        <references count="1">
          <reference field="2" count="0"/>
        </references>
      </pivotArea>
    </format>
    <format dxfId="44">
      <pivotArea collapsedLevelsAreSubtotals="1" fieldPosition="0">
        <references count="1">
          <reference field="2" count="0"/>
        </references>
      </pivotArea>
    </format>
    <format dxfId="45">
      <pivotArea dataOnly="0" labelOnly="1" fieldPosition="0">
        <references count="1">
          <reference field="2" count="0"/>
        </references>
      </pivotArea>
    </format>
  </format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4"/>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1"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0D0759-0E8C-45C4-A99E-9109005736A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erformance Ratings">
  <location ref="I22:J28" firstHeaderRow="1" firstDataRow="1" firstDataCol="1"/>
  <pivotFields count="13">
    <pivotField dataField="1" showAll="0"/>
    <pivotField showAll="0"/>
    <pivotField showAll="0"/>
    <pivotField showAll="0"/>
    <pivotField numFmtId="164" showAll="0"/>
    <pivotField showAll="0"/>
    <pivotField axis="axisRow" showAll="0" sortType="ascending">
      <items count="6">
        <item x="3"/>
        <item x="2"/>
        <item x="0"/>
        <item x="1"/>
        <item x="4"/>
        <item t="default"/>
      </items>
    </pivotField>
    <pivotField showAll="0"/>
    <pivotField numFmtId="164" showAll="0"/>
    <pivotField showAll="0"/>
    <pivotField numFmtId="164" showAll="0"/>
    <pivotField showAll="0"/>
    <pivotField dragToRow="0" dragToCol="0" dragToPage="0" showAll="0" defaultSubtotal="0"/>
  </pivotFields>
  <rowFields count="1">
    <field x="6"/>
  </rowFields>
  <rowItems count="6">
    <i>
      <x/>
    </i>
    <i>
      <x v="1"/>
    </i>
    <i>
      <x v="2"/>
    </i>
    <i>
      <x v="3"/>
    </i>
    <i>
      <x v="4"/>
    </i>
    <i t="grand">
      <x/>
    </i>
  </rowItems>
  <colItems count="1">
    <i/>
  </colItems>
  <dataFields count="1">
    <dataField name="Number of Employees" fld="0" subtotal="count" baseField="0" baseItem="0"/>
  </dataFields>
  <formats count="34">
    <format dxfId="46">
      <pivotArea collapsedLevelsAreSubtotals="1" fieldPosition="0">
        <references count="1">
          <reference field="6" count="1">
            <x v="0"/>
          </reference>
        </references>
      </pivotArea>
    </format>
    <format dxfId="47">
      <pivotArea collapsedLevelsAreSubtotals="1" fieldPosition="0">
        <references count="1">
          <reference field="6" count="1">
            <x v="1"/>
          </reference>
        </references>
      </pivotArea>
    </format>
    <format dxfId="48">
      <pivotArea collapsedLevelsAreSubtotals="1" fieldPosition="0">
        <references count="1">
          <reference field="6" count="1">
            <x v="2"/>
          </reference>
        </references>
      </pivotArea>
    </format>
    <format dxfId="49">
      <pivotArea collapsedLevelsAreSubtotals="1" fieldPosition="0">
        <references count="1">
          <reference field="6" count="1">
            <x v="3"/>
          </reference>
        </references>
      </pivotArea>
    </format>
    <format dxfId="50">
      <pivotArea collapsedLevelsAreSubtotals="1" fieldPosition="0">
        <references count="1">
          <reference field="6" count="1">
            <x v="4"/>
          </reference>
        </references>
      </pivotArea>
    </format>
    <format dxfId="51">
      <pivotArea type="all" dataOnly="0" outline="0" fieldPosition="0"/>
    </format>
    <format dxfId="52">
      <pivotArea outline="0" collapsedLevelsAreSubtotals="1" fieldPosition="0"/>
    </format>
    <format dxfId="53">
      <pivotArea field="6" type="button" dataOnly="0" labelOnly="1" outline="0" axis="axisRow" fieldPosition="0"/>
    </format>
    <format dxfId="54">
      <pivotArea dataOnly="0" labelOnly="1" fieldPosition="0">
        <references count="1">
          <reference field="6" count="0"/>
        </references>
      </pivotArea>
    </format>
    <format dxfId="55">
      <pivotArea dataOnly="0" labelOnly="1" grandRow="1" outline="0" fieldPosition="0"/>
    </format>
    <format dxfId="56">
      <pivotArea dataOnly="0" labelOnly="1" outline="0" axis="axisValues" fieldPosition="0"/>
    </format>
    <format dxfId="57">
      <pivotArea type="all" dataOnly="0" outline="0" fieldPosition="0"/>
    </format>
    <format dxfId="58">
      <pivotArea outline="0" collapsedLevelsAreSubtotals="1" fieldPosition="0"/>
    </format>
    <format dxfId="59">
      <pivotArea field="6" type="button" dataOnly="0" labelOnly="1" outline="0" axis="axisRow" fieldPosition="0"/>
    </format>
    <format dxfId="60">
      <pivotArea dataOnly="0" labelOnly="1" fieldPosition="0">
        <references count="1">
          <reference field="6" count="0"/>
        </references>
      </pivotArea>
    </format>
    <format dxfId="61">
      <pivotArea dataOnly="0" labelOnly="1" grandRow="1" outline="0" fieldPosition="0"/>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field="6" type="button" dataOnly="0" labelOnly="1" outline="0" axis="axisRow" fieldPosition="0"/>
    </format>
    <format dxfId="66">
      <pivotArea dataOnly="0" labelOnly="1" fieldPosition="0">
        <references count="1">
          <reference field="6" count="0"/>
        </references>
      </pivotArea>
    </format>
    <format dxfId="67">
      <pivotArea dataOnly="0" labelOnly="1" grandRow="1" outline="0" fieldPosition="0"/>
    </format>
    <format dxfId="68">
      <pivotArea dataOnly="0" labelOnly="1" outline="0" axis="axisValues" fieldPosition="0"/>
    </format>
    <format dxfId="69">
      <pivotArea type="all" dataOnly="0" outline="0" fieldPosition="0"/>
    </format>
    <format dxfId="70">
      <pivotArea outline="0" collapsedLevelsAreSubtotals="1" fieldPosition="0"/>
    </format>
    <format dxfId="71">
      <pivotArea field="6" type="button" dataOnly="0" labelOnly="1" outline="0" axis="axisRow" fieldPosition="0"/>
    </format>
    <format dxfId="72">
      <pivotArea dataOnly="0" labelOnly="1" fieldPosition="0">
        <references count="1">
          <reference field="6" count="0"/>
        </references>
      </pivotArea>
    </format>
    <format dxfId="73">
      <pivotArea dataOnly="0" labelOnly="1" grandRow="1" outline="0" fieldPosition="0"/>
    </format>
    <format dxfId="74">
      <pivotArea dataOnly="0" labelOnly="1" outline="0" axis="axisValues" fieldPosition="0"/>
    </format>
    <format dxfId="75">
      <pivotArea field="6" type="button" dataOnly="0" labelOnly="1" outline="0" axis="axisRow" fieldPosition="0"/>
    </format>
    <format dxfId="76">
      <pivotArea dataOnly="0" labelOnly="1" outline="0" axis="axisValues" fieldPosition="0"/>
    </format>
    <format dxfId="77">
      <pivotArea field="6" type="button" dataOnly="0" labelOnly="1" outline="0" axis="axisRow" fieldPosition="0"/>
    </format>
    <format dxfId="78">
      <pivotArea dataOnly="0" labelOnly="1" outline="0" axis="axisValues" fieldPosition="0"/>
    </format>
    <format dxfId="79">
      <pivotArea dataOnly="0" grandRow="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13653A6-91AA-43AD-A70F-4C4B88C2E934}" sourceName="Department">
  <pivotTables>
    <pivotTable tabId="7" name="PivotTable13"/>
    <pivotTable tabId="7" name="PivotTable14"/>
  </pivotTables>
  <data>
    <tabular pivotCacheId="1681145209">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9B2475D-ED9A-4C98-97AC-03498893A1B7}" cache="Slicer_Department" caption="Department"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5"/>
  <sheetViews>
    <sheetView workbookViewId="0">
      <selection activeCell="A2" sqref="A2"/>
    </sheetView>
  </sheetViews>
  <sheetFormatPr defaultRowHeight="15" x14ac:dyDescent="0.25"/>
  <cols>
    <col min="1" max="1" width="11.5703125" style="6" bestFit="1" customWidth="1"/>
    <col min="2" max="2" width="12.7109375" bestFit="1" customWidth="1"/>
    <col min="3" max="3" width="16" customWidth="1"/>
    <col min="4" max="4" width="19.5703125" customWidth="1"/>
    <col min="5" max="5" width="13.140625" style="4" customWidth="1"/>
    <col min="6" max="6" width="19.7109375" customWidth="1"/>
    <col min="7" max="7" width="19.5703125" customWidth="1"/>
    <col min="8" max="8" width="28.140625" customWidth="1"/>
    <col min="9" max="9" width="18.7109375" style="4" customWidth="1"/>
    <col min="10" max="10" width="22.28515625" customWidth="1"/>
    <col min="11" max="11" width="26.28515625" customWidth="1"/>
    <col min="12" max="12" width="25.5703125" customWidth="1"/>
    <col min="13" max="13" width="9.140625" customWidth="1"/>
  </cols>
  <sheetData>
    <row r="1" spans="1:12" x14ac:dyDescent="0.25">
      <c r="A1" s="19" t="s">
        <v>0</v>
      </c>
      <c r="B1" s="1" t="s">
        <v>1</v>
      </c>
      <c r="C1" s="1" t="s">
        <v>2</v>
      </c>
      <c r="D1" s="1" t="s">
        <v>3</v>
      </c>
      <c r="E1" s="8" t="s">
        <v>4</v>
      </c>
      <c r="F1" s="1" t="s">
        <v>5</v>
      </c>
      <c r="G1" s="1" t="s">
        <v>6</v>
      </c>
      <c r="H1" s="1" t="s">
        <v>7</v>
      </c>
      <c r="I1" s="5" t="s">
        <v>191</v>
      </c>
      <c r="J1" s="2" t="s">
        <v>192</v>
      </c>
      <c r="K1" s="3" t="s">
        <v>193</v>
      </c>
      <c r="L1" s="3" t="s">
        <v>194</v>
      </c>
    </row>
    <row r="2" spans="1:12" x14ac:dyDescent="0.25">
      <c r="A2" s="6" t="s">
        <v>8</v>
      </c>
      <c r="B2" t="s">
        <v>82</v>
      </c>
      <c r="C2" t="s">
        <v>182</v>
      </c>
      <c r="D2" t="s">
        <v>151</v>
      </c>
      <c r="E2" s="4">
        <v>30000</v>
      </c>
      <c r="F2">
        <v>3</v>
      </c>
      <c r="G2">
        <v>3</v>
      </c>
      <c r="H2" t="s">
        <v>161</v>
      </c>
      <c r="I2" s="4">
        <f>VLOOKUP(H2,'Training Programme Data'!$B$2:$D$6,3,FALSE)</f>
        <v>500</v>
      </c>
      <c r="J2" t="str">
        <f>VLOOKUP(H2,'Training Programme Data'!$B$2:$D$6,2,FALSE)</f>
        <v>Technical</v>
      </c>
      <c r="K2" s="4">
        <f>E2+I2</f>
        <v>30500</v>
      </c>
      <c r="L2" t="str">
        <f>IF(G2&gt;=4, "High Performer", IF(G2&lt;=2,"Needs Improvement", "Satisfactory"))</f>
        <v>Satisfactory</v>
      </c>
    </row>
    <row r="3" spans="1:12" x14ac:dyDescent="0.25">
      <c r="A3" s="6" t="s">
        <v>9</v>
      </c>
      <c r="B3" t="s">
        <v>83</v>
      </c>
      <c r="C3" t="s">
        <v>183</v>
      </c>
      <c r="D3" t="s">
        <v>152</v>
      </c>
      <c r="E3" s="4">
        <v>45000</v>
      </c>
      <c r="F3">
        <v>5</v>
      </c>
      <c r="G3">
        <v>4</v>
      </c>
      <c r="H3" t="s">
        <v>163</v>
      </c>
      <c r="I3" s="4">
        <f>VLOOKUP(H3,'Training Programme Data'!$B$2:$D$6,3,FALSE)</f>
        <v>1000</v>
      </c>
      <c r="J3" t="str">
        <f>VLOOKUP(H3,'Training Programme Data'!$B$2:$D$6,2,FALSE)</f>
        <v>Leadership</v>
      </c>
      <c r="K3" s="4">
        <f t="shared" ref="K3:K66" si="0">E3+I3</f>
        <v>46000</v>
      </c>
      <c r="L3" t="str">
        <f t="shared" ref="L3:L66" si="1">IF(G3&gt;=4, "High Performer", IF(G3&lt;=2,"Needs Improvement", "Satisfactory"))</f>
        <v>High Performer</v>
      </c>
    </row>
    <row r="4" spans="1:12" x14ac:dyDescent="0.25">
      <c r="A4" s="6" t="s">
        <v>10</v>
      </c>
      <c r="B4" t="s">
        <v>84</v>
      </c>
      <c r="C4" t="s">
        <v>182</v>
      </c>
      <c r="D4" t="s">
        <v>153</v>
      </c>
      <c r="E4" s="4">
        <v>45000</v>
      </c>
      <c r="F4">
        <v>9</v>
      </c>
      <c r="G4">
        <v>2</v>
      </c>
      <c r="H4" t="s">
        <v>162</v>
      </c>
      <c r="I4" s="4">
        <f>VLOOKUP(H4,'Training Programme Data'!$B$2:$D$6,3,FALSE)</f>
        <v>600</v>
      </c>
      <c r="J4" t="str">
        <f>VLOOKUP(H4,'Training Programme Data'!$B$2:$D$6,2,FALSE)</f>
        <v>Technical Tools</v>
      </c>
      <c r="K4" s="4">
        <f t="shared" si="0"/>
        <v>45600</v>
      </c>
      <c r="L4" t="str">
        <f t="shared" si="1"/>
        <v>Needs Improvement</v>
      </c>
    </row>
    <row r="5" spans="1:12" x14ac:dyDescent="0.25">
      <c r="A5" s="6" t="s">
        <v>11</v>
      </c>
      <c r="B5" t="s">
        <v>85</v>
      </c>
      <c r="C5" t="s">
        <v>182</v>
      </c>
      <c r="D5" t="s">
        <v>154</v>
      </c>
      <c r="E5" s="4">
        <v>50000</v>
      </c>
      <c r="F5">
        <v>2</v>
      </c>
      <c r="G5">
        <v>3</v>
      </c>
      <c r="H5" t="s">
        <v>161</v>
      </c>
      <c r="I5" s="4">
        <f>VLOOKUP(H5,'Training Programme Data'!$B$2:$D$6,3,FALSE)</f>
        <v>500</v>
      </c>
      <c r="J5" t="str">
        <f>VLOOKUP(H5,'Training Programme Data'!$B$2:$D$6,2,FALSE)</f>
        <v>Technical</v>
      </c>
      <c r="K5" s="4">
        <f t="shared" si="0"/>
        <v>50500</v>
      </c>
      <c r="L5" t="str">
        <f t="shared" si="1"/>
        <v>Satisfactory</v>
      </c>
    </row>
    <row r="6" spans="1:12" x14ac:dyDescent="0.25">
      <c r="A6" s="6" t="s">
        <v>12</v>
      </c>
      <c r="B6" t="s">
        <v>86</v>
      </c>
      <c r="C6" t="s">
        <v>184</v>
      </c>
      <c r="D6" t="s">
        <v>155</v>
      </c>
      <c r="E6" s="4">
        <v>35000</v>
      </c>
      <c r="F6">
        <v>8</v>
      </c>
      <c r="G6">
        <v>4</v>
      </c>
      <c r="H6" t="s">
        <v>162</v>
      </c>
      <c r="I6" s="4">
        <f>VLOOKUP(H6,'Training Programme Data'!$B$2:$D$6,3,FALSE)</f>
        <v>600</v>
      </c>
      <c r="J6" t="str">
        <f>VLOOKUP(H6,'Training Programme Data'!$B$2:$D$6,2,FALSE)</f>
        <v>Technical Tools</v>
      </c>
      <c r="K6" s="4">
        <f t="shared" si="0"/>
        <v>35600</v>
      </c>
      <c r="L6" t="str">
        <f t="shared" si="1"/>
        <v>High Performer</v>
      </c>
    </row>
    <row r="7" spans="1:12" x14ac:dyDescent="0.25">
      <c r="A7" s="6" t="s">
        <v>13</v>
      </c>
      <c r="B7" t="s">
        <v>87</v>
      </c>
      <c r="C7" t="s">
        <v>182</v>
      </c>
      <c r="D7" t="s">
        <v>156</v>
      </c>
      <c r="E7" s="4">
        <v>25000</v>
      </c>
      <c r="F7">
        <v>5</v>
      </c>
      <c r="G7">
        <v>1</v>
      </c>
      <c r="H7" t="s">
        <v>163</v>
      </c>
      <c r="I7" s="4">
        <f>VLOOKUP(H7,'Training Programme Data'!$B$2:$D$6,3,FALSE)</f>
        <v>1000</v>
      </c>
      <c r="J7" t="str">
        <f>VLOOKUP(H7,'Training Programme Data'!$B$2:$D$6,2,FALSE)</f>
        <v>Leadership</v>
      </c>
      <c r="K7" s="4">
        <f t="shared" si="0"/>
        <v>26000</v>
      </c>
      <c r="L7" t="str">
        <f t="shared" si="1"/>
        <v>Needs Improvement</v>
      </c>
    </row>
    <row r="8" spans="1:12" x14ac:dyDescent="0.25">
      <c r="A8" s="6" t="s">
        <v>14</v>
      </c>
      <c r="B8" t="s">
        <v>88</v>
      </c>
      <c r="C8" t="s">
        <v>150</v>
      </c>
      <c r="D8" t="s">
        <v>151</v>
      </c>
      <c r="E8" s="4">
        <v>50000</v>
      </c>
      <c r="F8">
        <v>7</v>
      </c>
      <c r="G8">
        <v>5</v>
      </c>
      <c r="H8" t="s">
        <v>161</v>
      </c>
      <c r="I8" s="4">
        <f>VLOOKUP(H8,'Training Programme Data'!$B$2:$D$6,3,FALSE)</f>
        <v>500</v>
      </c>
      <c r="J8" t="str">
        <f>VLOOKUP(H8,'Training Programme Data'!$B$2:$D$6,2,FALSE)</f>
        <v>Technical</v>
      </c>
      <c r="K8" s="4">
        <f t="shared" si="0"/>
        <v>50500</v>
      </c>
      <c r="L8" t="str">
        <f t="shared" si="1"/>
        <v>High Performer</v>
      </c>
    </row>
    <row r="9" spans="1:12" x14ac:dyDescent="0.25">
      <c r="A9" s="6" t="s">
        <v>15</v>
      </c>
      <c r="B9" t="s">
        <v>89</v>
      </c>
      <c r="C9" t="s">
        <v>185</v>
      </c>
      <c r="D9" t="s">
        <v>157</v>
      </c>
      <c r="E9" s="4">
        <v>40000</v>
      </c>
      <c r="F9">
        <v>8</v>
      </c>
      <c r="G9">
        <v>3</v>
      </c>
      <c r="H9" t="s">
        <v>175</v>
      </c>
      <c r="I9" s="4">
        <f>VLOOKUP(H9,'Training Programme Data'!$B$2:$D$6,3,FALSE)</f>
        <v>700</v>
      </c>
      <c r="J9" t="str">
        <f>VLOOKUP(H9,'Training Programme Data'!$B$2:$D$6,2,FALSE)</f>
        <v>Teamwork</v>
      </c>
      <c r="K9" s="4">
        <f t="shared" si="0"/>
        <v>40700</v>
      </c>
      <c r="L9" t="str">
        <f t="shared" si="1"/>
        <v>Satisfactory</v>
      </c>
    </row>
    <row r="10" spans="1:12" x14ac:dyDescent="0.25">
      <c r="A10" s="6" t="s">
        <v>16</v>
      </c>
      <c r="B10" t="s">
        <v>90</v>
      </c>
      <c r="C10" t="s">
        <v>183</v>
      </c>
      <c r="D10" t="s">
        <v>156</v>
      </c>
      <c r="E10" s="4">
        <v>25000</v>
      </c>
      <c r="F10">
        <v>1</v>
      </c>
      <c r="G10">
        <v>2</v>
      </c>
      <c r="H10" t="s">
        <v>164</v>
      </c>
      <c r="I10" s="4">
        <f>VLOOKUP(H10,'Training Programme Data'!$B$2:$D$6,3,FALSE)</f>
        <v>800</v>
      </c>
      <c r="J10" t="str">
        <f>VLOOKUP(H10,'Training Programme Data'!$B$2:$D$6,2,FALSE)</f>
        <v>Project Management</v>
      </c>
      <c r="K10" s="4">
        <f t="shared" si="0"/>
        <v>25800</v>
      </c>
      <c r="L10" t="str">
        <f t="shared" si="1"/>
        <v>Needs Improvement</v>
      </c>
    </row>
    <row r="11" spans="1:12" x14ac:dyDescent="0.25">
      <c r="A11" s="6" t="s">
        <v>17</v>
      </c>
      <c r="B11" t="s">
        <v>91</v>
      </c>
      <c r="C11" t="s">
        <v>184</v>
      </c>
      <c r="D11" t="s">
        <v>152</v>
      </c>
      <c r="E11" s="4">
        <v>55000</v>
      </c>
      <c r="F11">
        <v>6</v>
      </c>
      <c r="G11">
        <v>3</v>
      </c>
      <c r="H11" t="s">
        <v>162</v>
      </c>
      <c r="I11" s="4">
        <f>VLOOKUP(H11,'Training Programme Data'!$B$2:$D$6,3,FALSE)</f>
        <v>600</v>
      </c>
      <c r="J11" t="str">
        <f>VLOOKUP(H11,'Training Programme Data'!$B$2:$D$6,2,FALSE)</f>
        <v>Technical Tools</v>
      </c>
      <c r="K11" s="4">
        <f t="shared" si="0"/>
        <v>55600</v>
      </c>
      <c r="L11" t="str">
        <f t="shared" si="1"/>
        <v>Satisfactory</v>
      </c>
    </row>
    <row r="12" spans="1:12" x14ac:dyDescent="0.25">
      <c r="A12" s="6" t="s">
        <v>18</v>
      </c>
      <c r="B12" t="s">
        <v>92</v>
      </c>
      <c r="C12" t="s">
        <v>183</v>
      </c>
      <c r="D12" t="s">
        <v>156</v>
      </c>
      <c r="E12" s="4">
        <v>65000</v>
      </c>
      <c r="F12">
        <v>1</v>
      </c>
      <c r="G12">
        <v>5</v>
      </c>
      <c r="H12" t="s">
        <v>164</v>
      </c>
      <c r="I12" s="4">
        <f>VLOOKUP(H12,'Training Programme Data'!$B$2:$D$6,3,FALSE)</f>
        <v>800</v>
      </c>
      <c r="J12" t="str">
        <f>VLOOKUP(H12,'Training Programme Data'!$B$2:$D$6,2,FALSE)</f>
        <v>Project Management</v>
      </c>
      <c r="K12" s="4">
        <f t="shared" si="0"/>
        <v>65800</v>
      </c>
      <c r="L12" t="str">
        <f t="shared" si="1"/>
        <v>High Performer</v>
      </c>
    </row>
    <row r="13" spans="1:12" x14ac:dyDescent="0.25">
      <c r="A13" s="6" t="s">
        <v>19</v>
      </c>
      <c r="B13" t="s">
        <v>93</v>
      </c>
      <c r="C13" t="s">
        <v>185</v>
      </c>
      <c r="D13" t="s">
        <v>158</v>
      </c>
      <c r="E13" s="4">
        <v>40000</v>
      </c>
      <c r="F13">
        <v>2</v>
      </c>
      <c r="G13">
        <v>3</v>
      </c>
      <c r="H13" t="s">
        <v>161</v>
      </c>
      <c r="I13" s="4">
        <f>VLOOKUP(H13,'Training Programme Data'!$B$2:$D$6,3,FALSE)</f>
        <v>500</v>
      </c>
      <c r="J13" t="str">
        <f>VLOOKUP(H13,'Training Programme Data'!$B$2:$D$6,2,FALSE)</f>
        <v>Technical</v>
      </c>
      <c r="K13" s="4">
        <f t="shared" si="0"/>
        <v>40500</v>
      </c>
      <c r="L13" t="str">
        <f t="shared" si="1"/>
        <v>Satisfactory</v>
      </c>
    </row>
    <row r="14" spans="1:12" x14ac:dyDescent="0.25">
      <c r="A14" s="6" t="s">
        <v>20</v>
      </c>
      <c r="B14" t="s">
        <v>94</v>
      </c>
      <c r="C14" t="s">
        <v>185</v>
      </c>
      <c r="D14" t="s">
        <v>151</v>
      </c>
      <c r="E14" s="4">
        <v>40000</v>
      </c>
      <c r="F14">
        <v>1</v>
      </c>
      <c r="G14">
        <v>2</v>
      </c>
      <c r="H14" t="s">
        <v>162</v>
      </c>
      <c r="I14" s="4">
        <f>VLOOKUP(H14,'Training Programme Data'!$B$2:$D$6,3,FALSE)</f>
        <v>600</v>
      </c>
      <c r="J14" t="str">
        <f>VLOOKUP(H14,'Training Programme Data'!$B$2:$D$6,2,FALSE)</f>
        <v>Technical Tools</v>
      </c>
      <c r="K14" s="4">
        <f t="shared" si="0"/>
        <v>40600</v>
      </c>
      <c r="L14" t="str">
        <f t="shared" si="1"/>
        <v>Needs Improvement</v>
      </c>
    </row>
    <row r="15" spans="1:12" x14ac:dyDescent="0.25">
      <c r="A15" s="6" t="s">
        <v>21</v>
      </c>
      <c r="B15" t="s">
        <v>95</v>
      </c>
      <c r="C15" t="s">
        <v>185</v>
      </c>
      <c r="D15" t="s">
        <v>152</v>
      </c>
      <c r="E15" s="4">
        <v>50000</v>
      </c>
      <c r="F15">
        <v>5</v>
      </c>
      <c r="G15">
        <v>2</v>
      </c>
      <c r="H15" t="s">
        <v>163</v>
      </c>
      <c r="I15" s="4">
        <f>VLOOKUP(H15,'Training Programme Data'!$B$2:$D$6,3,FALSE)</f>
        <v>1000</v>
      </c>
      <c r="J15" t="str">
        <f>VLOOKUP(H15,'Training Programme Data'!$B$2:$D$6,2,FALSE)</f>
        <v>Leadership</v>
      </c>
      <c r="K15" s="4">
        <f t="shared" si="0"/>
        <v>51000</v>
      </c>
      <c r="L15" t="str">
        <f t="shared" si="1"/>
        <v>Needs Improvement</v>
      </c>
    </row>
    <row r="16" spans="1:12" x14ac:dyDescent="0.25">
      <c r="A16" s="6" t="s">
        <v>22</v>
      </c>
      <c r="B16" t="s">
        <v>181</v>
      </c>
      <c r="C16" t="s">
        <v>183</v>
      </c>
      <c r="D16" t="s">
        <v>156</v>
      </c>
      <c r="E16" s="4">
        <v>35000</v>
      </c>
      <c r="F16">
        <v>9</v>
      </c>
      <c r="G16">
        <v>2</v>
      </c>
      <c r="H16" t="s">
        <v>164</v>
      </c>
      <c r="I16" s="4">
        <f>VLOOKUP(H16,'Training Programme Data'!$B$2:$D$6,3,FALSE)</f>
        <v>800</v>
      </c>
      <c r="J16" t="str">
        <f>VLOOKUP(H16,'Training Programme Data'!$B$2:$D$6,2,FALSE)</f>
        <v>Project Management</v>
      </c>
      <c r="K16" s="4">
        <f t="shared" si="0"/>
        <v>35800</v>
      </c>
      <c r="L16" t="str">
        <f t="shared" si="1"/>
        <v>Needs Improvement</v>
      </c>
    </row>
    <row r="17" spans="1:12" x14ac:dyDescent="0.25">
      <c r="A17" s="6" t="s">
        <v>23</v>
      </c>
      <c r="B17" t="s">
        <v>96</v>
      </c>
      <c r="C17" t="s">
        <v>185</v>
      </c>
      <c r="D17" t="s">
        <v>157</v>
      </c>
      <c r="E17" s="4">
        <v>50000</v>
      </c>
      <c r="F17">
        <v>6</v>
      </c>
      <c r="G17">
        <v>1</v>
      </c>
      <c r="H17" t="s">
        <v>161</v>
      </c>
      <c r="I17" s="4">
        <f>VLOOKUP(H17,'Training Programme Data'!$B$2:$D$6,3,FALSE)</f>
        <v>500</v>
      </c>
      <c r="J17" t="str">
        <f>VLOOKUP(H17,'Training Programme Data'!$B$2:$D$6,2,FALSE)</f>
        <v>Technical</v>
      </c>
      <c r="K17" s="4">
        <f t="shared" si="0"/>
        <v>50500</v>
      </c>
      <c r="L17" t="str">
        <f t="shared" si="1"/>
        <v>Needs Improvement</v>
      </c>
    </row>
    <row r="18" spans="1:12" x14ac:dyDescent="0.25">
      <c r="A18" s="6" t="s">
        <v>24</v>
      </c>
      <c r="B18" t="s">
        <v>97</v>
      </c>
      <c r="C18" t="s">
        <v>183</v>
      </c>
      <c r="D18" t="s">
        <v>154</v>
      </c>
      <c r="E18" s="4">
        <v>55000</v>
      </c>
      <c r="F18">
        <v>1</v>
      </c>
      <c r="G18">
        <v>1</v>
      </c>
      <c r="H18" t="s">
        <v>175</v>
      </c>
      <c r="I18" s="4">
        <f>VLOOKUP(H18,'Training Programme Data'!$B$2:$D$6,3,FALSE)</f>
        <v>700</v>
      </c>
      <c r="J18" t="str">
        <f>VLOOKUP(H18,'Training Programme Data'!$B$2:$D$6,2,FALSE)</f>
        <v>Teamwork</v>
      </c>
      <c r="K18" s="4">
        <f t="shared" si="0"/>
        <v>55700</v>
      </c>
      <c r="L18" t="str">
        <f t="shared" si="1"/>
        <v>Needs Improvement</v>
      </c>
    </row>
    <row r="19" spans="1:12" x14ac:dyDescent="0.25">
      <c r="A19" s="6" t="s">
        <v>25</v>
      </c>
      <c r="B19" t="s">
        <v>98</v>
      </c>
      <c r="C19" t="s">
        <v>185</v>
      </c>
      <c r="D19" t="s">
        <v>159</v>
      </c>
      <c r="E19" s="4">
        <v>35000</v>
      </c>
      <c r="F19">
        <v>1</v>
      </c>
      <c r="G19">
        <v>1</v>
      </c>
      <c r="H19" t="s">
        <v>162</v>
      </c>
      <c r="I19" s="4">
        <f>VLOOKUP(H19,'Training Programme Data'!$B$2:$D$6,3,FALSE)</f>
        <v>600</v>
      </c>
      <c r="J19" t="str">
        <f>VLOOKUP(H19,'Training Programme Data'!$B$2:$D$6,2,FALSE)</f>
        <v>Technical Tools</v>
      </c>
      <c r="K19" s="4">
        <f t="shared" si="0"/>
        <v>35600</v>
      </c>
      <c r="L19" t="str">
        <f t="shared" si="1"/>
        <v>Needs Improvement</v>
      </c>
    </row>
    <row r="20" spans="1:12" x14ac:dyDescent="0.25">
      <c r="A20" s="6" t="s">
        <v>26</v>
      </c>
      <c r="B20" t="s">
        <v>99</v>
      </c>
      <c r="C20" t="s">
        <v>150</v>
      </c>
      <c r="D20" t="s">
        <v>152</v>
      </c>
      <c r="E20" s="4">
        <v>55000</v>
      </c>
      <c r="F20">
        <v>2</v>
      </c>
      <c r="G20">
        <v>1</v>
      </c>
      <c r="H20" t="s">
        <v>164</v>
      </c>
      <c r="I20" s="4">
        <f>VLOOKUP(H20,'Training Programme Data'!$B$2:$D$6,3,FALSE)</f>
        <v>800</v>
      </c>
      <c r="J20" t="str">
        <f>VLOOKUP(H20,'Training Programme Data'!$B$2:$D$6,2,FALSE)</f>
        <v>Project Management</v>
      </c>
      <c r="K20" s="4">
        <f t="shared" si="0"/>
        <v>55800</v>
      </c>
      <c r="L20" t="str">
        <f t="shared" si="1"/>
        <v>Needs Improvement</v>
      </c>
    </row>
    <row r="21" spans="1:12" x14ac:dyDescent="0.25">
      <c r="A21" s="6" t="s">
        <v>27</v>
      </c>
      <c r="B21" t="s">
        <v>100</v>
      </c>
      <c r="C21" t="s">
        <v>185</v>
      </c>
      <c r="D21" t="s">
        <v>160</v>
      </c>
      <c r="E21" s="4">
        <v>35000</v>
      </c>
      <c r="F21">
        <v>9</v>
      </c>
      <c r="G21">
        <v>2</v>
      </c>
      <c r="H21" t="s">
        <v>164</v>
      </c>
      <c r="I21" s="4">
        <f>VLOOKUP(H21,'Training Programme Data'!$B$2:$D$6,3,FALSE)</f>
        <v>800</v>
      </c>
      <c r="J21" t="str">
        <f>VLOOKUP(H21,'Training Programme Data'!$B$2:$D$6,2,FALSE)</f>
        <v>Project Management</v>
      </c>
      <c r="K21" s="4">
        <f t="shared" si="0"/>
        <v>35800</v>
      </c>
      <c r="L21" t="str">
        <f t="shared" si="1"/>
        <v>Needs Improvement</v>
      </c>
    </row>
    <row r="22" spans="1:12" x14ac:dyDescent="0.25">
      <c r="A22" s="6" t="s">
        <v>28</v>
      </c>
      <c r="B22" t="s">
        <v>101</v>
      </c>
      <c r="C22" t="s">
        <v>183</v>
      </c>
      <c r="D22" t="s">
        <v>155</v>
      </c>
      <c r="E22" s="4">
        <v>30000</v>
      </c>
      <c r="F22">
        <v>3</v>
      </c>
      <c r="G22">
        <v>3</v>
      </c>
      <c r="H22" t="s">
        <v>163</v>
      </c>
      <c r="I22" s="4">
        <f>VLOOKUP(H22,'Training Programme Data'!$B$2:$D$6,3,FALSE)</f>
        <v>1000</v>
      </c>
      <c r="J22" t="str">
        <f>VLOOKUP(H22,'Training Programme Data'!$B$2:$D$6,2,FALSE)</f>
        <v>Leadership</v>
      </c>
      <c r="K22" s="4">
        <f t="shared" si="0"/>
        <v>31000</v>
      </c>
      <c r="L22" t="str">
        <f t="shared" si="1"/>
        <v>Satisfactory</v>
      </c>
    </row>
    <row r="23" spans="1:12" x14ac:dyDescent="0.25">
      <c r="A23" s="6" t="s">
        <v>29</v>
      </c>
      <c r="B23" t="s">
        <v>102</v>
      </c>
      <c r="C23" t="s">
        <v>182</v>
      </c>
      <c r="D23" t="s">
        <v>156</v>
      </c>
      <c r="E23" s="4">
        <v>40000</v>
      </c>
      <c r="F23">
        <v>1</v>
      </c>
      <c r="G23">
        <v>1</v>
      </c>
      <c r="H23" t="s">
        <v>163</v>
      </c>
      <c r="I23" s="4">
        <f>VLOOKUP(H23,'Training Programme Data'!$B$2:$D$6,3,FALSE)</f>
        <v>1000</v>
      </c>
      <c r="J23" t="str">
        <f>VLOOKUP(H23,'Training Programme Data'!$B$2:$D$6,2,FALSE)</f>
        <v>Leadership</v>
      </c>
      <c r="K23" s="4">
        <f t="shared" si="0"/>
        <v>41000</v>
      </c>
      <c r="L23" t="str">
        <f t="shared" si="1"/>
        <v>Needs Improvement</v>
      </c>
    </row>
    <row r="24" spans="1:12" x14ac:dyDescent="0.25">
      <c r="A24" s="6" t="s">
        <v>30</v>
      </c>
      <c r="B24" t="s">
        <v>103</v>
      </c>
      <c r="C24" t="s">
        <v>185</v>
      </c>
      <c r="D24" t="s">
        <v>160</v>
      </c>
      <c r="E24" s="4">
        <v>60000</v>
      </c>
      <c r="F24">
        <v>5</v>
      </c>
      <c r="G24">
        <v>2</v>
      </c>
      <c r="H24" t="s">
        <v>161</v>
      </c>
      <c r="I24" s="4">
        <f>VLOOKUP(H24,'Training Programme Data'!$B$2:$D$6,3,FALSE)</f>
        <v>500</v>
      </c>
      <c r="J24" t="str">
        <f>VLOOKUP(H24,'Training Programme Data'!$B$2:$D$6,2,FALSE)</f>
        <v>Technical</v>
      </c>
      <c r="K24" s="4">
        <f t="shared" si="0"/>
        <v>60500</v>
      </c>
      <c r="L24" t="str">
        <f t="shared" si="1"/>
        <v>Needs Improvement</v>
      </c>
    </row>
    <row r="25" spans="1:12" x14ac:dyDescent="0.25">
      <c r="A25" s="6" t="s">
        <v>31</v>
      </c>
      <c r="B25" t="s">
        <v>104</v>
      </c>
      <c r="C25" t="s">
        <v>182</v>
      </c>
      <c r="D25" t="s">
        <v>154</v>
      </c>
      <c r="E25" s="4">
        <v>65000</v>
      </c>
      <c r="F25">
        <v>7</v>
      </c>
      <c r="G25">
        <v>4</v>
      </c>
      <c r="H25" t="s">
        <v>164</v>
      </c>
      <c r="I25" s="4">
        <f>VLOOKUP(H25,'Training Programme Data'!$B$2:$D$6,3,FALSE)</f>
        <v>800</v>
      </c>
      <c r="J25" t="str">
        <f>VLOOKUP(H25,'Training Programme Data'!$B$2:$D$6,2,FALSE)</f>
        <v>Project Management</v>
      </c>
      <c r="K25" s="4">
        <f t="shared" si="0"/>
        <v>65800</v>
      </c>
      <c r="L25" t="str">
        <f t="shared" si="1"/>
        <v>High Performer</v>
      </c>
    </row>
    <row r="26" spans="1:12" x14ac:dyDescent="0.25">
      <c r="A26" s="6" t="s">
        <v>32</v>
      </c>
      <c r="B26" t="s">
        <v>105</v>
      </c>
      <c r="C26" t="s">
        <v>150</v>
      </c>
      <c r="D26" t="s">
        <v>157</v>
      </c>
      <c r="E26" s="4">
        <v>55000</v>
      </c>
      <c r="F26">
        <v>6</v>
      </c>
      <c r="G26">
        <v>3</v>
      </c>
      <c r="H26" t="s">
        <v>161</v>
      </c>
      <c r="I26" s="4">
        <f>VLOOKUP(H26,'Training Programme Data'!$B$2:$D$6,3,FALSE)</f>
        <v>500</v>
      </c>
      <c r="J26" t="str">
        <f>VLOOKUP(H26,'Training Programme Data'!$B$2:$D$6,2,FALSE)</f>
        <v>Technical</v>
      </c>
      <c r="K26" s="4">
        <f t="shared" si="0"/>
        <v>55500</v>
      </c>
      <c r="L26" t="str">
        <f t="shared" si="1"/>
        <v>Satisfactory</v>
      </c>
    </row>
    <row r="27" spans="1:12" x14ac:dyDescent="0.25">
      <c r="A27" s="6" t="s">
        <v>33</v>
      </c>
      <c r="B27" t="s">
        <v>106</v>
      </c>
      <c r="C27" t="s">
        <v>184</v>
      </c>
      <c r="D27" t="s">
        <v>151</v>
      </c>
      <c r="E27" s="4">
        <v>25000</v>
      </c>
      <c r="F27">
        <v>1</v>
      </c>
      <c r="G27">
        <v>3</v>
      </c>
      <c r="H27" t="s">
        <v>161</v>
      </c>
      <c r="I27" s="4">
        <f>VLOOKUP(H27,'Training Programme Data'!$B$2:$D$6,3,FALSE)</f>
        <v>500</v>
      </c>
      <c r="J27" t="str">
        <f>VLOOKUP(H27,'Training Programme Data'!$B$2:$D$6,2,FALSE)</f>
        <v>Technical</v>
      </c>
      <c r="K27" s="4">
        <f t="shared" si="0"/>
        <v>25500</v>
      </c>
      <c r="L27" t="str">
        <f t="shared" si="1"/>
        <v>Satisfactory</v>
      </c>
    </row>
    <row r="28" spans="1:12" x14ac:dyDescent="0.25">
      <c r="A28" s="6" t="s">
        <v>34</v>
      </c>
      <c r="B28" t="s">
        <v>107</v>
      </c>
      <c r="C28" t="s">
        <v>150</v>
      </c>
      <c r="D28" t="s">
        <v>152</v>
      </c>
      <c r="E28" s="4">
        <v>35000</v>
      </c>
      <c r="F28">
        <v>5</v>
      </c>
      <c r="G28">
        <v>1</v>
      </c>
      <c r="H28" t="s">
        <v>162</v>
      </c>
      <c r="I28" s="4">
        <f>VLOOKUP(H28,'Training Programme Data'!$B$2:$D$6,3,FALSE)</f>
        <v>600</v>
      </c>
      <c r="J28" t="str">
        <f>VLOOKUP(H28,'Training Programme Data'!$B$2:$D$6,2,FALSE)</f>
        <v>Technical Tools</v>
      </c>
      <c r="K28" s="4">
        <f t="shared" si="0"/>
        <v>35600</v>
      </c>
      <c r="L28" t="str">
        <f t="shared" si="1"/>
        <v>Needs Improvement</v>
      </c>
    </row>
    <row r="29" spans="1:12" x14ac:dyDescent="0.25">
      <c r="A29" s="6" t="s">
        <v>35</v>
      </c>
      <c r="B29" t="s">
        <v>108</v>
      </c>
      <c r="C29" t="s">
        <v>185</v>
      </c>
      <c r="D29" t="s">
        <v>158</v>
      </c>
      <c r="E29" s="4">
        <v>65000</v>
      </c>
      <c r="F29">
        <v>5</v>
      </c>
      <c r="G29">
        <v>1</v>
      </c>
      <c r="H29" t="s">
        <v>161</v>
      </c>
      <c r="I29" s="4">
        <f>VLOOKUP(H29,'Training Programme Data'!$B$2:$D$6,3,FALSE)</f>
        <v>500</v>
      </c>
      <c r="J29" t="str">
        <f>VLOOKUP(H29,'Training Programme Data'!$B$2:$D$6,2,FALSE)</f>
        <v>Technical</v>
      </c>
      <c r="K29" s="4">
        <f t="shared" si="0"/>
        <v>65500</v>
      </c>
      <c r="L29" t="str">
        <f t="shared" si="1"/>
        <v>Needs Improvement</v>
      </c>
    </row>
    <row r="30" spans="1:12" x14ac:dyDescent="0.25">
      <c r="A30" s="6" t="s">
        <v>36</v>
      </c>
      <c r="B30" t="s">
        <v>109</v>
      </c>
      <c r="C30" t="s">
        <v>182</v>
      </c>
      <c r="D30" t="s">
        <v>159</v>
      </c>
      <c r="E30" s="4">
        <v>25000</v>
      </c>
      <c r="F30">
        <v>6</v>
      </c>
      <c r="G30">
        <v>1</v>
      </c>
      <c r="H30" t="s">
        <v>162</v>
      </c>
      <c r="I30" s="4">
        <f>VLOOKUP(H30,'Training Programme Data'!$B$2:$D$6,3,FALSE)</f>
        <v>600</v>
      </c>
      <c r="J30" t="str">
        <f>VLOOKUP(H30,'Training Programme Data'!$B$2:$D$6,2,FALSE)</f>
        <v>Technical Tools</v>
      </c>
      <c r="K30" s="4">
        <f t="shared" si="0"/>
        <v>25600</v>
      </c>
      <c r="L30" t="str">
        <f t="shared" si="1"/>
        <v>Needs Improvement</v>
      </c>
    </row>
    <row r="31" spans="1:12" x14ac:dyDescent="0.25">
      <c r="A31" s="6" t="s">
        <v>37</v>
      </c>
      <c r="B31" t="s">
        <v>110</v>
      </c>
      <c r="C31" t="s">
        <v>182</v>
      </c>
      <c r="D31" t="s">
        <v>159</v>
      </c>
      <c r="E31" s="4">
        <v>65000</v>
      </c>
      <c r="F31">
        <v>3</v>
      </c>
      <c r="G31">
        <v>1</v>
      </c>
      <c r="H31" t="s">
        <v>163</v>
      </c>
      <c r="I31" s="4">
        <f>VLOOKUP(H31,'Training Programme Data'!$B$2:$D$6,3,FALSE)</f>
        <v>1000</v>
      </c>
      <c r="J31" t="str">
        <f>VLOOKUP(H31,'Training Programme Data'!$B$2:$D$6,2,FALSE)</f>
        <v>Leadership</v>
      </c>
      <c r="K31" s="4">
        <f t="shared" si="0"/>
        <v>66000</v>
      </c>
      <c r="L31" t="str">
        <f t="shared" si="1"/>
        <v>Needs Improvement</v>
      </c>
    </row>
    <row r="32" spans="1:12" x14ac:dyDescent="0.25">
      <c r="A32" s="6" t="s">
        <v>38</v>
      </c>
      <c r="B32" t="s">
        <v>111</v>
      </c>
      <c r="C32" t="s">
        <v>183</v>
      </c>
      <c r="D32" t="s">
        <v>156</v>
      </c>
      <c r="E32" s="4">
        <v>60000</v>
      </c>
      <c r="F32">
        <v>5</v>
      </c>
      <c r="G32">
        <v>2</v>
      </c>
      <c r="H32" t="s">
        <v>161</v>
      </c>
      <c r="I32" s="4">
        <f>VLOOKUP(H32,'Training Programme Data'!$B$2:$D$6,3,FALSE)</f>
        <v>500</v>
      </c>
      <c r="J32" t="str">
        <f>VLOOKUP(H32,'Training Programme Data'!$B$2:$D$6,2,FALSE)</f>
        <v>Technical</v>
      </c>
      <c r="K32" s="4">
        <f t="shared" si="0"/>
        <v>60500</v>
      </c>
      <c r="L32" t="str">
        <f t="shared" si="1"/>
        <v>Needs Improvement</v>
      </c>
    </row>
    <row r="33" spans="1:12" x14ac:dyDescent="0.25">
      <c r="A33" s="6" t="s">
        <v>39</v>
      </c>
      <c r="B33" t="s">
        <v>112</v>
      </c>
      <c r="C33" t="s">
        <v>182</v>
      </c>
      <c r="D33" t="s">
        <v>151</v>
      </c>
      <c r="E33" s="4">
        <v>25000</v>
      </c>
      <c r="F33">
        <v>7</v>
      </c>
      <c r="G33">
        <v>1</v>
      </c>
      <c r="H33" t="s">
        <v>163</v>
      </c>
      <c r="I33" s="4">
        <f>VLOOKUP(H33,'Training Programme Data'!$B$2:$D$6,3,FALSE)</f>
        <v>1000</v>
      </c>
      <c r="J33" t="str">
        <f>VLOOKUP(H33,'Training Programme Data'!$B$2:$D$6,2,FALSE)</f>
        <v>Leadership</v>
      </c>
      <c r="K33" s="4">
        <f t="shared" si="0"/>
        <v>26000</v>
      </c>
      <c r="L33" t="str">
        <f t="shared" si="1"/>
        <v>Needs Improvement</v>
      </c>
    </row>
    <row r="34" spans="1:12" x14ac:dyDescent="0.25">
      <c r="A34" s="6" t="s">
        <v>40</v>
      </c>
      <c r="B34" t="s">
        <v>113</v>
      </c>
      <c r="C34" t="s">
        <v>183</v>
      </c>
      <c r="D34" t="s">
        <v>159</v>
      </c>
      <c r="E34" s="4">
        <v>50000</v>
      </c>
      <c r="F34">
        <v>5</v>
      </c>
      <c r="G34">
        <v>1</v>
      </c>
      <c r="H34" t="s">
        <v>163</v>
      </c>
      <c r="I34" s="4">
        <f>VLOOKUP(H34,'Training Programme Data'!$B$2:$D$6,3,FALSE)</f>
        <v>1000</v>
      </c>
      <c r="J34" t="str">
        <f>VLOOKUP(H34,'Training Programme Data'!$B$2:$D$6,2,FALSE)</f>
        <v>Leadership</v>
      </c>
      <c r="K34" s="4">
        <f t="shared" si="0"/>
        <v>51000</v>
      </c>
      <c r="L34" t="str">
        <f t="shared" si="1"/>
        <v>Needs Improvement</v>
      </c>
    </row>
    <row r="35" spans="1:12" x14ac:dyDescent="0.25">
      <c r="A35" s="6" t="s">
        <v>41</v>
      </c>
      <c r="B35" t="s">
        <v>114</v>
      </c>
      <c r="C35" t="s">
        <v>184</v>
      </c>
      <c r="D35" t="s">
        <v>160</v>
      </c>
      <c r="E35" s="4">
        <v>45000</v>
      </c>
      <c r="F35">
        <v>5</v>
      </c>
      <c r="G35">
        <v>1</v>
      </c>
      <c r="H35" t="s">
        <v>164</v>
      </c>
      <c r="I35" s="4">
        <f>VLOOKUP(H35,'Training Programme Data'!$B$2:$D$6,3,FALSE)</f>
        <v>800</v>
      </c>
      <c r="J35" t="str">
        <f>VLOOKUP(H35,'Training Programme Data'!$B$2:$D$6,2,FALSE)</f>
        <v>Project Management</v>
      </c>
      <c r="K35" s="4">
        <f t="shared" si="0"/>
        <v>45800</v>
      </c>
      <c r="L35" t="str">
        <f t="shared" si="1"/>
        <v>Needs Improvement</v>
      </c>
    </row>
    <row r="36" spans="1:12" x14ac:dyDescent="0.25">
      <c r="A36" s="6" t="s">
        <v>42</v>
      </c>
      <c r="B36" t="s">
        <v>115</v>
      </c>
      <c r="C36" t="s">
        <v>185</v>
      </c>
      <c r="D36" t="s">
        <v>153</v>
      </c>
      <c r="E36" s="4">
        <v>50000</v>
      </c>
      <c r="F36">
        <v>5</v>
      </c>
      <c r="G36">
        <v>3</v>
      </c>
      <c r="H36" t="s">
        <v>162</v>
      </c>
      <c r="I36" s="4">
        <f>VLOOKUP(H36,'Training Programme Data'!$B$2:$D$6,3,FALSE)</f>
        <v>600</v>
      </c>
      <c r="J36" t="str">
        <f>VLOOKUP(H36,'Training Programme Data'!$B$2:$D$6,2,FALSE)</f>
        <v>Technical Tools</v>
      </c>
      <c r="K36" s="4">
        <f t="shared" si="0"/>
        <v>50600</v>
      </c>
      <c r="L36" t="str">
        <f t="shared" si="1"/>
        <v>Satisfactory</v>
      </c>
    </row>
    <row r="37" spans="1:12" x14ac:dyDescent="0.25">
      <c r="A37" s="6" t="s">
        <v>43</v>
      </c>
      <c r="B37" t="s">
        <v>116</v>
      </c>
      <c r="C37" t="s">
        <v>183</v>
      </c>
      <c r="D37" t="s">
        <v>152</v>
      </c>
      <c r="E37" s="4">
        <v>45000</v>
      </c>
      <c r="F37">
        <v>3</v>
      </c>
      <c r="G37">
        <v>2</v>
      </c>
      <c r="H37" t="s">
        <v>164</v>
      </c>
      <c r="I37" s="4">
        <f>VLOOKUP(H37,'Training Programme Data'!$B$2:$D$6,3,FALSE)</f>
        <v>800</v>
      </c>
      <c r="J37" t="str">
        <f>VLOOKUP(H37,'Training Programme Data'!$B$2:$D$6,2,FALSE)</f>
        <v>Project Management</v>
      </c>
      <c r="K37" s="4">
        <f t="shared" si="0"/>
        <v>45800</v>
      </c>
      <c r="L37" t="str">
        <f t="shared" si="1"/>
        <v>Needs Improvement</v>
      </c>
    </row>
    <row r="38" spans="1:12" x14ac:dyDescent="0.25">
      <c r="A38" s="6" t="s">
        <v>44</v>
      </c>
      <c r="B38" t="s">
        <v>117</v>
      </c>
      <c r="C38" t="s">
        <v>184</v>
      </c>
      <c r="D38" t="s">
        <v>154</v>
      </c>
      <c r="E38" s="4">
        <v>50000</v>
      </c>
      <c r="F38">
        <v>1</v>
      </c>
      <c r="G38">
        <v>2</v>
      </c>
      <c r="H38" t="s">
        <v>162</v>
      </c>
      <c r="I38" s="4">
        <f>VLOOKUP(H38,'Training Programme Data'!$B$2:$D$6,3,FALSE)</f>
        <v>600</v>
      </c>
      <c r="J38" t="str">
        <f>VLOOKUP(H38,'Training Programme Data'!$B$2:$D$6,2,FALSE)</f>
        <v>Technical Tools</v>
      </c>
      <c r="K38" s="4">
        <f t="shared" si="0"/>
        <v>50600</v>
      </c>
      <c r="L38" t="str">
        <f t="shared" si="1"/>
        <v>Needs Improvement</v>
      </c>
    </row>
    <row r="39" spans="1:12" x14ac:dyDescent="0.25">
      <c r="A39" s="6" t="s">
        <v>45</v>
      </c>
      <c r="B39" t="s">
        <v>118</v>
      </c>
      <c r="C39" t="s">
        <v>182</v>
      </c>
      <c r="D39" t="s">
        <v>153</v>
      </c>
      <c r="E39" s="4">
        <v>45000</v>
      </c>
      <c r="F39">
        <v>5</v>
      </c>
      <c r="G39">
        <v>3</v>
      </c>
      <c r="H39" t="s">
        <v>162</v>
      </c>
      <c r="I39" s="4">
        <f>VLOOKUP(H39,'Training Programme Data'!$B$2:$D$6,3,FALSE)</f>
        <v>600</v>
      </c>
      <c r="J39" t="str">
        <f>VLOOKUP(H39,'Training Programme Data'!$B$2:$D$6,2,FALSE)</f>
        <v>Technical Tools</v>
      </c>
      <c r="K39" s="4">
        <f t="shared" si="0"/>
        <v>45600</v>
      </c>
      <c r="L39" t="str">
        <f t="shared" si="1"/>
        <v>Satisfactory</v>
      </c>
    </row>
    <row r="40" spans="1:12" x14ac:dyDescent="0.25">
      <c r="A40" s="6" t="s">
        <v>46</v>
      </c>
      <c r="B40" t="s">
        <v>119</v>
      </c>
      <c r="C40" t="s">
        <v>182</v>
      </c>
      <c r="D40" t="s">
        <v>159</v>
      </c>
      <c r="E40" s="4">
        <v>45000</v>
      </c>
      <c r="F40">
        <v>9</v>
      </c>
      <c r="G40">
        <v>3</v>
      </c>
      <c r="H40" t="s">
        <v>163</v>
      </c>
      <c r="I40" s="4">
        <f>VLOOKUP(H40,'Training Programme Data'!$B$2:$D$6,3,FALSE)</f>
        <v>1000</v>
      </c>
      <c r="J40" t="str">
        <f>VLOOKUP(H40,'Training Programme Data'!$B$2:$D$6,2,FALSE)</f>
        <v>Leadership</v>
      </c>
      <c r="K40" s="4">
        <f t="shared" si="0"/>
        <v>46000</v>
      </c>
      <c r="L40" t="str">
        <f t="shared" si="1"/>
        <v>Satisfactory</v>
      </c>
    </row>
    <row r="41" spans="1:12" x14ac:dyDescent="0.25">
      <c r="A41" s="6" t="s">
        <v>47</v>
      </c>
      <c r="B41" t="s">
        <v>120</v>
      </c>
      <c r="C41" t="s">
        <v>184</v>
      </c>
      <c r="D41" t="s">
        <v>151</v>
      </c>
      <c r="E41" s="4">
        <v>40000</v>
      </c>
      <c r="F41">
        <v>1</v>
      </c>
      <c r="G41">
        <v>2</v>
      </c>
      <c r="H41" t="s">
        <v>162</v>
      </c>
      <c r="I41" s="4">
        <f>VLOOKUP(H41,'Training Programme Data'!$B$2:$D$6,3,FALSE)</f>
        <v>600</v>
      </c>
      <c r="J41" t="str">
        <f>VLOOKUP(H41,'Training Programme Data'!$B$2:$D$6,2,FALSE)</f>
        <v>Technical Tools</v>
      </c>
      <c r="K41" s="4">
        <f t="shared" si="0"/>
        <v>40600</v>
      </c>
      <c r="L41" t="str">
        <f t="shared" si="1"/>
        <v>Needs Improvement</v>
      </c>
    </row>
    <row r="42" spans="1:12" x14ac:dyDescent="0.25">
      <c r="A42" s="6" t="s">
        <v>48</v>
      </c>
      <c r="B42" t="s">
        <v>121</v>
      </c>
      <c r="C42" t="s">
        <v>182</v>
      </c>
      <c r="D42" t="s">
        <v>153</v>
      </c>
      <c r="E42" s="4">
        <v>35000</v>
      </c>
      <c r="F42">
        <v>3</v>
      </c>
      <c r="G42">
        <v>4</v>
      </c>
      <c r="H42" t="s">
        <v>161</v>
      </c>
      <c r="I42" s="4">
        <f>VLOOKUP(H42,'Training Programme Data'!$B$2:$D$6,3,FALSE)</f>
        <v>500</v>
      </c>
      <c r="J42" t="str">
        <f>VLOOKUP(H42,'Training Programme Data'!$B$2:$D$6,2,FALSE)</f>
        <v>Technical</v>
      </c>
      <c r="K42" s="4">
        <f t="shared" si="0"/>
        <v>35500</v>
      </c>
      <c r="L42" t="str">
        <f t="shared" si="1"/>
        <v>High Performer</v>
      </c>
    </row>
    <row r="43" spans="1:12" x14ac:dyDescent="0.25">
      <c r="A43" s="6" t="s">
        <v>49</v>
      </c>
      <c r="B43" t="s">
        <v>122</v>
      </c>
      <c r="C43" t="s">
        <v>184</v>
      </c>
      <c r="D43" t="s">
        <v>153</v>
      </c>
      <c r="E43" s="4">
        <v>35000</v>
      </c>
      <c r="F43">
        <v>4</v>
      </c>
      <c r="G43">
        <v>3</v>
      </c>
      <c r="H43" t="s">
        <v>163</v>
      </c>
      <c r="I43" s="4">
        <f>VLOOKUP(H43,'Training Programme Data'!$B$2:$D$6,3,FALSE)</f>
        <v>1000</v>
      </c>
      <c r="J43" t="str">
        <f>VLOOKUP(H43,'Training Programme Data'!$B$2:$D$6,2,FALSE)</f>
        <v>Leadership</v>
      </c>
      <c r="K43" s="4">
        <f t="shared" si="0"/>
        <v>36000</v>
      </c>
      <c r="L43" t="str">
        <f t="shared" si="1"/>
        <v>Satisfactory</v>
      </c>
    </row>
    <row r="44" spans="1:12" x14ac:dyDescent="0.25">
      <c r="A44" s="6" t="s">
        <v>50</v>
      </c>
      <c r="B44" t="s">
        <v>123</v>
      </c>
      <c r="C44" t="s">
        <v>183</v>
      </c>
      <c r="D44" t="s">
        <v>153</v>
      </c>
      <c r="E44" s="4">
        <v>40000</v>
      </c>
      <c r="F44">
        <v>1</v>
      </c>
      <c r="G44">
        <v>1</v>
      </c>
      <c r="H44" t="s">
        <v>161</v>
      </c>
      <c r="I44" s="4">
        <f>VLOOKUP(H44,'Training Programme Data'!$B$2:$D$6,3,FALSE)</f>
        <v>500</v>
      </c>
      <c r="J44" t="str">
        <f>VLOOKUP(H44,'Training Programme Data'!$B$2:$D$6,2,FALSE)</f>
        <v>Technical</v>
      </c>
      <c r="K44" s="4">
        <f t="shared" si="0"/>
        <v>40500</v>
      </c>
      <c r="L44" t="str">
        <f t="shared" si="1"/>
        <v>Needs Improvement</v>
      </c>
    </row>
    <row r="45" spans="1:12" x14ac:dyDescent="0.25">
      <c r="A45" s="6" t="s">
        <v>51</v>
      </c>
      <c r="B45" t="s">
        <v>124</v>
      </c>
      <c r="C45" t="s">
        <v>183</v>
      </c>
      <c r="D45" t="s">
        <v>152</v>
      </c>
      <c r="E45" s="4">
        <v>65000</v>
      </c>
      <c r="F45">
        <v>1</v>
      </c>
      <c r="G45">
        <v>4</v>
      </c>
      <c r="H45" t="s">
        <v>164</v>
      </c>
      <c r="I45" s="4">
        <f>VLOOKUP(H45,'Training Programme Data'!$B$2:$D$6,3,FALSE)</f>
        <v>800</v>
      </c>
      <c r="J45" t="str">
        <f>VLOOKUP(H45,'Training Programme Data'!$B$2:$D$6,2,FALSE)</f>
        <v>Project Management</v>
      </c>
      <c r="K45" s="4">
        <f t="shared" si="0"/>
        <v>65800</v>
      </c>
      <c r="L45" t="str">
        <f t="shared" si="1"/>
        <v>High Performer</v>
      </c>
    </row>
    <row r="46" spans="1:12" x14ac:dyDescent="0.25">
      <c r="A46" s="6" t="s">
        <v>52</v>
      </c>
      <c r="B46" t="s">
        <v>125</v>
      </c>
      <c r="C46" t="s">
        <v>184</v>
      </c>
      <c r="D46" t="s">
        <v>154</v>
      </c>
      <c r="E46" s="4">
        <v>30000</v>
      </c>
      <c r="F46">
        <v>8</v>
      </c>
      <c r="G46">
        <v>5</v>
      </c>
      <c r="H46" t="s">
        <v>163</v>
      </c>
      <c r="I46" s="4">
        <f>VLOOKUP(H46,'Training Programme Data'!$B$2:$D$6,3,FALSE)</f>
        <v>1000</v>
      </c>
      <c r="J46" t="str">
        <f>VLOOKUP(H46,'Training Programme Data'!$B$2:$D$6,2,FALSE)</f>
        <v>Leadership</v>
      </c>
      <c r="K46" s="4">
        <f t="shared" si="0"/>
        <v>31000</v>
      </c>
      <c r="L46" t="str">
        <f t="shared" si="1"/>
        <v>High Performer</v>
      </c>
    </row>
    <row r="47" spans="1:12" x14ac:dyDescent="0.25">
      <c r="A47" s="6" t="s">
        <v>53</v>
      </c>
      <c r="B47" t="s">
        <v>126</v>
      </c>
      <c r="C47" t="s">
        <v>183</v>
      </c>
      <c r="D47" t="s">
        <v>158</v>
      </c>
      <c r="E47" s="4">
        <v>65000</v>
      </c>
      <c r="F47">
        <v>2</v>
      </c>
      <c r="G47">
        <v>1</v>
      </c>
      <c r="H47" t="s">
        <v>164</v>
      </c>
      <c r="I47" s="4">
        <f>VLOOKUP(H47,'Training Programme Data'!$B$2:$D$6,3,FALSE)</f>
        <v>800</v>
      </c>
      <c r="J47" t="str">
        <f>VLOOKUP(H47,'Training Programme Data'!$B$2:$D$6,2,FALSE)</f>
        <v>Project Management</v>
      </c>
      <c r="K47" s="4">
        <f t="shared" si="0"/>
        <v>65800</v>
      </c>
      <c r="L47" t="str">
        <f t="shared" si="1"/>
        <v>Needs Improvement</v>
      </c>
    </row>
    <row r="48" spans="1:12" x14ac:dyDescent="0.25">
      <c r="A48" s="6" t="s">
        <v>54</v>
      </c>
      <c r="B48" t="s">
        <v>127</v>
      </c>
      <c r="C48" t="s">
        <v>183</v>
      </c>
      <c r="D48" t="s">
        <v>153</v>
      </c>
      <c r="E48" s="4">
        <v>25000</v>
      </c>
      <c r="F48">
        <v>8</v>
      </c>
      <c r="G48">
        <v>2</v>
      </c>
      <c r="H48" t="s">
        <v>163</v>
      </c>
      <c r="I48" s="4">
        <f>VLOOKUP(H48,'Training Programme Data'!$B$2:$D$6,3,FALSE)</f>
        <v>1000</v>
      </c>
      <c r="J48" t="str">
        <f>VLOOKUP(H48,'Training Programme Data'!$B$2:$D$6,2,FALSE)</f>
        <v>Leadership</v>
      </c>
      <c r="K48" s="4">
        <f t="shared" si="0"/>
        <v>26000</v>
      </c>
      <c r="L48" t="str">
        <f t="shared" si="1"/>
        <v>Needs Improvement</v>
      </c>
    </row>
    <row r="49" spans="1:12" x14ac:dyDescent="0.25">
      <c r="A49" s="6" t="s">
        <v>55</v>
      </c>
      <c r="B49" t="s">
        <v>128</v>
      </c>
      <c r="C49" t="s">
        <v>183</v>
      </c>
      <c r="D49" t="s">
        <v>155</v>
      </c>
      <c r="E49" s="4">
        <v>25000</v>
      </c>
      <c r="F49">
        <v>7</v>
      </c>
      <c r="G49">
        <v>4</v>
      </c>
      <c r="H49" t="s">
        <v>163</v>
      </c>
      <c r="I49" s="4">
        <f>VLOOKUP(H49,'Training Programme Data'!$B$2:$D$6,3,FALSE)</f>
        <v>1000</v>
      </c>
      <c r="J49" t="str">
        <f>VLOOKUP(H49,'Training Programme Data'!$B$2:$D$6,2,FALSE)</f>
        <v>Leadership</v>
      </c>
      <c r="K49" s="4">
        <f t="shared" si="0"/>
        <v>26000</v>
      </c>
      <c r="L49" t="str">
        <f t="shared" si="1"/>
        <v>High Performer</v>
      </c>
    </row>
    <row r="50" spans="1:12" x14ac:dyDescent="0.25">
      <c r="A50" s="6" t="s">
        <v>56</v>
      </c>
      <c r="B50" t="s">
        <v>186</v>
      </c>
      <c r="C50" t="s">
        <v>150</v>
      </c>
      <c r="D50" t="s">
        <v>153</v>
      </c>
      <c r="E50" s="4">
        <v>45000</v>
      </c>
      <c r="F50">
        <v>2</v>
      </c>
      <c r="G50">
        <v>2</v>
      </c>
      <c r="H50" t="s">
        <v>162</v>
      </c>
      <c r="I50" s="4">
        <f>VLOOKUP(H50,'Training Programme Data'!$B$2:$D$6,3,FALSE)</f>
        <v>600</v>
      </c>
      <c r="J50" t="str">
        <f>VLOOKUP(H50,'Training Programme Data'!$B$2:$D$6,2,FALSE)</f>
        <v>Technical Tools</v>
      </c>
      <c r="K50" s="4">
        <f t="shared" si="0"/>
        <v>45600</v>
      </c>
      <c r="L50" t="str">
        <f t="shared" si="1"/>
        <v>Needs Improvement</v>
      </c>
    </row>
    <row r="51" spans="1:12" x14ac:dyDescent="0.25">
      <c r="A51" s="6" t="s">
        <v>57</v>
      </c>
      <c r="B51" t="s">
        <v>129</v>
      </c>
      <c r="C51" t="s">
        <v>185</v>
      </c>
      <c r="D51" t="s">
        <v>155</v>
      </c>
      <c r="E51" s="4">
        <v>50000</v>
      </c>
      <c r="F51">
        <v>6</v>
      </c>
      <c r="G51">
        <v>1</v>
      </c>
      <c r="H51" t="s">
        <v>162</v>
      </c>
      <c r="I51" s="4">
        <f>VLOOKUP(H51,'Training Programme Data'!$B$2:$D$6,3,FALSE)</f>
        <v>600</v>
      </c>
      <c r="J51" t="str">
        <f>VLOOKUP(H51,'Training Programme Data'!$B$2:$D$6,2,FALSE)</f>
        <v>Technical Tools</v>
      </c>
      <c r="K51" s="4">
        <f t="shared" si="0"/>
        <v>50600</v>
      </c>
      <c r="L51" t="str">
        <f t="shared" si="1"/>
        <v>Needs Improvement</v>
      </c>
    </row>
    <row r="52" spans="1:12" x14ac:dyDescent="0.25">
      <c r="A52" s="6" t="s">
        <v>58</v>
      </c>
      <c r="B52" t="s">
        <v>187</v>
      </c>
      <c r="C52" t="s">
        <v>182</v>
      </c>
      <c r="D52" t="s">
        <v>152</v>
      </c>
      <c r="E52" s="4">
        <v>50000</v>
      </c>
      <c r="F52">
        <v>6</v>
      </c>
      <c r="G52">
        <v>2</v>
      </c>
      <c r="H52" t="s">
        <v>164</v>
      </c>
      <c r="I52" s="4">
        <f>VLOOKUP(H52,'Training Programme Data'!$B$2:$D$6,3,FALSE)</f>
        <v>800</v>
      </c>
      <c r="J52" t="str">
        <f>VLOOKUP(H52,'Training Programme Data'!$B$2:$D$6,2,FALSE)</f>
        <v>Project Management</v>
      </c>
      <c r="K52" s="4">
        <f t="shared" si="0"/>
        <v>50800</v>
      </c>
      <c r="L52" t="str">
        <f t="shared" si="1"/>
        <v>Needs Improvement</v>
      </c>
    </row>
    <row r="53" spans="1:12" x14ac:dyDescent="0.25">
      <c r="A53" s="6" t="s">
        <v>59</v>
      </c>
      <c r="B53" t="s">
        <v>130</v>
      </c>
      <c r="C53" t="s">
        <v>150</v>
      </c>
      <c r="D53" t="s">
        <v>159</v>
      </c>
      <c r="E53" s="4">
        <v>35000</v>
      </c>
      <c r="F53">
        <v>3</v>
      </c>
      <c r="G53">
        <v>2</v>
      </c>
      <c r="H53" t="s">
        <v>162</v>
      </c>
      <c r="I53" s="4">
        <f>VLOOKUP(H53,'Training Programme Data'!$B$2:$D$6,3,FALSE)</f>
        <v>600</v>
      </c>
      <c r="J53" t="str">
        <f>VLOOKUP(H53,'Training Programme Data'!$B$2:$D$6,2,FALSE)</f>
        <v>Technical Tools</v>
      </c>
      <c r="K53" s="4">
        <f t="shared" si="0"/>
        <v>35600</v>
      </c>
      <c r="L53" t="str">
        <f t="shared" si="1"/>
        <v>Needs Improvement</v>
      </c>
    </row>
    <row r="54" spans="1:12" x14ac:dyDescent="0.25">
      <c r="A54" s="6" t="s">
        <v>60</v>
      </c>
      <c r="B54" t="s">
        <v>131</v>
      </c>
      <c r="C54" t="s">
        <v>183</v>
      </c>
      <c r="D54" t="s">
        <v>156</v>
      </c>
      <c r="E54" s="4">
        <v>55000</v>
      </c>
      <c r="F54">
        <v>2</v>
      </c>
      <c r="G54">
        <v>3</v>
      </c>
      <c r="H54" t="s">
        <v>163</v>
      </c>
      <c r="I54" s="4">
        <f>VLOOKUP(H54,'Training Programme Data'!$B$2:$D$6,3,FALSE)</f>
        <v>1000</v>
      </c>
      <c r="J54" t="str">
        <f>VLOOKUP(H54,'Training Programme Data'!$B$2:$D$6,2,FALSE)</f>
        <v>Leadership</v>
      </c>
      <c r="K54" s="4">
        <f t="shared" si="0"/>
        <v>56000</v>
      </c>
      <c r="L54" t="str">
        <f t="shared" si="1"/>
        <v>Satisfactory</v>
      </c>
    </row>
    <row r="55" spans="1:12" x14ac:dyDescent="0.25">
      <c r="A55" s="6" t="s">
        <v>61</v>
      </c>
      <c r="B55" t="s">
        <v>132</v>
      </c>
      <c r="C55" t="s">
        <v>184</v>
      </c>
      <c r="D55" t="s">
        <v>157</v>
      </c>
      <c r="E55" s="4">
        <v>65000</v>
      </c>
      <c r="F55">
        <v>1</v>
      </c>
      <c r="G55">
        <v>3</v>
      </c>
      <c r="H55" t="s">
        <v>162</v>
      </c>
      <c r="I55" s="4">
        <f>VLOOKUP(H55,'Training Programme Data'!$B$2:$D$6,3,FALSE)</f>
        <v>600</v>
      </c>
      <c r="J55" t="str">
        <f>VLOOKUP(H55,'Training Programme Data'!$B$2:$D$6,2,FALSE)</f>
        <v>Technical Tools</v>
      </c>
      <c r="K55" s="4">
        <f t="shared" si="0"/>
        <v>65600</v>
      </c>
      <c r="L55" t="str">
        <f t="shared" si="1"/>
        <v>Satisfactory</v>
      </c>
    </row>
    <row r="56" spans="1:12" x14ac:dyDescent="0.25">
      <c r="A56" s="6" t="s">
        <v>62</v>
      </c>
      <c r="B56" t="s">
        <v>133</v>
      </c>
      <c r="C56" t="s">
        <v>183</v>
      </c>
      <c r="D56" t="s">
        <v>159</v>
      </c>
      <c r="E56" s="4">
        <v>60000</v>
      </c>
      <c r="F56">
        <v>6</v>
      </c>
      <c r="G56">
        <v>2</v>
      </c>
      <c r="H56" t="s">
        <v>161</v>
      </c>
      <c r="I56" s="4">
        <f>VLOOKUP(H56,'Training Programme Data'!$B$2:$D$6,3,FALSE)</f>
        <v>500</v>
      </c>
      <c r="J56" t="str">
        <f>VLOOKUP(H56,'Training Programme Data'!$B$2:$D$6,2,FALSE)</f>
        <v>Technical</v>
      </c>
      <c r="K56" s="4">
        <f t="shared" si="0"/>
        <v>60500</v>
      </c>
      <c r="L56" t="str">
        <f t="shared" si="1"/>
        <v>Needs Improvement</v>
      </c>
    </row>
    <row r="57" spans="1:12" x14ac:dyDescent="0.25">
      <c r="A57" s="6" t="s">
        <v>63</v>
      </c>
      <c r="B57" t="s">
        <v>134</v>
      </c>
      <c r="C57" t="s">
        <v>185</v>
      </c>
      <c r="D57" t="s">
        <v>159</v>
      </c>
      <c r="E57" s="4">
        <v>50000</v>
      </c>
      <c r="F57">
        <v>5</v>
      </c>
      <c r="G57">
        <v>3</v>
      </c>
      <c r="H57" t="s">
        <v>162</v>
      </c>
      <c r="I57" s="4">
        <f>VLOOKUP(H57,'Training Programme Data'!$B$2:$D$6,3,FALSE)</f>
        <v>600</v>
      </c>
      <c r="J57" t="str">
        <f>VLOOKUP(H57,'Training Programme Data'!$B$2:$D$6,2,FALSE)</f>
        <v>Technical Tools</v>
      </c>
      <c r="K57" s="4">
        <f t="shared" si="0"/>
        <v>50600</v>
      </c>
      <c r="L57" t="str">
        <f t="shared" si="1"/>
        <v>Satisfactory</v>
      </c>
    </row>
    <row r="58" spans="1:12" x14ac:dyDescent="0.25">
      <c r="A58" s="6" t="s">
        <v>64</v>
      </c>
      <c r="B58" t="s">
        <v>135</v>
      </c>
      <c r="C58" t="s">
        <v>183</v>
      </c>
      <c r="D58" t="s">
        <v>154</v>
      </c>
      <c r="E58" s="4">
        <v>60000</v>
      </c>
      <c r="F58">
        <v>9</v>
      </c>
      <c r="G58">
        <v>4</v>
      </c>
      <c r="H58" t="s">
        <v>161</v>
      </c>
      <c r="I58" s="4">
        <f>VLOOKUP(H58,'Training Programme Data'!$B$2:$D$6,3,FALSE)</f>
        <v>500</v>
      </c>
      <c r="J58" t="str">
        <f>VLOOKUP(H58,'Training Programme Data'!$B$2:$D$6,2,FALSE)</f>
        <v>Technical</v>
      </c>
      <c r="K58" s="4">
        <f t="shared" si="0"/>
        <v>60500</v>
      </c>
      <c r="L58" t="str">
        <f t="shared" si="1"/>
        <v>High Performer</v>
      </c>
    </row>
    <row r="59" spans="1:12" x14ac:dyDescent="0.25">
      <c r="A59" s="6" t="s">
        <v>65</v>
      </c>
      <c r="B59" t="s">
        <v>136</v>
      </c>
      <c r="C59" t="s">
        <v>184</v>
      </c>
      <c r="D59" t="s">
        <v>156</v>
      </c>
      <c r="E59" s="4">
        <v>45000</v>
      </c>
      <c r="F59">
        <v>1</v>
      </c>
      <c r="G59">
        <v>1</v>
      </c>
      <c r="H59" t="s">
        <v>162</v>
      </c>
      <c r="I59" s="4">
        <f>VLOOKUP(H59,'Training Programme Data'!$B$2:$D$6,3,FALSE)</f>
        <v>600</v>
      </c>
      <c r="J59" t="str">
        <f>VLOOKUP(H59,'Training Programme Data'!$B$2:$D$6,2,FALSE)</f>
        <v>Technical Tools</v>
      </c>
      <c r="K59" s="4">
        <f t="shared" si="0"/>
        <v>45600</v>
      </c>
      <c r="L59" t="str">
        <f t="shared" si="1"/>
        <v>Needs Improvement</v>
      </c>
    </row>
    <row r="60" spans="1:12" x14ac:dyDescent="0.25">
      <c r="A60" s="6" t="s">
        <v>66</v>
      </c>
      <c r="B60" t="s">
        <v>137</v>
      </c>
      <c r="C60" t="s">
        <v>185</v>
      </c>
      <c r="D60" t="s">
        <v>151</v>
      </c>
      <c r="E60" s="4">
        <v>60000</v>
      </c>
      <c r="F60">
        <v>7</v>
      </c>
      <c r="G60">
        <v>2</v>
      </c>
      <c r="H60" t="s">
        <v>161</v>
      </c>
      <c r="I60" s="4">
        <f>VLOOKUP(H60,'Training Programme Data'!$B$2:$D$6,3,FALSE)</f>
        <v>500</v>
      </c>
      <c r="J60" t="str">
        <f>VLOOKUP(H60,'Training Programme Data'!$B$2:$D$6,2,FALSE)</f>
        <v>Technical</v>
      </c>
      <c r="K60" s="4">
        <f t="shared" si="0"/>
        <v>60500</v>
      </c>
      <c r="L60" t="str">
        <f t="shared" si="1"/>
        <v>Needs Improvement</v>
      </c>
    </row>
    <row r="61" spans="1:12" x14ac:dyDescent="0.25">
      <c r="A61" s="6" t="s">
        <v>67</v>
      </c>
      <c r="B61" t="s">
        <v>188</v>
      </c>
      <c r="C61" t="s">
        <v>183</v>
      </c>
      <c r="D61" t="s">
        <v>159</v>
      </c>
      <c r="E61" s="4">
        <v>40000</v>
      </c>
      <c r="F61">
        <v>5</v>
      </c>
      <c r="G61">
        <v>4</v>
      </c>
      <c r="H61" t="s">
        <v>164</v>
      </c>
      <c r="I61" s="4">
        <f>VLOOKUP(H61,'Training Programme Data'!$B$2:$D$6,3,FALSE)</f>
        <v>800</v>
      </c>
      <c r="J61" t="str">
        <f>VLOOKUP(H61,'Training Programme Data'!$B$2:$D$6,2,FALSE)</f>
        <v>Project Management</v>
      </c>
      <c r="K61" s="4">
        <f t="shared" si="0"/>
        <v>40800</v>
      </c>
      <c r="L61" t="str">
        <f t="shared" si="1"/>
        <v>High Performer</v>
      </c>
    </row>
    <row r="62" spans="1:12" x14ac:dyDescent="0.25">
      <c r="A62" s="6" t="s">
        <v>68</v>
      </c>
      <c r="B62" t="s">
        <v>138</v>
      </c>
      <c r="C62" t="s">
        <v>185</v>
      </c>
      <c r="D62" t="s">
        <v>154</v>
      </c>
      <c r="E62" s="4">
        <v>60000</v>
      </c>
      <c r="F62">
        <v>5</v>
      </c>
      <c r="G62">
        <v>4</v>
      </c>
      <c r="H62" t="s">
        <v>164</v>
      </c>
      <c r="I62" s="4">
        <f>VLOOKUP(H62,'Training Programme Data'!$B$2:$D$6,3,FALSE)</f>
        <v>800</v>
      </c>
      <c r="J62" t="str">
        <f>VLOOKUP(H62,'Training Programme Data'!$B$2:$D$6,2,FALSE)</f>
        <v>Project Management</v>
      </c>
      <c r="K62" s="4">
        <f t="shared" si="0"/>
        <v>60800</v>
      </c>
      <c r="L62" t="str">
        <f t="shared" si="1"/>
        <v>High Performer</v>
      </c>
    </row>
    <row r="63" spans="1:12" x14ac:dyDescent="0.25">
      <c r="A63" s="6" t="s">
        <v>69</v>
      </c>
      <c r="B63" t="s">
        <v>139</v>
      </c>
      <c r="C63" t="s">
        <v>182</v>
      </c>
      <c r="D63" t="s">
        <v>160</v>
      </c>
      <c r="E63" s="4">
        <v>30000</v>
      </c>
      <c r="F63">
        <v>2</v>
      </c>
      <c r="G63">
        <v>3</v>
      </c>
      <c r="H63" t="s">
        <v>163</v>
      </c>
      <c r="I63" s="4">
        <f>VLOOKUP(H63,'Training Programme Data'!$B$2:$D$6,3,FALSE)</f>
        <v>1000</v>
      </c>
      <c r="J63" t="str">
        <f>VLOOKUP(H63,'Training Programme Data'!$B$2:$D$6,2,FALSE)</f>
        <v>Leadership</v>
      </c>
      <c r="K63" s="4">
        <f t="shared" si="0"/>
        <v>31000</v>
      </c>
      <c r="L63" t="str">
        <f t="shared" si="1"/>
        <v>Satisfactory</v>
      </c>
    </row>
    <row r="64" spans="1:12" x14ac:dyDescent="0.25">
      <c r="A64" s="6" t="s">
        <v>70</v>
      </c>
      <c r="B64" t="s">
        <v>189</v>
      </c>
      <c r="C64" t="s">
        <v>182</v>
      </c>
      <c r="D64" t="s">
        <v>154</v>
      </c>
      <c r="E64" s="4">
        <v>45000</v>
      </c>
      <c r="F64">
        <v>3</v>
      </c>
      <c r="G64">
        <v>3</v>
      </c>
      <c r="H64" t="s">
        <v>162</v>
      </c>
      <c r="I64" s="4">
        <f>VLOOKUP(H64,'Training Programme Data'!$B$2:$D$6,3,FALSE)</f>
        <v>600</v>
      </c>
      <c r="J64" t="str">
        <f>VLOOKUP(H64,'Training Programme Data'!$B$2:$D$6,2,FALSE)</f>
        <v>Technical Tools</v>
      </c>
      <c r="K64" s="4">
        <f t="shared" si="0"/>
        <v>45600</v>
      </c>
      <c r="L64" t="str">
        <f t="shared" si="1"/>
        <v>Satisfactory</v>
      </c>
    </row>
    <row r="65" spans="1:12" x14ac:dyDescent="0.25">
      <c r="A65" s="6" t="s">
        <v>71</v>
      </c>
      <c r="B65" t="s">
        <v>140</v>
      </c>
      <c r="C65" t="s">
        <v>183</v>
      </c>
      <c r="D65" t="s">
        <v>152</v>
      </c>
      <c r="E65" s="4">
        <v>65000</v>
      </c>
      <c r="F65">
        <v>7</v>
      </c>
      <c r="G65">
        <v>1</v>
      </c>
      <c r="H65" t="s">
        <v>161</v>
      </c>
      <c r="I65" s="4">
        <f>VLOOKUP(H65,'Training Programme Data'!$B$2:$D$6,3,FALSE)</f>
        <v>500</v>
      </c>
      <c r="J65" t="str">
        <f>VLOOKUP(H65,'Training Programme Data'!$B$2:$D$6,2,FALSE)</f>
        <v>Technical</v>
      </c>
      <c r="K65" s="4">
        <f t="shared" si="0"/>
        <v>65500</v>
      </c>
      <c r="L65" t="str">
        <f t="shared" si="1"/>
        <v>Needs Improvement</v>
      </c>
    </row>
    <row r="66" spans="1:12" x14ac:dyDescent="0.25">
      <c r="A66" s="6" t="s">
        <v>72</v>
      </c>
      <c r="B66" t="s">
        <v>141</v>
      </c>
      <c r="C66" t="s">
        <v>185</v>
      </c>
      <c r="D66" t="s">
        <v>156</v>
      </c>
      <c r="E66" s="4">
        <v>40000</v>
      </c>
      <c r="F66">
        <v>6</v>
      </c>
      <c r="G66">
        <v>3</v>
      </c>
      <c r="H66" t="s">
        <v>163</v>
      </c>
      <c r="I66" s="4">
        <f>VLOOKUP(H66,'Training Programme Data'!$B$2:$D$6,3,FALSE)</f>
        <v>1000</v>
      </c>
      <c r="J66" t="str">
        <f>VLOOKUP(H66,'Training Programme Data'!$B$2:$D$6,2,FALSE)</f>
        <v>Leadership</v>
      </c>
      <c r="K66" s="4">
        <f t="shared" si="0"/>
        <v>41000</v>
      </c>
      <c r="L66" t="str">
        <f t="shared" si="1"/>
        <v>Satisfactory</v>
      </c>
    </row>
    <row r="67" spans="1:12" x14ac:dyDescent="0.25">
      <c r="A67" s="6" t="s">
        <v>73</v>
      </c>
      <c r="B67" t="s">
        <v>190</v>
      </c>
      <c r="C67" t="s">
        <v>184</v>
      </c>
      <c r="D67" t="s">
        <v>151</v>
      </c>
      <c r="E67" s="4">
        <v>50000</v>
      </c>
      <c r="F67">
        <v>2</v>
      </c>
      <c r="G67">
        <v>3</v>
      </c>
      <c r="H67" t="s">
        <v>163</v>
      </c>
      <c r="I67" s="4">
        <f>VLOOKUP(H67,'Training Programme Data'!$B$2:$D$6,3,FALSE)</f>
        <v>1000</v>
      </c>
      <c r="J67" t="str">
        <f>VLOOKUP(H67,'Training Programme Data'!$B$2:$D$6,2,FALSE)</f>
        <v>Leadership</v>
      </c>
      <c r="K67" s="4">
        <f t="shared" ref="K67:K75" si="2">E67+I67</f>
        <v>51000</v>
      </c>
      <c r="L67" t="str">
        <f t="shared" ref="L67:L75" si="3">IF(G67&gt;=4, "High Performer", IF(G67&lt;=2,"Needs Improvement", "Satisfactory"))</f>
        <v>Satisfactory</v>
      </c>
    </row>
    <row r="68" spans="1:12" x14ac:dyDescent="0.25">
      <c r="A68" s="6" t="s">
        <v>74</v>
      </c>
      <c r="B68" t="s">
        <v>142</v>
      </c>
      <c r="C68" t="s">
        <v>183</v>
      </c>
      <c r="D68" t="s">
        <v>157</v>
      </c>
      <c r="E68" s="4">
        <v>25000</v>
      </c>
      <c r="F68">
        <v>6</v>
      </c>
      <c r="G68">
        <v>2</v>
      </c>
      <c r="H68" t="s">
        <v>161</v>
      </c>
      <c r="I68" s="4">
        <f>VLOOKUP(H68,'Training Programme Data'!$B$2:$D$6,3,FALSE)</f>
        <v>500</v>
      </c>
      <c r="J68" t="str">
        <f>VLOOKUP(H68,'Training Programme Data'!$B$2:$D$6,2,FALSE)</f>
        <v>Technical</v>
      </c>
      <c r="K68" s="4">
        <f t="shared" si="2"/>
        <v>25500</v>
      </c>
      <c r="L68" t="str">
        <f t="shared" si="3"/>
        <v>Needs Improvement</v>
      </c>
    </row>
    <row r="69" spans="1:12" x14ac:dyDescent="0.25">
      <c r="A69" s="6" t="s">
        <v>75</v>
      </c>
      <c r="B69" t="s">
        <v>143</v>
      </c>
      <c r="C69" t="s">
        <v>182</v>
      </c>
      <c r="D69" t="s">
        <v>155</v>
      </c>
      <c r="E69" s="4">
        <v>65000</v>
      </c>
      <c r="F69">
        <v>2</v>
      </c>
      <c r="G69">
        <v>2</v>
      </c>
      <c r="H69" t="s">
        <v>164</v>
      </c>
      <c r="I69" s="4">
        <f>VLOOKUP(H69,'Training Programme Data'!$B$2:$D$6,3,FALSE)</f>
        <v>800</v>
      </c>
      <c r="J69" t="str">
        <f>VLOOKUP(H69,'Training Programme Data'!$B$2:$D$6,2,FALSE)</f>
        <v>Project Management</v>
      </c>
      <c r="K69" s="4">
        <f t="shared" si="2"/>
        <v>65800</v>
      </c>
      <c r="L69" t="str">
        <f t="shared" si="3"/>
        <v>Needs Improvement</v>
      </c>
    </row>
    <row r="70" spans="1:12" x14ac:dyDescent="0.25">
      <c r="A70" s="6" t="s">
        <v>76</v>
      </c>
      <c r="B70" t="s">
        <v>144</v>
      </c>
      <c r="C70" t="s">
        <v>182</v>
      </c>
      <c r="D70" t="s">
        <v>156</v>
      </c>
      <c r="E70" s="4">
        <v>25000</v>
      </c>
      <c r="F70">
        <v>2</v>
      </c>
      <c r="G70">
        <v>2</v>
      </c>
      <c r="H70" t="s">
        <v>164</v>
      </c>
      <c r="I70" s="4">
        <f>VLOOKUP(H70,'Training Programme Data'!$B$2:$D$6,3,FALSE)</f>
        <v>800</v>
      </c>
      <c r="J70" t="str">
        <f>VLOOKUP(H70,'Training Programme Data'!$B$2:$D$6,2,FALSE)</f>
        <v>Project Management</v>
      </c>
      <c r="K70" s="4">
        <f t="shared" si="2"/>
        <v>25800</v>
      </c>
      <c r="L70" t="str">
        <f t="shared" si="3"/>
        <v>Needs Improvement</v>
      </c>
    </row>
    <row r="71" spans="1:12" x14ac:dyDescent="0.25">
      <c r="A71" s="6" t="s">
        <v>77</v>
      </c>
      <c r="B71" t="s">
        <v>145</v>
      </c>
      <c r="C71" t="s">
        <v>183</v>
      </c>
      <c r="D71" t="s">
        <v>154</v>
      </c>
      <c r="E71" s="4">
        <v>45000</v>
      </c>
      <c r="F71">
        <v>2</v>
      </c>
      <c r="G71">
        <v>1</v>
      </c>
      <c r="H71" t="s">
        <v>164</v>
      </c>
      <c r="I71" s="4">
        <f>VLOOKUP(H71,'Training Programme Data'!$B$2:$D$6,3,FALSE)</f>
        <v>800</v>
      </c>
      <c r="J71" t="str">
        <f>VLOOKUP(H71,'Training Programme Data'!$B$2:$D$6,2,FALSE)</f>
        <v>Project Management</v>
      </c>
      <c r="K71" s="4">
        <f t="shared" si="2"/>
        <v>45800</v>
      </c>
      <c r="L71" t="str">
        <f t="shared" si="3"/>
        <v>Needs Improvement</v>
      </c>
    </row>
    <row r="72" spans="1:12" x14ac:dyDescent="0.25">
      <c r="A72" s="6" t="s">
        <v>78</v>
      </c>
      <c r="B72" t="s">
        <v>146</v>
      </c>
      <c r="C72" t="s">
        <v>185</v>
      </c>
      <c r="D72" t="s">
        <v>155</v>
      </c>
      <c r="E72" s="4">
        <v>40000</v>
      </c>
      <c r="F72">
        <v>3</v>
      </c>
      <c r="G72">
        <v>2</v>
      </c>
      <c r="H72" t="s">
        <v>164</v>
      </c>
      <c r="I72" s="4">
        <f>VLOOKUP(H72,'Training Programme Data'!$B$2:$D$6,3,FALSE)</f>
        <v>800</v>
      </c>
      <c r="J72" t="str">
        <f>VLOOKUP(H72,'Training Programme Data'!$B$2:$D$6,2,FALSE)</f>
        <v>Project Management</v>
      </c>
      <c r="K72" s="4">
        <f t="shared" si="2"/>
        <v>40800</v>
      </c>
      <c r="L72" t="str">
        <f t="shared" si="3"/>
        <v>Needs Improvement</v>
      </c>
    </row>
    <row r="73" spans="1:12" x14ac:dyDescent="0.25">
      <c r="A73" s="6" t="s">
        <v>79</v>
      </c>
      <c r="B73" t="s">
        <v>147</v>
      </c>
      <c r="C73" t="s">
        <v>182</v>
      </c>
      <c r="D73" t="s">
        <v>157</v>
      </c>
      <c r="E73" s="4">
        <v>35000</v>
      </c>
      <c r="F73">
        <v>2</v>
      </c>
      <c r="G73">
        <v>2</v>
      </c>
      <c r="H73" t="s">
        <v>162</v>
      </c>
      <c r="I73" s="4">
        <f>VLOOKUP(H73,'Training Programme Data'!$B$2:$D$6,3,FALSE)</f>
        <v>600</v>
      </c>
      <c r="J73" t="str">
        <f>VLOOKUP(H73,'Training Programme Data'!$B$2:$D$6,2,FALSE)</f>
        <v>Technical Tools</v>
      </c>
      <c r="K73" s="4">
        <f t="shared" si="2"/>
        <v>35600</v>
      </c>
      <c r="L73" t="str">
        <f t="shared" si="3"/>
        <v>Needs Improvement</v>
      </c>
    </row>
    <row r="74" spans="1:12" x14ac:dyDescent="0.25">
      <c r="A74" s="6" t="s">
        <v>80</v>
      </c>
      <c r="B74" t="s">
        <v>148</v>
      </c>
      <c r="C74" t="s">
        <v>185</v>
      </c>
      <c r="D74" t="s">
        <v>160</v>
      </c>
      <c r="E74" s="4">
        <v>50000</v>
      </c>
      <c r="F74">
        <v>4</v>
      </c>
      <c r="G74">
        <v>2</v>
      </c>
      <c r="H74" t="s">
        <v>164</v>
      </c>
      <c r="I74" s="4">
        <f>VLOOKUP(H74,'Training Programme Data'!$B$2:$D$6,3,FALSE)</f>
        <v>800</v>
      </c>
      <c r="J74" t="str">
        <f>VLOOKUP(H74,'Training Programme Data'!$B$2:$D$6,2,FALSE)</f>
        <v>Project Management</v>
      </c>
      <c r="K74" s="4">
        <f t="shared" si="2"/>
        <v>50800</v>
      </c>
      <c r="L74" t="str">
        <f t="shared" si="3"/>
        <v>Needs Improvement</v>
      </c>
    </row>
    <row r="75" spans="1:12" x14ac:dyDescent="0.25">
      <c r="A75" s="6" t="s">
        <v>81</v>
      </c>
      <c r="B75" t="s">
        <v>149</v>
      </c>
      <c r="C75" t="s">
        <v>182</v>
      </c>
      <c r="D75" t="s">
        <v>157</v>
      </c>
      <c r="E75" s="4">
        <v>30000</v>
      </c>
      <c r="F75">
        <v>9</v>
      </c>
      <c r="G75">
        <v>1</v>
      </c>
      <c r="H75" t="s">
        <v>162</v>
      </c>
      <c r="I75" s="4">
        <f>VLOOKUP(H75,'Training Programme Data'!$B$2:$D$6,3,FALSE)</f>
        <v>600</v>
      </c>
      <c r="J75" t="str">
        <f>VLOOKUP(H75,'Training Programme Data'!$B$2:$D$6,2,FALSE)</f>
        <v>Technical Tools</v>
      </c>
      <c r="K75" s="4">
        <f t="shared" si="2"/>
        <v>30600</v>
      </c>
      <c r="L75" t="str">
        <f t="shared" si="3"/>
        <v>Needs Improvement</v>
      </c>
    </row>
  </sheetData>
  <conditionalFormatting sqref="A1:A1048576">
    <cfRule type="duplicateValues" dxfId="114" priority="2"/>
  </conditionalFormatting>
  <conditionalFormatting sqref="B1:B1048576">
    <cfRule type="duplicateValues" dxfId="11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G2" sqref="G2"/>
    </sheetView>
  </sheetViews>
  <sheetFormatPr defaultRowHeight="15" x14ac:dyDescent="0.25"/>
  <cols>
    <col min="1" max="1" width="9" bestFit="1" customWidth="1"/>
    <col min="2" max="2" width="25.28515625" customWidth="1"/>
    <col min="3" max="3" width="20.85546875" customWidth="1"/>
    <col min="4" max="4" width="7.42578125" bestFit="1" customWidth="1"/>
    <col min="5" max="5" width="14.28515625" bestFit="1" customWidth="1"/>
    <col min="7" max="7" width="9.140625" customWidth="1"/>
  </cols>
  <sheetData>
    <row r="1" spans="1:5" x14ac:dyDescent="0.25">
      <c r="A1" s="1" t="s">
        <v>165</v>
      </c>
      <c r="B1" s="1" t="s">
        <v>166</v>
      </c>
      <c r="C1" s="1" t="s">
        <v>167</v>
      </c>
      <c r="D1" s="1" t="s">
        <v>168</v>
      </c>
      <c r="E1" s="1" t="s">
        <v>169</v>
      </c>
    </row>
    <row r="2" spans="1:5" x14ac:dyDescent="0.25">
      <c r="A2" t="s">
        <v>170</v>
      </c>
      <c r="B2" t="s">
        <v>161</v>
      </c>
      <c r="C2" t="s">
        <v>176</v>
      </c>
      <c r="D2">
        <v>500</v>
      </c>
      <c r="E2">
        <v>2</v>
      </c>
    </row>
    <row r="3" spans="1:5" x14ac:dyDescent="0.25">
      <c r="A3" t="s">
        <v>171</v>
      </c>
      <c r="B3" t="s">
        <v>164</v>
      </c>
      <c r="C3" t="s">
        <v>180</v>
      </c>
      <c r="D3">
        <v>800</v>
      </c>
      <c r="E3">
        <v>3</v>
      </c>
    </row>
    <row r="4" spans="1:5" x14ac:dyDescent="0.25">
      <c r="A4" t="s">
        <v>172</v>
      </c>
      <c r="B4" t="s">
        <v>163</v>
      </c>
      <c r="C4" t="s">
        <v>177</v>
      </c>
      <c r="D4">
        <v>1000</v>
      </c>
      <c r="E4">
        <v>3</v>
      </c>
    </row>
    <row r="5" spans="1:5" x14ac:dyDescent="0.25">
      <c r="A5" t="s">
        <v>173</v>
      </c>
      <c r="B5" t="s">
        <v>162</v>
      </c>
      <c r="C5" t="s">
        <v>179</v>
      </c>
      <c r="D5">
        <v>600</v>
      </c>
      <c r="E5">
        <v>2</v>
      </c>
    </row>
    <row r="6" spans="1:5" x14ac:dyDescent="0.25">
      <c r="A6" t="s">
        <v>174</v>
      </c>
      <c r="B6" t="s">
        <v>175</v>
      </c>
      <c r="C6" t="s">
        <v>178</v>
      </c>
      <c r="D6">
        <v>700</v>
      </c>
      <c r="E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D739A-03DA-44D5-91B1-0C32CC461655}">
  <dimension ref="A3:J52"/>
  <sheetViews>
    <sheetView workbookViewId="0">
      <selection activeCell="C8" sqref="C8"/>
    </sheetView>
  </sheetViews>
  <sheetFormatPr defaultRowHeight="15" x14ac:dyDescent="0.25"/>
  <cols>
    <col min="1" max="1" width="14.28515625" bestFit="1" customWidth="1"/>
    <col min="2" max="2" width="19.85546875" bestFit="1" customWidth="1"/>
    <col min="3" max="3" width="19.42578125" bestFit="1" customWidth="1"/>
    <col min="4" max="4" width="16.42578125" bestFit="1" customWidth="1"/>
    <col min="5" max="5" width="16.140625" bestFit="1" customWidth="1"/>
    <col min="6" max="6" width="29" bestFit="1" customWidth="1"/>
    <col min="7" max="7" width="14.28515625" bestFit="1" customWidth="1"/>
    <col min="8" max="8" width="18" bestFit="1" customWidth="1"/>
    <col min="9" max="9" width="19.7109375" bestFit="1" customWidth="1"/>
    <col min="10" max="10" width="29" bestFit="1" customWidth="1"/>
  </cols>
  <sheetData>
    <row r="3" spans="1:10" x14ac:dyDescent="0.25">
      <c r="A3" s="9" t="s">
        <v>2</v>
      </c>
      <c r="B3" t="s">
        <v>201</v>
      </c>
      <c r="C3" t="s">
        <v>197</v>
      </c>
      <c r="D3" t="s">
        <v>198</v>
      </c>
      <c r="E3" t="s">
        <v>199</v>
      </c>
      <c r="F3" t="s">
        <v>200</v>
      </c>
      <c r="G3" t="s">
        <v>203</v>
      </c>
      <c r="H3" t="s">
        <v>202</v>
      </c>
    </row>
    <row r="4" spans="1:10" x14ac:dyDescent="0.25">
      <c r="A4" s="7" t="s">
        <v>182</v>
      </c>
      <c r="B4" s="10">
        <v>19</v>
      </c>
      <c r="C4" s="4">
        <v>40789.473684210527</v>
      </c>
      <c r="D4" s="4">
        <v>65000</v>
      </c>
      <c r="E4" s="4">
        <v>25000</v>
      </c>
      <c r="F4" s="11">
        <v>2.2105263157894739</v>
      </c>
      <c r="G4" s="4">
        <v>14300</v>
      </c>
      <c r="H4" s="4">
        <v>41542.105263157893</v>
      </c>
    </row>
    <row r="5" spans="1:10" x14ac:dyDescent="0.25">
      <c r="A5" s="7" t="s">
        <v>183</v>
      </c>
      <c r="B5" s="10">
        <v>21</v>
      </c>
      <c r="C5" s="4">
        <v>46666.666666666664</v>
      </c>
      <c r="D5" s="4">
        <v>65000</v>
      </c>
      <c r="E5" s="4">
        <v>25000</v>
      </c>
      <c r="F5" s="11">
        <v>2.4285714285714284</v>
      </c>
      <c r="G5" s="4">
        <v>16100</v>
      </c>
      <c r="H5" s="4">
        <v>47433.333333333336</v>
      </c>
    </row>
    <row r="6" spans="1:10" x14ac:dyDescent="0.25">
      <c r="A6" s="7" t="s">
        <v>150</v>
      </c>
      <c r="B6" s="10">
        <v>6</v>
      </c>
      <c r="C6" s="4">
        <v>45833.333333333336</v>
      </c>
      <c r="D6" s="4">
        <v>55000</v>
      </c>
      <c r="E6" s="4">
        <v>35000</v>
      </c>
      <c r="F6" s="11">
        <v>2.3333333333333335</v>
      </c>
      <c r="G6" s="4">
        <v>3600</v>
      </c>
      <c r="H6" s="4">
        <v>46433.333333333336</v>
      </c>
    </row>
    <row r="7" spans="1:10" x14ac:dyDescent="0.25">
      <c r="A7" s="7" t="s">
        <v>184</v>
      </c>
      <c r="B7" s="10">
        <v>11</v>
      </c>
      <c r="C7" s="4">
        <v>43181.818181818184</v>
      </c>
      <c r="D7" s="4">
        <v>65000</v>
      </c>
      <c r="E7" s="4">
        <v>25000</v>
      </c>
      <c r="F7" s="11">
        <v>2.7272727272727271</v>
      </c>
      <c r="G7" s="4">
        <v>7900</v>
      </c>
      <c r="H7" s="4">
        <v>43900</v>
      </c>
    </row>
    <row r="8" spans="1:10" x14ac:dyDescent="0.25">
      <c r="A8" s="7" t="s">
        <v>185</v>
      </c>
      <c r="B8" s="10">
        <v>17</v>
      </c>
      <c r="C8" s="4">
        <v>47941.176470588238</v>
      </c>
      <c r="D8" s="4">
        <v>65000</v>
      </c>
      <c r="E8" s="4">
        <v>35000</v>
      </c>
      <c r="F8" s="11">
        <v>2.1764705882352939</v>
      </c>
      <c r="G8" s="4">
        <v>11400</v>
      </c>
      <c r="H8" s="4">
        <v>48611.76470588235</v>
      </c>
    </row>
    <row r="9" spans="1:10" x14ac:dyDescent="0.25">
      <c r="A9" s="7" t="s">
        <v>196</v>
      </c>
      <c r="B9" s="10">
        <v>74</v>
      </c>
      <c r="C9" s="4">
        <v>44864.864864864867</v>
      </c>
      <c r="D9" s="4">
        <v>65000</v>
      </c>
      <c r="E9" s="4">
        <v>25000</v>
      </c>
      <c r="F9" s="11">
        <v>2.3513513513513513</v>
      </c>
      <c r="G9" s="4">
        <v>53300</v>
      </c>
      <c r="H9" s="4">
        <v>45585.135135135133</v>
      </c>
    </row>
    <row r="12" spans="1:10" x14ac:dyDescent="0.25">
      <c r="A12" s="9" t="s">
        <v>3</v>
      </c>
      <c r="B12" t="s">
        <v>197</v>
      </c>
      <c r="E12" s="9" t="s">
        <v>206</v>
      </c>
      <c r="F12" t="s">
        <v>209</v>
      </c>
      <c r="G12" t="s">
        <v>210</v>
      </c>
      <c r="I12" s="9" t="s">
        <v>192</v>
      </c>
      <c r="J12" t="s">
        <v>200</v>
      </c>
    </row>
    <row r="13" spans="1:10" x14ac:dyDescent="0.25">
      <c r="A13" s="7" t="s">
        <v>153</v>
      </c>
      <c r="B13" s="4">
        <v>40000</v>
      </c>
      <c r="E13" s="7" t="s">
        <v>92</v>
      </c>
      <c r="F13" s="10">
        <v>5</v>
      </c>
      <c r="G13" s="4">
        <v>65000</v>
      </c>
      <c r="I13" s="7" t="s">
        <v>177</v>
      </c>
      <c r="J13" s="11">
        <v>2.5294117647058822</v>
      </c>
    </row>
    <row r="14" spans="1:10" x14ac:dyDescent="0.25">
      <c r="A14" s="7" t="s">
        <v>151</v>
      </c>
      <c r="B14" s="4">
        <v>40000</v>
      </c>
      <c r="E14" s="7" t="s">
        <v>88</v>
      </c>
      <c r="F14" s="10">
        <v>5</v>
      </c>
      <c r="G14" s="4">
        <v>50000</v>
      </c>
      <c r="I14" s="7" t="s">
        <v>180</v>
      </c>
      <c r="J14" s="11">
        <v>2.3888888888888888</v>
      </c>
    </row>
    <row r="15" spans="1:10" x14ac:dyDescent="0.25">
      <c r="A15" s="7" t="s">
        <v>155</v>
      </c>
      <c r="B15" s="4">
        <v>40833.333333333336</v>
      </c>
      <c r="E15" s="7" t="s">
        <v>125</v>
      </c>
      <c r="F15" s="10">
        <v>5</v>
      </c>
      <c r="G15" s="4">
        <v>30000</v>
      </c>
      <c r="I15" s="7" t="s">
        <v>178</v>
      </c>
      <c r="J15" s="11">
        <v>2</v>
      </c>
    </row>
    <row r="16" spans="1:10" x14ac:dyDescent="0.25">
      <c r="A16" s="7" t="s">
        <v>156</v>
      </c>
      <c r="B16" s="4">
        <v>41500</v>
      </c>
      <c r="E16" s="7" t="s">
        <v>138</v>
      </c>
      <c r="F16" s="10">
        <v>4</v>
      </c>
      <c r="G16" s="4">
        <v>60000</v>
      </c>
      <c r="I16" s="7" t="s">
        <v>176</v>
      </c>
      <c r="J16" s="11">
        <v>2.4705882352941178</v>
      </c>
    </row>
    <row r="17" spans="1:10" x14ac:dyDescent="0.25">
      <c r="A17" s="7" t="s">
        <v>157</v>
      </c>
      <c r="B17" s="4">
        <v>42857.142857142855</v>
      </c>
      <c r="E17" s="7" t="s">
        <v>135</v>
      </c>
      <c r="F17" s="10">
        <v>4</v>
      </c>
      <c r="G17" s="4">
        <v>60000</v>
      </c>
      <c r="I17" s="7" t="s">
        <v>179</v>
      </c>
      <c r="J17" s="11">
        <v>2.1</v>
      </c>
    </row>
    <row r="18" spans="1:10" x14ac:dyDescent="0.25">
      <c r="A18" s="7" t="s">
        <v>160</v>
      </c>
      <c r="B18" s="4">
        <v>44000</v>
      </c>
      <c r="E18" s="7" t="s">
        <v>121</v>
      </c>
      <c r="F18" s="10">
        <v>4</v>
      </c>
      <c r="G18" s="4">
        <v>35000</v>
      </c>
      <c r="I18" s="7" t="s">
        <v>196</v>
      </c>
      <c r="J18" s="11">
        <v>2.3513513513513513</v>
      </c>
    </row>
    <row r="19" spans="1:10" x14ac:dyDescent="0.25">
      <c r="A19" s="7" t="s">
        <v>159</v>
      </c>
      <c r="B19" s="4">
        <v>45000</v>
      </c>
      <c r="E19" s="7" t="s">
        <v>124</v>
      </c>
      <c r="F19" s="10">
        <v>4</v>
      </c>
      <c r="G19" s="4">
        <v>65000</v>
      </c>
    </row>
    <row r="20" spans="1:10" x14ac:dyDescent="0.25">
      <c r="A20" s="7" t="s">
        <v>154</v>
      </c>
      <c r="B20" s="4">
        <v>51111.111111111109</v>
      </c>
      <c r="E20" s="7" t="s">
        <v>188</v>
      </c>
      <c r="F20" s="10">
        <v>4</v>
      </c>
      <c r="G20" s="4">
        <v>40000</v>
      </c>
    </row>
    <row r="21" spans="1:10" x14ac:dyDescent="0.25">
      <c r="A21" s="7" t="s">
        <v>152</v>
      </c>
      <c r="B21" s="4">
        <v>51666.666666666664</v>
      </c>
      <c r="E21" s="7" t="s">
        <v>83</v>
      </c>
      <c r="F21" s="10">
        <v>4</v>
      </c>
      <c r="G21" s="4">
        <v>45000</v>
      </c>
    </row>
    <row r="22" spans="1:10" x14ac:dyDescent="0.25">
      <c r="A22" s="7" t="s">
        <v>158</v>
      </c>
      <c r="B22" s="4">
        <v>56666.666666666664</v>
      </c>
      <c r="E22" s="7" t="s">
        <v>104</v>
      </c>
      <c r="F22" s="10">
        <v>4</v>
      </c>
      <c r="G22" s="4">
        <v>65000</v>
      </c>
      <c r="I22" s="27" t="s">
        <v>204</v>
      </c>
      <c r="J22" s="27" t="s">
        <v>205</v>
      </c>
    </row>
    <row r="23" spans="1:10" x14ac:dyDescent="0.25">
      <c r="A23" s="7" t="s">
        <v>196</v>
      </c>
      <c r="B23" s="4">
        <v>44864.864864864867</v>
      </c>
      <c r="E23" s="7" t="s">
        <v>128</v>
      </c>
      <c r="F23" s="10">
        <v>4</v>
      </c>
      <c r="G23" s="4">
        <v>25000</v>
      </c>
      <c r="I23" s="14">
        <v>1</v>
      </c>
      <c r="J23" s="15">
        <v>20</v>
      </c>
    </row>
    <row r="24" spans="1:10" x14ac:dyDescent="0.25">
      <c r="E24" s="7" t="s">
        <v>86</v>
      </c>
      <c r="F24" s="10">
        <v>4</v>
      </c>
      <c r="G24" s="4">
        <v>35000</v>
      </c>
      <c r="I24" s="14">
        <v>2</v>
      </c>
      <c r="J24" s="15">
        <v>23</v>
      </c>
    </row>
    <row r="25" spans="1:10" x14ac:dyDescent="0.25">
      <c r="E25" s="7" t="s">
        <v>196</v>
      </c>
      <c r="F25" s="10">
        <v>51</v>
      </c>
      <c r="G25" s="4">
        <v>575000</v>
      </c>
      <c r="I25" s="14">
        <v>3</v>
      </c>
      <c r="J25" s="15">
        <v>19</v>
      </c>
    </row>
    <row r="26" spans="1:10" x14ac:dyDescent="0.25">
      <c r="A26" s="9" t="s">
        <v>6</v>
      </c>
      <c r="B26" t="s">
        <v>207</v>
      </c>
      <c r="C26" t="s">
        <v>214</v>
      </c>
      <c r="I26" s="14">
        <v>4</v>
      </c>
      <c r="J26" s="15">
        <v>9</v>
      </c>
    </row>
    <row r="27" spans="1:10" x14ac:dyDescent="0.25">
      <c r="A27" s="7">
        <v>1</v>
      </c>
      <c r="B27" s="10">
        <v>20</v>
      </c>
      <c r="C27" s="22">
        <v>0.27027027027027029</v>
      </c>
      <c r="I27" s="14">
        <v>5</v>
      </c>
      <c r="J27" s="15">
        <v>3</v>
      </c>
    </row>
    <row r="28" spans="1:10" x14ac:dyDescent="0.25">
      <c r="A28" s="7">
        <v>2</v>
      </c>
      <c r="B28" s="10">
        <v>23</v>
      </c>
      <c r="C28" s="22">
        <v>0.3108108108108108</v>
      </c>
      <c r="I28" s="29" t="s">
        <v>196</v>
      </c>
      <c r="J28" s="30">
        <v>74</v>
      </c>
    </row>
    <row r="29" spans="1:10" x14ac:dyDescent="0.25">
      <c r="A29" s="7">
        <v>3</v>
      </c>
      <c r="B29" s="10">
        <v>19</v>
      </c>
      <c r="C29" s="22">
        <v>0.25675675675675674</v>
      </c>
    </row>
    <row r="30" spans="1:10" x14ac:dyDescent="0.25">
      <c r="A30" s="7">
        <v>4</v>
      </c>
      <c r="B30" s="10">
        <v>9</v>
      </c>
      <c r="C30" s="22">
        <v>0.12162162162162163</v>
      </c>
    </row>
    <row r="31" spans="1:10" x14ac:dyDescent="0.25">
      <c r="A31" s="7">
        <v>5</v>
      </c>
      <c r="B31" s="10">
        <v>3</v>
      </c>
      <c r="C31" s="22">
        <v>4.0540540540540543E-2</v>
      </c>
    </row>
    <row r="32" spans="1:10" x14ac:dyDescent="0.25">
      <c r="A32" s="7" t="s">
        <v>196</v>
      </c>
      <c r="B32" s="10">
        <v>74</v>
      </c>
      <c r="C32" s="22">
        <v>1</v>
      </c>
    </row>
    <row r="34" spans="1:8" x14ac:dyDescent="0.25">
      <c r="A34" s="2" t="s">
        <v>211</v>
      </c>
      <c r="B34" s="31">
        <f>SUM(GETPIVOTDATA("%of Employees",$A$26,"Performance Rating",4),GETPIVOTDATA("%of Employees",$A$26,"Performance Rating",5))</f>
        <v>0.16216216216216217</v>
      </c>
      <c r="C34" s="28"/>
    </row>
    <row r="35" spans="1:8" x14ac:dyDescent="0.25">
      <c r="B35" s="4"/>
      <c r="C35" s="11"/>
    </row>
    <row r="36" spans="1:8" x14ac:dyDescent="0.25">
      <c r="B36" s="4"/>
      <c r="C36" s="11"/>
    </row>
    <row r="37" spans="1:8" x14ac:dyDescent="0.25">
      <c r="A37" s="9" t="s">
        <v>2</v>
      </c>
      <c r="B37" t="s">
        <v>212</v>
      </c>
      <c r="C37" s="11"/>
      <c r="D37" s="12" t="s">
        <v>2</v>
      </c>
      <c r="E37" s="12" t="s">
        <v>213</v>
      </c>
      <c r="G37" s="9" t="s">
        <v>2</v>
      </c>
      <c r="H37" t="s">
        <v>208</v>
      </c>
    </row>
    <row r="38" spans="1:8" x14ac:dyDescent="0.25">
      <c r="A38" s="7" t="s">
        <v>185</v>
      </c>
      <c r="B38" s="4">
        <v>47941.176470588238</v>
      </c>
      <c r="C38" s="11"/>
      <c r="D38" s="18" t="s">
        <v>150</v>
      </c>
      <c r="E38" s="17">
        <v>6</v>
      </c>
      <c r="G38" s="7" t="s">
        <v>183</v>
      </c>
      <c r="H38" s="4">
        <v>16100</v>
      </c>
    </row>
    <row r="39" spans="1:8" x14ac:dyDescent="0.25">
      <c r="A39" s="7" t="s">
        <v>183</v>
      </c>
      <c r="B39" s="4">
        <v>46666.666666666664</v>
      </c>
      <c r="C39" s="11"/>
      <c r="D39" s="18" t="s">
        <v>184</v>
      </c>
      <c r="E39" s="17">
        <v>11</v>
      </c>
      <c r="G39" s="7" t="s">
        <v>182</v>
      </c>
      <c r="H39" s="4">
        <v>14300</v>
      </c>
    </row>
    <row r="40" spans="1:8" x14ac:dyDescent="0.25">
      <c r="A40" s="7" t="s">
        <v>150</v>
      </c>
      <c r="B40" s="4">
        <v>45833.333333333336</v>
      </c>
      <c r="C40" s="23"/>
      <c r="D40" s="18" t="s">
        <v>185</v>
      </c>
      <c r="E40" s="17">
        <v>17</v>
      </c>
      <c r="G40" s="7" t="s">
        <v>185</v>
      </c>
      <c r="H40" s="4">
        <v>11400</v>
      </c>
    </row>
    <row r="41" spans="1:8" x14ac:dyDescent="0.25">
      <c r="A41" s="7" t="s">
        <v>184</v>
      </c>
      <c r="B41" s="4">
        <v>43181.818181818184</v>
      </c>
      <c r="D41" s="18" t="s">
        <v>182</v>
      </c>
      <c r="E41" s="17">
        <v>19</v>
      </c>
      <c r="G41" s="7" t="s">
        <v>184</v>
      </c>
      <c r="H41" s="4">
        <v>7900</v>
      </c>
    </row>
    <row r="42" spans="1:8" x14ac:dyDescent="0.25">
      <c r="A42" s="7" t="s">
        <v>182</v>
      </c>
      <c r="B42" s="4">
        <v>40789.473684210527</v>
      </c>
      <c r="D42" s="18" t="s">
        <v>183</v>
      </c>
      <c r="E42" s="17">
        <v>21</v>
      </c>
      <c r="G42" s="7" t="s">
        <v>150</v>
      </c>
      <c r="H42" s="4">
        <v>3600</v>
      </c>
    </row>
    <row r="43" spans="1:8" x14ac:dyDescent="0.25">
      <c r="A43" s="7" t="s">
        <v>196</v>
      </c>
      <c r="B43" s="4">
        <v>224412.46833661693</v>
      </c>
      <c r="D43" s="13" t="s">
        <v>196</v>
      </c>
      <c r="E43" s="16">
        <v>74</v>
      </c>
      <c r="G43" s="7" t="s">
        <v>196</v>
      </c>
      <c r="H43" s="4">
        <v>53300</v>
      </c>
    </row>
    <row r="46" spans="1:8" x14ac:dyDescent="0.25">
      <c r="A46" s="24" t="s">
        <v>2</v>
      </c>
      <c r="B46" s="24" t="s">
        <v>195</v>
      </c>
    </row>
    <row r="47" spans="1:8" x14ac:dyDescent="0.25">
      <c r="A47" s="20" t="s">
        <v>184</v>
      </c>
      <c r="B47" s="21">
        <v>2.7272727272727271</v>
      </c>
    </row>
    <row r="48" spans="1:8" x14ac:dyDescent="0.25">
      <c r="A48" s="20" t="s">
        <v>183</v>
      </c>
      <c r="B48" s="21">
        <v>2.4285714285714284</v>
      </c>
    </row>
    <row r="49" spans="1:2" x14ac:dyDescent="0.25">
      <c r="A49" s="20" t="s">
        <v>150</v>
      </c>
      <c r="B49" s="21">
        <v>2.3333333333333335</v>
      </c>
    </row>
    <row r="50" spans="1:2" x14ac:dyDescent="0.25">
      <c r="A50" s="20" t="s">
        <v>182</v>
      </c>
      <c r="B50" s="21">
        <v>2.2105263157894739</v>
      </c>
    </row>
    <row r="51" spans="1:2" x14ac:dyDescent="0.25">
      <c r="A51" s="20" t="s">
        <v>185</v>
      </c>
      <c r="B51" s="21">
        <v>2.1764705882352939</v>
      </c>
    </row>
    <row r="52" spans="1:2" x14ac:dyDescent="0.25">
      <c r="A52" s="25" t="s">
        <v>196</v>
      </c>
      <c r="B52" s="26">
        <v>2.3513513513513513</v>
      </c>
    </row>
  </sheetData>
  <conditionalFormatting sqref="A47:A51">
    <cfRule type="dataBar" priority="12">
      <dataBar>
        <cfvo type="min"/>
        <cfvo type="max"/>
        <color rgb="FF638EC6"/>
      </dataBar>
      <extLst>
        <ext xmlns:x14="http://schemas.microsoft.com/office/spreadsheetml/2009/9/main" uri="{B025F937-C7B1-47D3-B67F-A62EFF666E3E}">
          <x14:id>{52014E96-8433-424B-94C8-EAF26D5032C5}</x14:id>
        </ext>
      </extLst>
    </cfRule>
  </conditionalFormatting>
  <conditionalFormatting sqref="A47:A51">
    <cfRule type="dataBar" priority="11">
      <dataBar>
        <cfvo type="min"/>
        <cfvo type="max"/>
        <color rgb="FF638EC6"/>
      </dataBar>
      <extLst>
        <ext xmlns:x14="http://schemas.microsoft.com/office/spreadsheetml/2009/9/main" uri="{B025F937-C7B1-47D3-B67F-A62EFF666E3E}">
          <x14:id>{23C8F708-9F8D-4D3F-BC2C-B5989D6280EC}</x14:id>
        </ext>
      </extLst>
    </cfRule>
  </conditionalFormatting>
  <pageMargins left="0.7" right="0.7" top="0.75" bottom="0.75" header="0.3" footer="0.3"/>
  <pageSetup orientation="portrait" r:id="rId11"/>
  <extLst>
    <ext xmlns:x14="http://schemas.microsoft.com/office/spreadsheetml/2009/9/main" uri="{78C0D931-6437-407d-A8EE-F0AAD7539E65}">
      <x14:conditionalFormattings>
        <x14:conditionalFormatting xmlns:xm="http://schemas.microsoft.com/office/excel/2006/main">
          <x14:cfRule type="dataBar" id="{52014E96-8433-424B-94C8-EAF26D5032C5}">
            <x14:dataBar minLength="0" maxLength="100" border="1" negativeBarBorderColorSameAsPositive="0">
              <x14:cfvo type="autoMin"/>
              <x14:cfvo type="autoMax"/>
              <x14:borderColor rgb="FF638EC6"/>
              <x14:negativeFillColor rgb="FFFF0000"/>
              <x14:negativeBorderColor rgb="FFFF0000"/>
              <x14:axisColor rgb="FF000000"/>
            </x14:dataBar>
          </x14:cfRule>
          <xm:sqref>A47:A51</xm:sqref>
        </x14:conditionalFormatting>
        <x14:conditionalFormatting xmlns:xm="http://schemas.microsoft.com/office/excel/2006/main">
          <x14:cfRule type="dataBar" id="{23C8F708-9F8D-4D3F-BC2C-B5989D6280EC}">
            <x14:dataBar minLength="0" maxLength="100" border="1" negativeBarBorderColorSameAsPositive="0">
              <x14:cfvo type="autoMin"/>
              <x14:cfvo type="autoMax"/>
              <x14:borderColor rgb="FF638EC6"/>
              <x14:negativeFillColor rgb="FFFF0000"/>
              <x14:negativeBorderColor rgb="FFFF0000"/>
              <x14:axisColor rgb="FF000000"/>
            </x14:dataBar>
          </x14:cfRule>
          <xm:sqref>A47:A51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775FB-248F-468C-840D-E397DADFE8E0}">
  <dimension ref="C5:O11"/>
  <sheetViews>
    <sheetView showGridLines="0" tabSelected="1" workbookViewId="0">
      <selection activeCell="F4" sqref="F4"/>
    </sheetView>
  </sheetViews>
  <sheetFormatPr defaultRowHeight="15.75" x14ac:dyDescent="0.25"/>
  <cols>
    <col min="1" max="1" width="19.140625" style="33" customWidth="1"/>
    <col min="2" max="2" width="27" style="33" customWidth="1"/>
    <col min="3" max="3" width="9.140625" style="32" customWidth="1"/>
    <col min="4" max="6" width="9.140625" style="33" customWidth="1"/>
    <col min="7" max="12" width="9.140625" style="33"/>
    <col min="13" max="13" width="21.85546875" style="33" bestFit="1" customWidth="1"/>
    <col min="14" max="14" width="21" style="33" bestFit="1" customWidth="1"/>
    <col min="15" max="15" width="26.7109375" style="33" bestFit="1" customWidth="1"/>
    <col min="16" max="16384" width="9.140625" style="33"/>
  </cols>
  <sheetData>
    <row r="5" spans="15:15" x14ac:dyDescent="0.25">
      <c r="O5" s="34"/>
    </row>
    <row r="6" spans="15:15" x14ac:dyDescent="0.25">
      <c r="O6" s="34"/>
    </row>
    <row r="7" spans="15:15" x14ac:dyDescent="0.25">
      <c r="O7" s="34"/>
    </row>
    <row r="8" spans="15:15" x14ac:dyDescent="0.25">
      <c r="O8" s="34"/>
    </row>
    <row r="9" spans="15:15" x14ac:dyDescent="0.25">
      <c r="O9" s="34"/>
    </row>
    <row r="10" spans="15:15" x14ac:dyDescent="0.25">
      <c r="O10" s="34"/>
    </row>
    <row r="11" spans="15:15" x14ac:dyDescent="0.25">
      <c r="O11" s="3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Training Programme Data</vt:lpstr>
      <vt:lpstr>Pivot 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Belinda Ntow</dc:creator>
  <cp:lastModifiedBy>Belinda</cp:lastModifiedBy>
  <dcterms:created xsi:type="dcterms:W3CDTF">2024-12-02T07:45:41Z</dcterms:created>
  <dcterms:modified xsi:type="dcterms:W3CDTF">2025-04-01T11:55:22Z</dcterms:modified>
</cp:coreProperties>
</file>