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98124643-Capstone\Collected Data\"/>
    </mc:Choice>
  </mc:AlternateContent>
  <xr:revisionPtr revIDLastSave="0" documentId="13_ncr:1_{8CCF0998-62B3-4C86-8D90-93F338CDD46B}" xr6:coauthVersionLast="46" xr6:coauthVersionMax="46" xr10:uidLastSave="{00000000-0000-0000-0000-000000000000}"/>
  <bookViews>
    <workbookView xWindow="-108" yWindow="-108" windowWidth="23256" windowHeight="12576" firstSheet="3" activeTab="4" xr2:uid="{45B24FEA-62BE-413A-8B62-54724F6D5479}"/>
  </bookViews>
  <sheets>
    <sheet name="No Bottle" sheetId="1" r:id="rId1"/>
    <sheet name="Bottle" sheetId="4" r:id="rId2"/>
    <sheet name="Bottle with Water" sheetId="5" r:id="rId3"/>
    <sheet name="Bottle with Oil" sheetId="6" r:id="rId4"/>
    <sheet name="Difference Calcula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G4" i="7"/>
  <c r="H3" i="7"/>
  <c r="G3" i="7"/>
  <c r="D17" i="7"/>
  <c r="D4" i="7"/>
  <c r="D8" i="7"/>
  <c r="D21" i="7"/>
  <c r="K4" i="6"/>
  <c r="M4" i="6" s="1"/>
  <c r="L13" i="6"/>
  <c r="M13" i="6" s="1"/>
  <c r="K13" i="6"/>
  <c r="L12" i="6"/>
  <c r="M12" i="6" s="1"/>
  <c r="K12" i="6"/>
  <c r="L11" i="6"/>
  <c r="K11" i="6"/>
  <c r="M11" i="6" s="1"/>
  <c r="L10" i="6"/>
  <c r="K10" i="6"/>
  <c r="M10" i="6" s="1"/>
  <c r="L9" i="6"/>
  <c r="K9" i="6"/>
  <c r="M9" i="6" s="1"/>
  <c r="L8" i="6"/>
  <c r="K8" i="6"/>
  <c r="M8" i="6" s="1"/>
  <c r="L7" i="6"/>
  <c r="K7" i="6"/>
  <c r="M7" i="6" s="1"/>
  <c r="L6" i="6"/>
  <c r="K6" i="6"/>
  <c r="M6" i="6" s="1"/>
  <c r="L5" i="6"/>
  <c r="K5" i="6"/>
  <c r="M5" i="6" s="1"/>
  <c r="L4" i="6"/>
  <c r="L5" i="5"/>
  <c r="L6" i="5"/>
  <c r="L7" i="5"/>
  <c r="L8" i="5"/>
  <c r="L9" i="5"/>
  <c r="L10" i="5"/>
  <c r="L11" i="5"/>
  <c r="L12" i="5"/>
  <c r="L13" i="5"/>
  <c r="L4" i="5"/>
  <c r="K5" i="5"/>
  <c r="K6" i="5"/>
  <c r="K7" i="5"/>
  <c r="K8" i="5"/>
  <c r="K9" i="5"/>
  <c r="K10" i="5"/>
  <c r="K11" i="5"/>
  <c r="K12" i="5"/>
  <c r="K13" i="5"/>
  <c r="K4" i="5"/>
</calcChain>
</file>

<file path=xl/sharedStrings.xml><?xml version="1.0" encoding="utf-8"?>
<sst xmlns="http://schemas.openxmlformats.org/spreadsheetml/2006/main" count="106" uniqueCount="34">
  <si>
    <t>Zero</t>
  </si>
  <si>
    <t>CoM 1</t>
  </si>
  <si>
    <t>CoM 2</t>
  </si>
  <si>
    <t>CoM 3</t>
  </si>
  <si>
    <t>CoM 4</t>
  </si>
  <si>
    <t>CoM 5</t>
  </si>
  <si>
    <t>CoM 6</t>
  </si>
  <si>
    <t>CoM 7</t>
  </si>
  <si>
    <t>CoM 8</t>
  </si>
  <si>
    <t>CoM 9</t>
  </si>
  <si>
    <t>CoM 10</t>
  </si>
  <si>
    <t>No Bottle</t>
  </si>
  <si>
    <t>Bottle with Water</t>
  </si>
  <si>
    <t>Bottle with Oil</t>
  </si>
  <si>
    <t>Reading Type</t>
  </si>
  <si>
    <r>
      <t>Angle (</t>
    </r>
    <r>
      <rPr>
        <b/>
        <sz val="12"/>
        <color theme="1"/>
        <rFont val="Calibri"/>
        <family val="2"/>
      </rPr>
      <t>θ)</t>
    </r>
  </si>
  <si>
    <t>Mean Torque (Nm)</t>
  </si>
  <si>
    <t>Only Bottle</t>
  </si>
  <si>
    <t>Mean Torque 1 (Nm)</t>
  </si>
  <si>
    <t>Mean Torque 2 (Nm)</t>
  </si>
  <si>
    <r>
      <t>Angle 1 (</t>
    </r>
    <r>
      <rPr>
        <b/>
        <sz val="12"/>
        <color theme="1"/>
        <rFont val="Calibri"/>
        <family val="2"/>
      </rPr>
      <t>θ)</t>
    </r>
  </si>
  <si>
    <r>
      <t>Angle 2 (</t>
    </r>
    <r>
      <rPr>
        <b/>
        <sz val="12"/>
        <color theme="1"/>
        <rFont val="Calibri"/>
        <family val="2"/>
      </rPr>
      <t>θ)</t>
    </r>
  </si>
  <si>
    <t>Mean Torque 1</t>
  </si>
  <si>
    <t>Mean Torque 2</t>
  </si>
  <si>
    <t>Bottle with Water - Torque Data Comparison</t>
  </si>
  <si>
    <t>Mean Torque 1 Zero Adjusted (Nm)</t>
  </si>
  <si>
    <t>Mean Torque 2 Zero Adjusted (Nm)</t>
  </si>
  <si>
    <t>Bottle with Oil - Torque Data Comparison</t>
  </si>
  <si>
    <t>Difference between readings 1-2 (Nm)</t>
  </si>
  <si>
    <t>Water</t>
  </si>
  <si>
    <t>Oil</t>
  </si>
  <si>
    <t>Average Difference (Nm)</t>
  </si>
  <si>
    <t>Std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</si>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</sst>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Analysis of differences</a:t>
            </a:r>
            <a:r>
              <a:rPr lang="en-AU" baseline="0"/>
              <a:t> of readings between experiments with water and oil</a:t>
            </a:r>
            <a:endParaRPr lang="en-AU"/>
          </a:p>
        </c:rich>
      </c:tx>
      <c:layout>
        <c:manualLayout>
          <c:xMode val="edge"/>
          <c:yMode val="edge"/>
          <c:x val="0.12834983498349836"/>
          <c:y val="2.773155851358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9338139590699"/>
          <c:y val="0.1192457016084304"/>
          <c:w val="0.6715146435903433"/>
          <c:h val="0.76648630235696413"/>
        </c:manualLayout>
      </c:layout>
      <c:scatterChart>
        <c:scatterStyle val="smoothMarker"/>
        <c:varyColors val="0"/>
        <c:ser>
          <c:idx val="0"/>
          <c:order val="0"/>
          <c:tx>
            <c:v>Water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xVal>
          <c:yVal>
            <c:numRef>
              <c:f>'Difference Calculations'!$B$4:$B$13</c:f>
              <c:numCache>
                <c:formatCode>General</c:formatCode>
                <c:ptCount val="10"/>
                <c:pt idx="0">
                  <c:v>-2.2475109569471019E-2</c:v>
                </c:pt>
                <c:pt idx="1">
                  <c:v>-1.0682950612748987E-2</c:v>
                </c:pt>
                <c:pt idx="2">
                  <c:v>-1.3448371815138999E-2</c:v>
                </c:pt>
                <c:pt idx="3">
                  <c:v>-1.0807116475831047E-2</c:v>
                </c:pt>
                <c:pt idx="4">
                  <c:v>-3.8871133898360499E-3</c:v>
                </c:pt>
                <c:pt idx="5">
                  <c:v>-2.2272819390927012E-2</c:v>
                </c:pt>
                <c:pt idx="6">
                  <c:v>-2.2376123088845984E-2</c:v>
                </c:pt>
                <c:pt idx="7">
                  <c:v>-2.3462984264079001E-2</c:v>
                </c:pt>
                <c:pt idx="8">
                  <c:v>-2.8974884941750045E-2</c:v>
                </c:pt>
                <c:pt idx="9">
                  <c:v>-2.6189019190444029E-2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D-4D6E-8D96-98545E120070}"/>
            </c:ext>
          </c:extLst>
        </c:ser>
        <c:ser>
          <c:idx val="1"/>
          <c:order val="1"/>
          <c:tx>
            <c:v>Oil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xVal>
          <c:yVal>
            <c:numRef>
              <c:f>'Difference Calculations'!$B$17:$B$26</c:f>
              <c:numCache>
                <c:formatCode>General</c:formatCode>
                <c:ptCount val="10"/>
                <c:pt idx="0">
                  <c:v>0.14470568517214299</c:v>
                </c:pt>
                <c:pt idx="1">
                  <c:v>0.14112391217006398</c:v>
                </c:pt>
                <c:pt idx="2">
                  <c:v>0.13903631086610299</c:v>
                </c:pt>
                <c:pt idx="3">
                  <c:v>0.132929579929742</c:v>
                </c:pt>
                <c:pt idx="4">
                  <c:v>0.13077271806305299</c:v>
                </c:pt>
                <c:pt idx="5">
                  <c:v>0.15327875440838198</c:v>
                </c:pt>
                <c:pt idx="6">
                  <c:v>0.15780148749740397</c:v>
                </c:pt>
                <c:pt idx="7">
                  <c:v>0.16740453414036699</c:v>
                </c:pt>
                <c:pt idx="8">
                  <c:v>0.16689708652171997</c:v>
                </c:pt>
                <c:pt idx="9">
                  <c:v>0.17143532191539901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8D-4D6E-8D96-98545E120070}"/>
            </c:ext>
          </c:extLst>
        </c:ser>
        <c:ser>
          <c:idx val="2"/>
          <c:order val="2"/>
          <c:tx>
            <c:v>Water Mean 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</c:v>
              </c:pt>
            </c:numLit>
          </c:xVal>
          <c:yVal>
            <c:numRef>
              <c:f>'Difference Calculations'!$D$4:$D$5</c:f>
              <c:numCache>
                <c:formatCode>General</c:formatCode>
                <c:ptCount val="2"/>
                <c:pt idx="0">
                  <c:v>-1.8457649273907216E-2</c:v>
                </c:pt>
                <c:pt idx="1">
                  <c:v>-1.8457649273907216E-2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8D-4D6E-8D96-98545E120070}"/>
            </c:ext>
          </c:extLst>
        </c:ser>
        <c:ser>
          <c:idx val="3"/>
          <c:order val="3"/>
          <c:tx>
            <c:v>Oil Mean Difference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</c:v>
              </c:pt>
            </c:numLit>
          </c:xVal>
          <c:yVal>
            <c:numRef>
              <c:f>'Difference Calculations'!$D$17:$D$18</c:f>
              <c:numCache>
                <c:formatCode>General</c:formatCode>
                <c:ptCount val="2"/>
                <c:pt idx="0">
                  <c:v>0.15053853906843767</c:v>
                </c:pt>
                <c:pt idx="1">
                  <c:v>0.15053853906843767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D-4D6E-8D96-98545E1200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00685679"/>
        <c:axId val="1500687343"/>
      </c:scatterChart>
      <c:valAx>
        <c:axId val="15006856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CoM 1</a:t>
                </a:r>
                <a:r>
                  <a:rPr lang="en-AU" b="1" baseline="0"/>
                  <a:t>     CoM 2      CoM 3      CoM 4      CoM 5       CoM 6      CoM 7      CoM 8      CoM 9      CoM 10</a:t>
                </a:r>
                <a:br>
                  <a:rPr lang="en-AU"/>
                </a:br>
                <a:r>
                  <a:rPr lang="en-AU" b="1"/>
                  <a:t>Experiment Angular</a:t>
                </a:r>
                <a:r>
                  <a:rPr lang="en-AU" b="1" baseline="0"/>
                  <a:t> Position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0.10707102206283621"/>
              <c:y val="0.89746594695629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00687343"/>
        <c:crosses val="autoZero"/>
        <c:crossBetween val="midCat"/>
      </c:valAx>
      <c:valAx>
        <c:axId val="15006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Difference</a:t>
                </a:r>
                <a:r>
                  <a:rPr lang="en-AU" b="1" baseline="0"/>
                  <a:t> in torque reading between experiemnts (Nm)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29</xdr:row>
      <xdr:rowOff>15240</xdr:rowOff>
    </xdr:from>
    <xdr:to>
      <xdr:col>8</xdr:col>
      <xdr:colOff>464820</xdr:colOff>
      <xdr:row>54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06FB40-A751-4FF8-9C26-4B19B08E3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A51F-47B1-4F1F-92F5-87F4101508D3}">
  <dimension ref="B2:D14"/>
  <sheetViews>
    <sheetView workbookViewId="0">
      <selection activeCell="H16" sqref="H16"/>
    </sheetView>
  </sheetViews>
  <sheetFormatPr defaultRowHeight="14.4" x14ac:dyDescent="0.3"/>
  <cols>
    <col min="2" max="2" width="17.77734375" customWidth="1"/>
    <col min="3" max="3" width="18.5546875" customWidth="1"/>
    <col min="4" max="4" width="21.33203125" customWidth="1"/>
  </cols>
  <sheetData>
    <row r="2" spans="2:4" ht="29.4" customHeight="1" x14ac:dyDescent="0.3">
      <c r="B2" s="6" t="s">
        <v>11</v>
      </c>
      <c r="C2" s="7"/>
      <c r="D2" s="8"/>
    </row>
    <row r="3" spans="2:4" ht="28.2" customHeight="1" x14ac:dyDescent="0.3">
      <c r="B3" s="1" t="s">
        <v>14</v>
      </c>
      <c r="C3" s="1" t="s">
        <v>15</v>
      </c>
      <c r="D3" s="1" t="s">
        <v>16</v>
      </c>
    </row>
    <row r="4" spans="2:4" x14ac:dyDescent="0.3">
      <c r="B4" s="2" t="s">
        <v>0</v>
      </c>
      <c r="C4" s="4">
        <v>0</v>
      </c>
      <c r="D4" s="4">
        <v>4.6998415507533599E-4</v>
      </c>
    </row>
    <row r="5" spans="2:4" x14ac:dyDescent="0.3">
      <c r="B5" s="2" t="s">
        <v>1</v>
      </c>
      <c r="C5" s="4">
        <v>9.9994200000000006</v>
      </c>
      <c r="D5" s="4">
        <v>-8.9765496440342998E-2</v>
      </c>
    </row>
    <row r="6" spans="2:4" x14ac:dyDescent="0.3">
      <c r="B6" s="2" t="s">
        <v>2</v>
      </c>
      <c r="C6" s="4">
        <v>19.714700000000001</v>
      </c>
      <c r="D6" s="4">
        <v>-0.10909458132170401</v>
      </c>
    </row>
    <row r="7" spans="2:4" x14ac:dyDescent="0.3">
      <c r="B7" s="2" t="s">
        <v>3</v>
      </c>
      <c r="C7" s="4">
        <v>29.711400000000001</v>
      </c>
      <c r="D7" s="4">
        <v>-0.112744514094739</v>
      </c>
    </row>
    <row r="8" spans="2:4" x14ac:dyDescent="0.3">
      <c r="B8" s="2" t="s">
        <v>4</v>
      </c>
      <c r="C8" s="4">
        <v>39.714300000000001</v>
      </c>
      <c r="D8" s="4">
        <v>-0.14037827972898001</v>
      </c>
    </row>
    <row r="9" spans="2:4" x14ac:dyDescent="0.3">
      <c r="B9" s="2" t="s">
        <v>5</v>
      </c>
      <c r="C9" s="4">
        <v>49.7119</v>
      </c>
      <c r="D9" s="4">
        <v>-0.15449456841832199</v>
      </c>
    </row>
    <row r="10" spans="2:4" x14ac:dyDescent="0.3">
      <c r="B10" s="2" t="s">
        <v>6</v>
      </c>
      <c r="C10" s="4">
        <v>-10.2859</v>
      </c>
      <c r="D10" s="4">
        <v>1.0135028837273999E-2</v>
      </c>
    </row>
    <row r="11" spans="2:4" x14ac:dyDescent="0.3">
      <c r="B11" s="2" t="s">
        <v>7</v>
      </c>
      <c r="C11" s="4">
        <v>-20.285399999999999</v>
      </c>
      <c r="D11" s="4">
        <v>-1.8475328895780001E-3</v>
      </c>
    </row>
    <row r="12" spans="2:4" x14ac:dyDescent="0.3">
      <c r="B12" s="2" t="s">
        <v>8</v>
      </c>
      <c r="C12" s="4">
        <v>-30.2836</v>
      </c>
      <c r="D12" s="4">
        <v>-6.1115585510269996E-3</v>
      </c>
    </row>
    <row r="13" spans="2:4" x14ac:dyDescent="0.3">
      <c r="B13" s="2" t="s">
        <v>9</v>
      </c>
      <c r="C13" s="4">
        <v>-40.287599999999998</v>
      </c>
      <c r="D13" s="4">
        <v>-2.1860659699944E-2</v>
      </c>
    </row>
    <row r="14" spans="2:4" x14ac:dyDescent="0.3">
      <c r="B14" s="2" t="s">
        <v>10</v>
      </c>
      <c r="C14" s="4">
        <v>-50.288200000000003</v>
      </c>
      <c r="D14" s="4">
        <v>-4.0660175619598997E-2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5E27-BA2B-4A88-8786-78484C78F732}">
  <dimension ref="B2:D14"/>
  <sheetViews>
    <sheetView workbookViewId="0">
      <selection activeCell="G11" sqref="G11"/>
    </sheetView>
  </sheetViews>
  <sheetFormatPr defaultRowHeight="14.4" x14ac:dyDescent="0.3"/>
  <cols>
    <col min="2" max="2" width="18" customWidth="1"/>
    <col min="3" max="3" width="17" customWidth="1"/>
    <col min="4" max="4" width="21.6640625" customWidth="1"/>
  </cols>
  <sheetData>
    <row r="2" spans="2:4" ht="28.2" customHeight="1" x14ac:dyDescent="0.3">
      <c r="B2" s="9" t="s">
        <v>17</v>
      </c>
      <c r="C2" s="9"/>
      <c r="D2" s="9"/>
    </row>
    <row r="3" spans="2:4" ht="28.2" customHeight="1" x14ac:dyDescent="0.3">
      <c r="B3" s="1" t="s">
        <v>14</v>
      </c>
      <c r="C3" s="1" t="s">
        <v>15</v>
      </c>
      <c r="D3" s="1" t="s">
        <v>16</v>
      </c>
    </row>
    <row r="4" spans="2:4" x14ac:dyDescent="0.3">
      <c r="B4" s="2" t="s">
        <v>0</v>
      </c>
      <c r="C4" s="4">
        <v>0</v>
      </c>
      <c r="D4" s="4">
        <v>1.129251696223E-3</v>
      </c>
    </row>
    <row r="5" spans="2:4" x14ac:dyDescent="0.3">
      <c r="B5" s="2" t="s">
        <v>1</v>
      </c>
      <c r="C5" s="4">
        <v>10.0022</v>
      </c>
      <c r="D5" s="4">
        <v>-6.7898761918951001E-2</v>
      </c>
    </row>
    <row r="6" spans="2:4" x14ac:dyDescent="0.3">
      <c r="B6" s="2" t="s">
        <v>2</v>
      </c>
      <c r="C6" s="4">
        <v>19.714700000000001</v>
      </c>
      <c r="D6" s="4">
        <v>-9.6827512443003999E-2</v>
      </c>
    </row>
    <row r="7" spans="2:4" x14ac:dyDescent="0.3">
      <c r="B7" s="2" t="s">
        <v>3</v>
      </c>
      <c r="C7" s="4">
        <v>29.7135</v>
      </c>
      <c r="D7" s="4">
        <v>-0.108395671133956</v>
      </c>
    </row>
    <row r="8" spans="2:4" x14ac:dyDescent="0.3">
      <c r="B8" s="2" t="s">
        <v>4</v>
      </c>
      <c r="C8" s="4">
        <v>39.712899999999998</v>
      </c>
      <c r="D8" s="4">
        <v>-0.14474165970328101</v>
      </c>
    </row>
    <row r="9" spans="2:4" x14ac:dyDescent="0.3">
      <c r="B9" s="2" t="s">
        <v>5</v>
      </c>
      <c r="C9" s="4">
        <v>49.7119</v>
      </c>
      <c r="D9" s="4">
        <v>-0.164229923488035</v>
      </c>
    </row>
    <row r="10" spans="2:4" x14ac:dyDescent="0.3">
      <c r="B10" s="2" t="s">
        <v>6</v>
      </c>
      <c r="C10" s="4">
        <v>-10.2859</v>
      </c>
      <c r="D10" s="4">
        <v>0.10158878923376</v>
      </c>
    </row>
    <row r="11" spans="2:4" x14ac:dyDescent="0.3">
      <c r="B11" s="2" t="s">
        <v>7</v>
      </c>
      <c r="C11" s="4">
        <v>-20.286799999999999</v>
      </c>
      <c r="D11" s="4">
        <v>9.9088677755267002E-2</v>
      </c>
    </row>
    <row r="12" spans="2:4" x14ac:dyDescent="0.3">
      <c r="B12" s="2" t="s">
        <v>8</v>
      </c>
      <c r="C12" s="4">
        <v>-30.2836</v>
      </c>
      <c r="D12" s="4">
        <v>9.9932152658807005E-2</v>
      </c>
    </row>
    <row r="13" spans="2:4" x14ac:dyDescent="0.3">
      <c r="B13" s="2" t="s">
        <v>9</v>
      </c>
      <c r="C13" s="4">
        <v>-40.286200000000001</v>
      </c>
      <c r="D13" s="4">
        <v>9.4566728597468994E-2</v>
      </c>
    </row>
    <row r="14" spans="2:4" x14ac:dyDescent="0.3">
      <c r="B14" s="2" t="s">
        <v>10</v>
      </c>
      <c r="C14" s="4">
        <v>-50.286099999999998</v>
      </c>
      <c r="D14" s="4">
        <v>8.5201848491695001E-2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9CE4-26BC-47E1-9D7D-586495C93350}">
  <dimension ref="B2:M14"/>
  <sheetViews>
    <sheetView topLeftCell="J1" zoomScale="70" zoomScaleNormal="70" workbookViewId="0">
      <selection activeCell="M3" sqref="M3:M13"/>
    </sheetView>
  </sheetViews>
  <sheetFormatPr defaultRowHeight="14.4" x14ac:dyDescent="0.3"/>
  <cols>
    <col min="2" max="2" width="20.109375" customWidth="1"/>
    <col min="3" max="3" width="17.88671875" customWidth="1"/>
    <col min="4" max="4" width="24.6640625" customWidth="1"/>
    <col min="5" max="5" width="18" customWidth="1"/>
    <col min="6" max="6" width="24.5546875" customWidth="1"/>
    <col min="10" max="10" width="20.88671875" customWidth="1"/>
    <col min="11" max="11" width="33.33203125" customWidth="1"/>
    <col min="12" max="12" width="33.77734375" customWidth="1"/>
    <col min="13" max="13" width="36.5546875" customWidth="1"/>
  </cols>
  <sheetData>
    <row r="2" spans="2:13" ht="31.8" customHeight="1" x14ac:dyDescent="0.3">
      <c r="B2" s="9" t="s">
        <v>12</v>
      </c>
      <c r="C2" s="9"/>
      <c r="D2" s="9"/>
      <c r="E2" s="9"/>
      <c r="F2" s="9"/>
      <c r="J2" s="6" t="s">
        <v>24</v>
      </c>
      <c r="K2" s="7"/>
      <c r="L2" s="7"/>
      <c r="M2" s="8"/>
    </row>
    <row r="3" spans="2:13" ht="28.2" customHeight="1" x14ac:dyDescent="0.3">
      <c r="B3" s="1" t="s">
        <v>14</v>
      </c>
      <c r="C3" s="1" t="s">
        <v>20</v>
      </c>
      <c r="D3" s="1" t="s">
        <v>18</v>
      </c>
      <c r="E3" s="1" t="s">
        <v>21</v>
      </c>
      <c r="F3" s="1" t="s">
        <v>19</v>
      </c>
      <c r="J3" s="5" t="s">
        <v>14</v>
      </c>
      <c r="K3" s="3" t="s">
        <v>25</v>
      </c>
      <c r="L3" s="3" t="s">
        <v>26</v>
      </c>
      <c r="M3" s="3" t="s">
        <v>28</v>
      </c>
    </row>
    <row r="4" spans="2:13" x14ac:dyDescent="0.3">
      <c r="B4" s="2" t="s">
        <v>0</v>
      </c>
      <c r="C4" s="4">
        <v>0</v>
      </c>
      <c r="D4" s="4">
        <v>5.8800778042069997E-3</v>
      </c>
      <c r="E4" s="4">
        <v>0</v>
      </c>
      <c r="F4" s="4">
        <v>-7.4909192014510004E-3</v>
      </c>
      <c r="J4" s="2" t="s">
        <v>1</v>
      </c>
      <c r="K4" s="4">
        <f>(D5 - $D$4)</f>
        <v>-9.761197383766701E-2</v>
      </c>
      <c r="L4" s="4">
        <f>(F5 - $F$4)</f>
        <v>-7.5136864268195991E-2</v>
      </c>
      <c r="M4" s="4">
        <v>-2.2475109569471019E-2</v>
      </c>
    </row>
    <row r="5" spans="2:13" x14ac:dyDescent="0.3">
      <c r="B5" s="2" t="s">
        <v>1</v>
      </c>
      <c r="C5" s="4">
        <v>10.0022</v>
      </c>
      <c r="D5" s="4">
        <v>-9.1731896033460006E-2</v>
      </c>
      <c r="E5" s="4">
        <v>9.9994200000000006</v>
      </c>
      <c r="F5" s="4">
        <v>-8.2627783469646998E-2</v>
      </c>
      <c r="J5" s="2" t="s">
        <v>2</v>
      </c>
      <c r="K5" s="4">
        <f t="shared" ref="K5:K13" si="0">(D6 - $D$4)</f>
        <v>-0.15869533530010099</v>
      </c>
      <c r="L5" s="4">
        <f t="shared" ref="L5:L13" si="1">(F6 - $F$4)</f>
        <v>-0.14801238468735201</v>
      </c>
      <c r="M5" s="4">
        <v>-1.0682950612748987E-2</v>
      </c>
    </row>
    <row r="6" spans="2:13" x14ac:dyDescent="0.3">
      <c r="B6" s="2" t="s">
        <v>2</v>
      </c>
      <c r="C6" s="4">
        <v>19.715399999999999</v>
      </c>
      <c r="D6" s="4">
        <v>-0.152815257495894</v>
      </c>
      <c r="E6" s="4">
        <v>19.7119</v>
      </c>
      <c r="F6" s="4">
        <v>-0.15550330388880301</v>
      </c>
      <c r="J6" s="2" t="s">
        <v>3</v>
      </c>
      <c r="K6" s="4">
        <f t="shared" si="0"/>
        <v>-0.205726003549004</v>
      </c>
      <c r="L6" s="4">
        <f t="shared" si="1"/>
        <v>-0.192277631733865</v>
      </c>
      <c r="M6" s="4">
        <v>-1.3448371815138999E-2</v>
      </c>
    </row>
    <row r="7" spans="2:13" x14ac:dyDescent="0.3">
      <c r="B7" s="2" t="s">
        <v>3</v>
      </c>
      <c r="C7" s="4">
        <v>29.711400000000001</v>
      </c>
      <c r="D7" s="4">
        <v>-0.19984592574479701</v>
      </c>
      <c r="E7" s="4">
        <v>29.714099999999998</v>
      </c>
      <c r="F7" s="4">
        <v>-0.19976855093531601</v>
      </c>
      <c r="J7" s="2" t="s">
        <v>4</v>
      </c>
      <c r="K7" s="4">
        <f t="shared" si="0"/>
        <v>-0.27395529855469403</v>
      </c>
      <c r="L7" s="4">
        <f t="shared" si="1"/>
        <v>-0.26314818207886298</v>
      </c>
      <c r="M7" s="4">
        <v>-1.0807116475831047E-2</v>
      </c>
    </row>
    <row r="8" spans="2:13" x14ac:dyDescent="0.3">
      <c r="B8" s="2" t="s">
        <v>4</v>
      </c>
      <c r="C8" s="4">
        <v>39.712200000000003</v>
      </c>
      <c r="D8" s="4">
        <v>-0.26807522075048701</v>
      </c>
      <c r="E8" s="4">
        <v>39.712200000000003</v>
      </c>
      <c r="F8" s="4">
        <v>-0.27063910128031399</v>
      </c>
      <c r="J8" s="2" t="s">
        <v>5</v>
      </c>
      <c r="K8" s="4">
        <f t="shared" si="0"/>
        <v>-0.31550403657958204</v>
      </c>
      <c r="L8" s="4">
        <f t="shared" si="1"/>
        <v>-0.31161692318974599</v>
      </c>
      <c r="M8" s="4">
        <v>-3.8871133898360499E-3</v>
      </c>
    </row>
    <row r="9" spans="2:13" x14ac:dyDescent="0.3">
      <c r="B9" s="2" t="s">
        <v>5</v>
      </c>
      <c r="C9" s="4">
        <v>49.714700000000001</v>
      </c>
      <c r="D9" s="4">
        <v>-0.30962395877537502</v>
      </c>
      <c r="E9" s="4">
        <v>49.713999999999999</v>
      </c>
      <c r="F9" s="4">
        <v>-0.31910784239119699</v>
      </c>
      <c r="J9" s="2" t="s">
        <v>6</v>
      </c>
      <c r="K9" s="4">
        <f t="shared" si="0"/>
        <v>0.214689611192832</v>
      </c>
      <c r="L9" s="4">
        <f t="shared" si="1"/>
        <v>0.23696243058375902</v>
      </c>
      <c r="M9" s="4">
        <v>-2.2272819390927012E-2</v>
      </c>
    </row>
    <row r="10" spans="2:13" x14ac:dyDescent="0.3">
      <c r="B10" s="2" t="s">
        <v>6</v>
      </c>
      <c r="C10" s="4">
        <v>-10.2859</v>
      </c>
      <c r="D10" s="4">
        <v>0.22056968899703899</v>
      </c>
      <c r="E10" s="4">
        <v>-10.283099999999999</v>
      </c>
      <c r="F10" s="4">
        <v>0.22947151138230801</v>
      </c>
      <c r="J10" s="2" t="s">
        <v>7</v>
      </c>
      <c r="K10" s="4">
        <f t="shared" si="0"/>
        <v>0.24615219683209602</v>
      </c>
      <c r="L10" s="4">
        <f t="shared" si="1"/>
        <v>0.268528319920942</v>
      </c>
      <c r="M10" s="4">
        <v>-2.2376123088845984E-2</v>
      </c>
    </row>
    <row r="11" spans="2:13" x14ac:dyDescent="0.3">
      <c r="B11" s="2" t="s">
        <v>7</v>
      </c>
      <c r="C11" s="4">
        <v>-20.285399999999999</v>
      </c>
      <c r="D11" s="4">
        <v>0.25203227463630301</v>
      </c>
      <c r="E11" s="4">
        <v>-20.286799999999999</v>
      </c>
      <c r="F11" s="4">
        <v>0.261037400719491</v>
      </c>
      <c r="J11" s="2" t="s">
        <v>8</v>
      </c>
      <c r="K11" s="4">
        <f t="shared" si="0"/>
        <v>0.27464887924651699</v>
      </c>
      <c r="L11" s="4">
        <f t="shared" si="1"/>
        <v>0.29811186351059599</v>
      </c>
      <c r="M11" s="4">
        <v>-2.3462984264079001E-2</v>
      </c>
    </row>
    <row r="12" spans="2:13" x14ac:dyDescent="0.3">
      <c r="B12" s="2" t="s">
        <v>8</v>
      </c>
      <c r="C12" s="4">
        <v>-30.287800000000001</v>
      </c>
      <c r="D12" s="4">
        <v>0.280528957050724</v>
      </c>
      <c r="E12" s="4">
        <v>-30.284300000000002</v>
      </c>
      <c r="F12" s="4">
        <v>0.29062094430914498</v>
      </c>
      <c r="J12" s="2" t="s">
        <v>9</v>
      </c>
      <c r="K12" s="4">
        <f t="shared" si="0"/>
        <v>0.30230147483452097</v>
      </c>
      <c r="L12" s="4">
        <f t="shared" si="1"/>
        <v>0.33127635977627101</v>
      </c>
      <c r="M12" s="4">
        <v>-2.8974884941750045E-2</v>
      </c>
    </row>
    <row r="13" spans="2:13" x14ac:dyDescent="0.3">
      <c r="B13" s="2" t="s">
        <v>9</v>
      </c>
      <c r="C13" s="4">
        <v>-40.286900000000003</v>
      </c>
      <c r="D13" s="4">
        <v>0.30818155263872798</v>
      </c>
      <c r="E13" s="4">
        <v>-40.286200000000001</v>
      </c>
      <c r="F13" s="4">
        <v>0.32378544057482</v>
      </c>
      <c r="J13" s="2" t="s">
        <v>10</v>
      </c>
      <c r="K13" s="4">
        <f t="shared" si="0"/>
        <v>0.32839927939622898</v>
      </c>
      <c r="L13" s="4">
        <f t="shared" si="1"/>
        <v>0.35458829858667301</v>
      </c>
      <c r="M13" s="4">
        <v>-2.6189019190444029E-2</v>
      </c>
    </row>
    <row r="14" spans="2:13" x14ac:dyDescent="0.3">
      <c r="B14" s="2" t="s">
        <v>10</v>
      </c>
      <c r="C14" s="4">
        <v>-50.287500000000001</v>
      </c>
      <c r="D14" s="4">
        <v>0.334279357200436</v>
      </c>
      <c r="E14" s="4">
        <v>-50.285499999999999</v>
      </c>
      <c r="F14" s="4">
        <v>0.347097379385222</v>
      </c>
    </row>
  </sheetData>
  <mergeCells count="2">
    <mergeCell ref="B2:F2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1798-C377-4B30-9663-21B2254DB161}">
  <dimension ref="B2:M14"/>
  <sheetViews>
    <sheetView topLeftCell="L1" workbookViewId="0">
      <selection activeCell="M18" sqref="M18"/>
    </sheetView>
  </sheetViews>
  <sheetFormatPr defaultRowHeight="14.4" x14ac:dyDescent="0.3"/>
  <cols>
    <col min="2" max="2" width="16.88671875" customWidth="1"/>
    <col min="3" max="3" width="17.6640625" customWidth="1"/>
    <col min="4" max="4" width="19.44140625" customWidth="1"/>
    <col min="5" max="5" width="17.6640625" customWidth="1"/>
    <col min="6" max="6" width="18.5546875" customWidth="1"/>
    <col min="10" max="10" width="24.109375" customWidth="1"/>
    <col min="11" max="11" width="33.77734375" customWidth="1"/>
    <col min="12" max="12" width="34.77734375" customWidth="1"/>
    <col min="13" max="13" width="36.6640625" customWidth="1"/>
  </cols>
  <sheetData>
    <row r="2" spans="2:13" ht="32.4" customHeight="1" x14ac:dyDescent="0.3">
      <c r="B2" s="9" t="s">
        <v>13</v>
      </c>
      <c r="C2" s="10"/>
      <c r="D2" s="10"/>
      <c r="E2" s="10"/>
      <c r="F2" s="10"/>
      <c r="J2" s="6" t="s">
        <v>27</v>
      </c>
      <c r="K2" s="7"/>
      <c r="L2" s="7"/>
      <c r="M2" s="8"/>
    </row>
    <row r="3" spans="2:13" ht="28.2" customHeight="1" x14ac:dyDescent="0.3">
      <c r="B3" s="1" t="s">
        <v>14</v>
      </c>
      <c r="C3" s="1" t="s">
        <v>20</v>
      </c>
      <c r="D3" s="1" t="s">
        <v>22</v>
      </c>
      <c r="E3" s="1" t="s">
        <v>21</v>
      </c>
      <c r="F3" s="1" t="s">
        <v>23</v>
      </c>
      <c r="J3" s="5" t="s">
        <v>14</v>
      </c>
      <c r="K3" s="3" t="s">
        <v>25</v>
      </c>
      <c r="L3" s="3" t="s">
        <v>26</v>
      </c>
      <c r="M3" s="3" t="s">
        <v>28</v>
      </c>
    </row>
    <row r="4" spans="2:13" x14ac:dyDescent="0.3">
      <c r="B4" s="2" t="s">
        <v>0</v>
      </c>
      <c r="C4" s="4">
        <v>0</v>
      </c>
      <c r="D4" s="4">
        <v>-5.9495567183890001E-3</v>
      </c>
      <c r="E4" s="4">
        <v>0</v>
      </c>
      <c r="F4" s="4">
        <v>9.3074264671470005E-3</v>
      </c>
      <c r="J4" s="2" t="s">
        <v>1</v>
      </c>
      <c r="K4" s="4">
        <f>(D5 - $D$4)</f>
        <v>2.2271001517460001E-2</v>
      </c>
      <c r="L4" s="4">
        <f>(F5 - $F$4)</f>
        <v>-0.12243468365468299</v>
      </c>
      <c r="M4" s="4">
        <f>K4-L4</f>
        <v>0.14470568517214299</v>
      </c>
    </row>
    <row r="5" spans="2:13" x14ac:dyDescent="0.3">
      <c r="B5" s="2" t="s">
        <v>1</v>
      </c>
      <c r="C5" s="4">
        <v>10.0001</v>
      </c>
      <c r="D5" s="4">
        <v>1.6321444799071001E-2</v>
      </c>
      <c r="E5" s="4">
        <v>10.0022</v>
      </c>
      <c r="F5" s="4">
        <v>-0.113127257187536</v>
      </c>
      <c r="J5" s="2" t="s">
        <v>2</v>
      </c>
      <c r="K5" s="4">
        <f t="shared" ref="K5:K13" si="0">(D6 - $D$4)</f>
        <v>-4.3000694733162995E-2</v>
      </c>
      <c r="L5" s="4">
        <f t="shared" ref="L5:L13" si="1">(F6 - $F$4)</f>
        <v>-0.18412460690322699</v>
      </c>
      <c r="M5" s="4">
        <f t="shared" ref="M5:M13" si="2">K5-L5</f>
        <v>0.14112391217006398</v>
      </c>
    </row>
    <row r="6" spans="2:13" x14ac:dyDescent="0.3">
      <c r="B6" s="2" t="s">
        <v>2</v>
      </c>
      <c r="C6" s="4">
        <v>19.713999999999999</v>
      </c>
      <c r="D6" s="4">
        <v>-4.8950251451551997E-2</v>
      </c>
      <c r="E6" s="4">
        <v>19.714700000000001</v>
      </c>
      <c r="F6" s="4">
        <v>-0.17481718043607999</v>
      </c>
      <c r="J6" s="2" t="s">
        <v>3</v>
      </c>
      <c r="K6" s="4">
        <f t="shared" si="0"/>
        <v>-8.8907061479046007E-2</v>
      </c>
      <c r="L6" s="4">
        <f t="shared" si="1"/>
        <v>-0.227943372345149</v>
      </c>
      <c r="M6" s="4">
        <f t="shared" si="2"/>
        <v>0.13903631086610299</v>
      </c>
    </row>
    <row r="7" spans="2:13" x14ac:dyDescent="0.3">
      <c r="B7" s="2" t="s">
        <v>3</v>
      </c>
      <c r="C7" s="4">
        <v>29.716899999999999</v>
      </c>
      <c r="D7" s="4">
        <v>-9.4856618197435003E-2</v>
      </c>
      <c r="E7" s="4">
        <v>29.7135</v>
      </c>
      <c r="F7" s="4">
        <v>-0.218635945878002</v>
      </c>
      <c r="J7" s="2" t="s">
        <v>4</v>
      </c>
      <c r="K7" s="4">
        <f t="shared" si="0"/>
        <v>-0.16079946704836398</v>
      </c>
      <c r="L7" s="4">
        <f t="shared" si="1"/>
        <v>-0.29372904697810598</v>
      </c>
      <c r="M7" s="4">
        <f t="shared" si="2"/>
        <v>0.132929579929742</v>
      </c>
    </row>
    <row r="8" spans="2:13" x14ac:dyDescent="0.3">
      <c r="B8" s="2" t="s">
        <v>4</v>
      </c>
      <c r="C8" s="4">
        <v>39.712899999999998</v>
      </c>
      <c r="D8" s="4">
        <v>-0.16674902376675299</v>
      </c>
      <c r="E8" s="4">
        <v>39.714300000000001</v>
      </c>
      <c r="F8" s="4">
        <v>-0.28442162051095898</v>
      </c>
      <c r="J8" s="2" t="s">
        <v>5</v>
      </c>
      <c r="K8" s="4">
        <f t="shared" si="0"/>
        <v>-0.20851542302182999</v>
      </c>
      <c r="L8" s="4">
        <f t="shared" si="1"/>
        <v>-0.33928814108488298</v>
      </c>
      <c r="M8" s="4">
        <f t="shared" si="2"/>
        <v>0.13077271806305299</v>
      </c>
    </row>
    <row r="9" spans="2:13" x14ac:dyDescent="0.3">
      <c r="B9" s="2" t="s">
        <v>5</v>
      </c>
      <c r="C9" s="4">
        <v>49.713999999999999</v>
      </c>
      <c r="D9" s="4">
        <v>-0.214464979740219</v>
      </c>
      <c r="E9" s="4">
        <v>49.7119</v>
      </c>
      <c r="F9" s="4">
        <v>-0.32998071461773598</v>
      </c>
      <c r="J9" s="2" t="s">
        <v>6</v>
      </c>
      <c r="K9" s="4">
        <f t="shared" si="0"/>
        <v>0.38397948360564599</v>
      </c>
      <c r="L9" s="4">
        <f t="shared" si="1"/>
        <v>0.230700729197264</v>
      </c>
      <c r="M9" s="4">
        <f t="shared" si="2"/>
        <v>0.15327875440838198</v>
      </c>
    </row>
    <row r="10" spans="2:13" x14ac:dyDescent="0.3">
      <c r="B10" s="2" t="s">
        <v>6</v>
      </c>
      <c r="C10" s="4">
        <v>-10.2859</v>
      </c>
      <c r="D10" s="4">
        <v>0.37802992688725701</v>
      </c>
      <c r="E10" s="4">
        <v>-10.2866</v>
      </c>
      <c r="F10" s="4">
        <v>0.240008155664411</v>
      </c>
      <c r="J10" s="2" t="s">
        <v>7</v>
      </c>
      <c r="K10" s="4">
        <f t="shared" si="0"/>
        <v>0.420262961926612</v>
      </c>
      <c r="L10" s="4">
        <f t="shared" si="1"/>
        <v>0.26246147442920803</v>
      </c>
      <c r="M10" s="4">
        <f t="shared" si="2"/>
        <v>0.15780148749740397</v>
      </c>
    </row>
    <row r="11" spans="2:13" x14ac:dyDescent="0.3">
      <c r="B11" s="2" t="s">
        <v>7</v>
      </c>
      <c r="C11" s="4">
        <v>-20.286100000000001</v>
      </c>
      <c r="D11" s="4">
        <v>0.41431340520822302</v>
      </c>
      <c r="E11" s="4">
        <v>-20.286799999999999</v>
      </c>
      <c r="F11" s="4">
        <v>0.27176890089635503</v>
      </c>
      <c r="J11" s="2" t="s">
        <v>8</v>
      </c>
      <c r="K11" s="4">
        <f t="shared" si="0"/>
        <v>0.45964953917962598</v>
      </c>
      <c r="L11" s="4">
        <f t="shared" si="1"/>
        <v>0.29224500503925899</v>
      </c>
      <c r="M11" s="4">
        <f t="shared" si="2"/>
        <v>0.16740453414036699</v>
      </c>
    </row>
    <row r="12" spans="2:13" x14ac:dyDescent="0.3">
      <c r="B12" s="2" t="s">
        <v>8</v>
      </c>
      <c r="C12" s="4">
        <v>-30.284300000000002</v>
      </c>
      <c r="D12" s="4">
        <v>0.45369998246123699</v>
      </c>
      <c r="E12" s="4">
        <v>-30.285</v>
      </c>
      <c r="F12" s="4">
        <v>0.30155243150640598</v>
      </c>
      <c r="J12" s="2" t="s">
        <v>9</v>
      </c>
      <c r="K12" s="4">
        <f t="shared" si="0"/>
        <v>0.48919977801597997</v>
      </c>
      <c r="L12" s="4">
        <f t="shared" si="1"/>
        <v>0.32230269149426</v>
      </c>
      <c r="M12" s="4">
        <f t="shared" si="2"/>
        <v>0.16689708652171997</v>
      </c>
    </row>
    <row r="13" spans="2:13" x14ac:dyDescent="0.3">
      <c r="B13" s="2" t="s">
        <v>9</v>
      </c>
      <c r="C13" s="4">
        <v>-40.286900000000003</v>
      </c>
      <c r="D13" s="4">
        <v>0.48325022129759099</v>
      </c>
      <c r="E13" s="4">
        <v>-40.2849</v>
      </c>
      <c r="F13" s="4">
        <v>0.33161011796140699</v>
      </c>
      <c r="J13" s="2" t="s">
        <v>10</v>
      </c>
      <c r="K13" s="4">
        <f t="shared" si="0"/>
        <v>0.51524635108253702</v>
      </c>
      <c r="L13" s="4">
        <f t="shared" si="1"/>
        <v>0.34381102916713802</v>
      </c>
      <c r="M13" s="4">
        <f t="shared" si="2"/>
        <v>0.17143532191539901</v>
      </c>
    </row>
    <row r="14" spans="2:13" x14ac:dyDescent="0.3">
      <c r="B14" s="2" t="s">
        <v>10</v>
      </c>
      <c r="C14" s="4">
        <v>-50.284799999999997</v>
      </c>
      <c r="D14" s="4">
        <v>0.50929679436414799</v>
      </c>
      <c r="E14" s="4">
        <v>-50.286799999999999</v>
      </c>
      <c r="F14" s="4">
        <v>0.35311845563428501</v>
      </c>
    </row>
  </sheetData>
  <mergeCells count="2">
    <mergeCell ref="B2:F2"/>
    <mergeCell ref="J2:M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9EE-45F9-400C-B804-1BFA535563A9}">
  <dimension ref="B2:H26"/>
  <sheetViews>
    <sheetView tabSelected="1" topLeftCell="A28" workbookViewId="0">
      <selection activeCell="F13" sqref="F13"/>
    </sheetView>
  </sheetViews>
  <sheetFormatPr defaultRowHeight="14.4" x14ac:dyDescent="0.3"/>
  <cols>
    <col min="2" max="2" width="38" customWidth="1"/>
    <col min="3" max="3" width="9.88671875" customWidth="1"/>
    <col min="4" max="4" width="22.44140625" customWidth="1"/>
    <col min="6" max="6" width="25.88671875" customWidth="1"/>
    <col min="7" max="7" width="16.77734375" customWidth="1"/>
    <col min="8" max="8" width="19.88671875" customWidth="1"/>
  </cols>
  <sheetData>
    <row r="2" spans="2:8" x14ac:dyDescent="0.3">
      <c r="B2" s="11" t="s">
        <v>29</v>
      </c>
      <c r="G2" s="11" t="s">
        <v>29</v>
      </c>
      <c r="H2" s="11" t="s">
        <v>30</v>
      </c>
    </row>
    <row r="3" spans="2:8" x14ac:dyDescent="0.3">
      <c r="B3" s="3" t="s">
        <v>28</v>
      </c>
      <c r="D3" s="16" t="s">
        <v>31</v>
      </c>
      <c r="F3" s="11" t="s">
        <v>31</v>
      </c>
      <c r="G3" s="4">
        <f>D4</f>
        <v>-1.8457649273907216E-2</v>
      </c>
      <c r="H3" s="4">
        <f>D17</f>
        <v>0.15053853906843767</v>
      </c>
    </row>
    <row r="4" spans="2:8" x14ac:dyDescent="0.3">
      <c r="B4" s="4">
        <v>-2.2475109569471019E-2</v>
      </c>
      <c r="D4">
        <f>AVERAGE(B4:B13)</f>
        <v>-1.8457649273907216E-2</v>
      </c>
      <c r="F4" s="11" t="s">
        <v>33</v>
      </c>
      <c r="G4" s="4">
        <f>D8</f>
        <v>8.1503893601873097E-3</v>
      </c>
      <c r="H4" s="4">
        <f>D21</f>
        <v>1.4924701216762266E-2</v>
      </c>
    </row>
    <row r="5" spans="2:8" x14ac:dyDescent="0.3">
      <c r="B5" s="4">
        <v>-1.0682950612748987E-2</v>
      </c>
      <c r="D5">
        <v>-1.8457649273907216E-2</v>
      </c>
    </row>
    <row r="6" spans="2:8" x14ac:dyDescent="0.3">
      <c r="B6" s="4">
        <v>-1.3448371815138999E-2</v>
      </c>
    </row>
    <row r="7" spans="2:8" x14ac:dyDescent="0.3">
      <c r="B7" s="4">
        <v>-1.0807116475831047E-2</v>
      </c>
      <c r="D7" s="16" t="s">
        <v>32</v>
      </c>
    </row>
    <row r="8" spans="2:8" x14ac:dyDescent="0.3">
      <c r="B8" s="4">
        <v>-3.8871133898360499E-3</v>
      </c>
      <c r="D8">
        <f>_xlfn.STDEV.S(B4:B13)</f>
        <v>8.1503893601873097E-3</v>
      </c>
    </row>
    <row r="9" spans="2:8" x14ac:dyDescent="0.3">
      <c r="B9" s="4">
        <v>-2.2272819390927012E-2</v>
      </c>
    </row>
    <row r="10" spans="2:8" x14ac:dyDescent="0.3">
      <c r="B10" s="4">
        <v>-2.2376123088845984E-2</v>
      </c>
    </row>
    <row r="11" spans="2:8" x14ac:dyDescent="0.3">
      <c r="B11" s="4">
        <v>-2.3462984264079001E-2</v>
      </c>
    </row>
    <row r="12" spans="2:8" x14ac:dyDescent="0.3">
      <c r="B12" s="4">
        <v>-2.8974884941750045E-2</v>
      </c>
    </row>
    <row r="13" spans="2:8" x14ac:dyDescent="0.3">
      <c r="B13" s="4">
        <v>-2.6189019190444029E-2</v>
      </c>
    </row>
    <row r="15" spans="2:8" x14ac:dyDescent="0.3">
      <c r="B15" s="12" t="s">
        <v>30</v>
      </c>
    </row>
    <row r="16" spans="2:8" x14ac:dyDescent="0.3">
      <c r="B16" s="13" t="s">
        <v>28</v>
      </c>
      <c r="D16" s="16" t="s">
        <v>31</v>
      </c>
    </row>
    <row r="17" spans="2:4" x14ac:dyDescent="0.3">
      <c r="B17" s="14">
        <v>0.14470568517214299</v>
      </c>
      <c r="D17">
        <f>AVERAGE(B17:B26)</f>
        <v>0.15053853906843767</v>
      </c>
    </row>
    <row r="18" spans="2:4" x14ac:dyDescent="0.3">
      <c r="B18" s="14">
        <v>0.14112391217006398</v>
      </c>
      <c r="D18">
        <v>0.15053853906843767</v>
      </c>
    </row>
    <row r="19" spans="2:4" x14ac:dyDescent="0.3">
      <c r="B19" s="14">
        <v>0.13903631086610299</v>
      </c>
    </row>
    <row r="20" spans="2:4" x14ac:dyDescent="0.3">
      <c r="B20" s="14">
        <v>0.132929579929742</v>
      </c>
      <c r="D20" s="16" t="s">
        <v>32</v>
      </c>
    </row>
    <row r="21" spans="2:4" x14ac:dyDescent="0.3">
      <c r="B21" s="14">
        <v>0.13077271806305299</v>
      </c>
      <c r="D21">
        <f>_xlfn.STDEV.S(B17:B26)</f>
        <v>1.4924701216762266E-2</v>
      </c>
    </row>
    <row r="22" spans="2:4" x14ac:dyDescent="0.3">
      <c r="B22" s="14">
        <v>0.15327875440838198</v>
      </c>
    </row>
    <row r="23" spans="2:4" x14ac:dyDescent="0.3">
      <c r="B23" s="14">
        <v>0.15780148749740397</v>
      </c>
    </row>
    <row r="24" spans="2:4" x14ac:dyDescent="0.3">
      <c r="B24" s="14">
        <v>0.16740453414036699</v>
      </c>
    </row>
    <row r="25" spans="2:4" x14ac:dyDescent="0.3">
      <c r="B25" s="14">
        <v>0.16689708652171997</v>
      </c>
    </row>
    <row r="26" spans="2:4" x14ac:dyDescent="0.3">
      <c r="B26" s="15">
        <v>0.17143532191539901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Bottle</vt:lpstr>
      <vt:lpstr>Bottle</vt:lpstr>
      <vt:lpstr>Bottle with Water</vt:lpstr>
      <vt:lpstr>Bottle with Oil</vt:lpstr>
      <vt:lpstr>Difference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2021-05-23T09:30:03Z</dcterms:created>
  <dcterms:modified xsi:type="dcterms:W3CDTF">2021-05-29T11:07:49Z</dcterms:modified>
</cp:coreProperties>
</file>