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ill\Desktop\OpenVideoBenchmark\output\unideal\"/>
    </mc:Choice>
  </mc:AlternateContent>
  <xr:revisionPtr revIDLastSave="0" documentId="13_ncr:1_{3C6B6DF0-0269-4640-82C6-60CE8A664D8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I27" i="1"/>
  <c r="I26" i="1"/>
  <c r="I25" i="1"/>
  <c r="H25" i="1"/>
  <c r="H26" i="1"/>
  <c r="H27" i="1"/>
  <c r="H29" i="1"/>
  <c r="H28" i="1"/>
  <c r="J29" i="1"/>
  <c r="J28" i="1"/>
  <c r="J27" i="1"/>
  <c r="J26" i="1"/>
  <c r="J25" i="1"/>
  <c r="D37" i="1"/>
  <c r="B33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14" i="1"/>
  <c r="C14" i="1"/>
  <c r="D14" i="1"/>
  <c r="B15" i="1"/>
  <c r="C15" i="1"/>
  <c r="D15" i="1"/>
  <c r="B16" i="1"/>
  <c r="C16" i="1"/>
  <c r="D16" i="1"/>
  <c r="B17" i="1"/>
  <c r="C17" i="1"/>
  <c r="D17" i="1"/>
  <c r="C13" i="1"/>
  <c r="D13" i="1"/>
  <c r="B13" i="1"/>
</calcChain>
</file>

<file path=xl/sharedStrings.xml><?xml version="1.0" encoding="utf-8"?>
<sst xmlns="http://schemas.openxmlformats.org/spreadsheetml/2006/main" count="35" uniqueCount="8">
  <si>
    <t>Bitrate</t>
  </si>
  <si>
    <t>AVC</t>
  </si>
  <si>
    <t>HEVC</t>
  </si>
  <si>
    <t>OVC</t>
  </si>
  <si>
    <t>Seed = 35317</t>
  </si>
  <si>
    <t>Seed = 1337</t>
  </si>
  <si>
    <t>Packets lost</t>
  </si>
  <si>
    <t>Seed = 15647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</si>
</sst>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PLR vs Bitrate (seed = 1337)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PLR!$B$12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PLR!$A$13:$A$17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PLR!$B$13:$B$17</c:f>
              <c:numCache>
                <c:formatCode>General</c:formatCode>
                <c:ptCount val="5"/>
                <c:pt idx="0">
                  <c:v>6.8062827225130906</c:v>
                </c:pt>
                <c:pt idx="1">
                  <c:v>11.780104712041883</c:v>
                </c:pt>
                <c:pt idx="2">
                  <c:v>16.230366492146597</c:v>
                </c:pt>
                <c:pt idx="3">
                  <c:v>19.895287958115183</c:v>
                </c:pt>
                <c:pt idx="4">
                  <c:v>32.722513089005233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E-41D2-A653-1673010B5D62}"/>
            </c:ext>
          </c:extLst>
        </c:ser>
        <c:ser>
          <c:idx val="1"/>
          <c:order val="1"/>
          <c:tx>
            <c:strRef>
              <c:f>PLR!$C$12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PLR!$A$13:$A$17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PLR!$C$13:$C$17</c:f>
              <c:numCache>
                <c:formatCode>General</c:formatCode>
                <c:ptCount val="5"/>
                <c:pt idx="0">
                  <c:v>8.9005235602094288</c:v>
                </c:pt>
                <c:pt idx="1">
                  <c:v>9.6858638743455465</c:v>
                </c:pt>
                <c:pt idx="2">
                  <c:v>10.732984293193715</c:v>
                </c:pt>
                <c:pt idx="3">
                  <c:v>10.209424083769637</c:v>
                </c:pt>
                <c:pt idx="4">
                  <c:v>10.732984293193715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1D2-A653-1673010B5D62}"/>
            </c:ext>
          </c:extLst>
        </c:ser>
        <c:ser>
          <c:idx val="2"/>
          <c:order val="2"/>
          <c:tx>
            <c:strRef>
              <c:f>PLR!$D$12</c:f>
              <c:strCache>
                <c:ptCount val="1"/>
                <c:pt idx="0">
                  <c:v>OVC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PLR!$A$13:$A$17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PLR!$D$13:$D$17</c:f>
              <c:numCache>
                <c:formatCode>General</c:formatCode>
                <c:ptCount val="5"/>
                <c:pt idx="0">
                  <c:v>6.2827225130890003</c:v>
                </c:pt>
                <c:pt idx="1">
                  <c:v>6.2827225130890003</c:v>
                </c:pt>
                <c:pt idx="2">
                  <c:v>1.8324607329842979</c:v>
                </c:pt>
                <c:pt idx="3">
                  <c:v>0.26178010471203939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E-41D2-A653-1673010B5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954767"/>
        <c:axId val="1735883375"/>
      </c:lineChart>
      <c:catAx>
        <c:axId val="19499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83375"/>
        <c:crosses val="autoZero"/>
        <c:auto val="1"/>
        <c:lblAlgn val="ctr"/>
        <c:lblOffset val="100"/>
        <c:noMultiLvlLbl val="0"/>
      </c:catAx>
      <c:valAx>
        <c:axId val="17358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PLR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PLR vs Bitrate (seed = 35317)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PLR!$B$12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PLR!$A$13:$A$17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PLR!$B$33:$B$37</c:f>
              <c:numCache>
                <c:formatCode>General</c:formatCode>
                <c:ptCount val="5"/>
                <c:pt idx="0">
                  <c:v>6.8062827225130906</c:v>
                </c:pt>
                <c:pt idx="1">
                  <c:v>12.565445026178013</c:v>
                </c:pt>
                <c:pt idx="2">
                  <c:v>19.633507853403142</c:v>
                </c:pt>
                <c:pt idx="3">
                  <c:v>25.130890052356026</c:v>
                </c:pt>
                <c:pt idx="4">
                  <c:v>28.01047120418848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F-49A7-84D7-AD700814ED72}"/>
            </c:ext>
          </c:extLst>
        </c:ser>
        <c:ser>
          <c:idx val="1"/>
          <c:order val="1"/>
          <c:tx>
            <c:strRef>
              <c:f>PLR!$C$12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PLR!$A$13:$A$17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PLR!$C$33:$C$37</c:f>
              <c:numCache>
                <c:formatCode>General</c:formatCode>
                <c:ptCount val="5"/>
                <c:pt idx="0">
                  <c:v>7.5916230366492199</c:v>
                </c:pt>
                <c:pt idx="1">
                  <c:v>9.1623036649214669</c:v>
                </c:pt>
                <c:pt idx="2">
                  <c:v>12.827225130890053</c:v>
                </c:pt>
                <c:pt idx="3">
                  <c:v>12.827225130890053</c:v>
                </c:pt>
                <c:pt idx="4">
                  <c:v>12.827225130890053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F-49A7-84D7-AD700814ED72}"/>
            </c:ext>
          </c:extLst>
        </c:ser>
        <c:ser>
          <c:idx val="2"/>
          <c:order val="2"/>
          <c:tx>
            <c:strRef>
              <c:f>PLR!$D$12</c:f>
              <c:strCache>
                <c:ptCount val="1"/>
                <c:pt idx="0">
                  <c:v>OVC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PLR!$A$13:$A$17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PLR!$D$33:$D$37</c:f>
              <c:numCache>
                <c:formatCode>General</c:formatCode>
                <c:ptCount val="5"/>
                <c:pt idx="0">
                  <c:v>7.0680628272251305</c:v>
                </c:pt>
                <c:pt idx="1">
                  <c:v>4.7120418848167533</c:v>
                </c:pt>
                <c:pt idx="2">
                  <c:v>4.7120418848167533</c:v>
                </c:pt>
                <c:pt idx="3">
                  <c:v>3.4031413612565453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F-49A7-84D7-AD700814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954767"/>
        <c:axId val="1735883375"/>
      </c:lineChart>
      <c:catAx>
        <c:axId val="19499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83375"/>
        <c:crosses val="autoZero"/>
        <c:auto val="1"/>
        <c:lblAlgn val="ctr"/>
        <c:lblOffset val="100"/>
        <c:noMultiLvlLbl val="0"/>
      </c:catAx>
      <c:valAx>
        <c:axId val="17358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PLR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PLR vs Bitrate (seed = 15647)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PLR!$B$12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PLR!$A$13:$A$17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PLR!$B$53:$B$57</c:f>
              <c:numCache>
                <c:formatCode>General</c:formatCode>
                <c:ptCount val="5"/>
                <c:pt idx="0">
                  <c:v>11.256544502617805</c:v>
                </c:pt>
                <c:pt idx="1">
                  <c:v>13.089005235602091</c:v>
                </c:pt>
                <c:pt idx="2">
                  <c:v>16.492146596858635</c:v>
                </c:pt>
                <c:pt idx="3">
                  <c:v>24.607329842931936</c:v>
                </c:pt>
                <c:pt idx="4">
                  <c:v>27.748691099476442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D-4BE0-AE7B-9B60E10E513A}"/>
            </c:ext>
          </c:extLst>
        </c:ser>
        <c:ser>
          <c:idx val="1"/>
          <c:order val="1"/>
          <c:tx>
            <c:strRef>
              <c:f>PLR!$C$12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PLR!$A$13:$A$17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PLR!$C$53:$C$57</c:f>
              <c:numCache>
                <c:formatCode>General</c:formatCode>
                <c:ptCount val="5"/>
                <c:pt idx="0">
                  <c:v>12.041884816753923</c:v>
                </c:pt>
                <c:pt idx="1">
                  <c:v>14.136125654450261</c:v>
                </c:pt>
                <c:pt idx="2">
                  <c:v>10.994764397905755</c:v>
                </c:pt>
                <c:pt idx="3">
                  <c:v>12.303664921465973</c:v>
                </c:pt>
                <c:pt idx="4">
                  <c:v>12.303664921465973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D-4BE0-AE7B-9B60E10E513A}"/>
            </c:ext>
          </c:extLst>
        </c:ser>
        <c:ser>
          <c:idx val="2"/>
          <c:order val="2"/>
          <c:tx>
            <c:strRef>
              <c:f>PLR!$D$12</c:f>
              <c:strCache>
                <c:ptCount val="1"/>
                <c:pt idx="0">
                  <c:v>OVC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PLR!$A$13:$A$17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PLR!$D$53:$D$57</c:f>
              <c:numCache>
                <c:formatCode>General</c:formatCode>
                <c:ptCount val="5"/>
                <c:pt idx="0">
                  <c:v>7.3298429319371694</c:v>
                </c:pt>
                <c:pt idx="1">
                  <c:v>7.3298429319371694</c:v>
                </c:pt>
                <c:pt idx="2">
                  <c:v>3.1413612565445059</c:v>
                </c:pt>
                <c:pt idx="3">
                  <c:v>0.78534031413612926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D-4BE0-AE7B-9B60E10E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954767"/>
        <c:axId val="1735883375"/>
      </c:lineChart>
      <c:catAx>
        <c:axId val="19499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83375"/>
        <c:crosses val="autoZero"/>
        <c:auto val="1"/>
        <c:lblAlgn val="ctr"/>
        <c:lblOffset val="100"/>
        <c:noMultiLvlLbl val="0"/>
      </c:catAx>
      <c:valAx>
        <c:axId val="17358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PLR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0</xdr:row>
      <xdr:rowOff>186298</xdr:rowOff>
    </xdr:from>
    <xdr:to>
      <xdr:col>23</xdr:col>
      <xdr:colOff>223557</xdr:colOff>
      <xdr:row>18</xdr:row>
      <xdr:rowOff>86286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B64BE-5B3D-592F-7A39-113FF471C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5603</xdr:colOff>
      <xdr:row>21</xdr:row>
      <xdr:rowOff>3922</xdr:rowOff>
    </xdr:from>
    <xdr:to>
      <xdr:col>23</xdr:col>
      <xdr:colOff>234202</xdr:colOff>
      <xdr:row>38</xdr:row>
      <xdr:rowOff>113460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2FF4C-2C93-4BEC-B9E3-F431DD2EB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601756</xdr:colOff>
      <xdr:row>41</xdr:row>
      <xdr:rowOff>2241</xdr:rowOff>
    </xdr:from>
    <xdr:to>
      <xdr:col>23</xdr:col>
      <xdr:colOff>220756</xdr:colOff>
      <xdr:row>58</xdr:row>
      <xdr:rowOff>92729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177EB5-B71F-4143-AA72-69D16B3CE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7"/>
  <sheetViews>
    <sheetView tabSelected="1" zoomScale="85" zoomScaleNormal="85" workbookViewId="0">
      <selection activeCell="I34" sqref="I34"/>
    </sheetView>
  </sheetViews>
  <sheetFormatPr defaultRowHeight="15" x14ac:dyDescent="0.25"/>
  <cols>
    <col min="7" max="7" width="11.7109375" customWidth="1"/>
  </cols>
  <sheetData>
    <row r="2" spans="1:4" x14ac:dyDescent="0.25">
      <c r="A2" t="s">
        <v>5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x14ac:dyDescent="0.25">
      <c r="A5">
        <v>0.25</v>
      </c>
      <c r="B5">
        <v>356</v>
      </c>
      <c r="C5">
        <v>348</v>
      </c>
      <c r="D5">
        <v>358</v>
      </c>
    </row>
    <row r="6" spans="1:4" x14ac:dyDescent="0.25">
      <c r="A6">
        <v>0.5</v>
      </c>
      <c r="B6">
        <v>337</v>
      </c>
      <c r="C6">
        <v>345</v>
      </c>
      <c r="D6">
        <v>358</v>
      </c>
    </row>
    <row r="7" spans="1:4" x14ac:dyDescent="0.25">
      <c r="A7">
        <v>1</v>
      </c>
      <c r="B7">
        <v>320</v>
      </c>
      <c r="C7">
        <v>341</v>
      </c>
      <c r="D7">
        <v>375</v>
      </c>
    </row>
    <row r="8" spans="1:4" x14ac:dyDescent="0.25">
      <c r="A8">
        <v>2</v>
      </c>
      <c r="B8">
        <v>306</v>
      </c>
      <c r="C8">
        <v>343</v>
      </c>
      <c r="D8">
        <v>381</v>
      </c>
    </row>
    <row r="9" spans="1:4" x14ac:dyDescent="0.25">
      <c r="A9">
        <v>4</v>
      </c>
      <c r="B9">
        <v>257</v>
      </c>
      <c r="C9">
        <v>341</v>
      </c>
      <c r="D9">
        <v>382</v>
      </c>
    </row>
    <row r="12" spans="1:4" x14ac:dyDescent="0.25">
      <c r="A12" t="s">
        <v>0</v>
      </c>
      <c r="B12" t="s">
        <v>1</v>
      </c>
      <c r="C12" t="s">
        <v>2</v>
      </c>
      <c r="D12" t="s">
        <v>3</v>
      </c>
    </row>
    <row r="13" spans="1:4" x14ac:dyDescent="0.25">
      <c r="A13">
        <v>0.25</v>
      </c>
      <c r="B13">
        <f>(1-(B5/382)) * 100</f>
        <v>6.8062827225130906</v>
      </c>
      <c r="C13">
        <f t="shared" ref="C13:D13" si="0">(1-(C5/382)) * 100</f>
        <v>8.9005235602094288</v>
      </c>
      <c r="D13">
        <f t="shared" si="0"/>
        <v>6.2827225130890003</v>
      </c>
    </row>
    <row r="14" spans="1:4" x14ac:dyDescent="0.25">
      <c r="A14">
        <v>0.5</v>
      </c>
      <c r="B14">
        <f t="shared" ref="B14:D14" si="1">(1-(B6/382)) * 100</f>
        <v>11.780104712041883</v>
      </c>
      <c r="C14">
        <f t="shared" si="1"/>
        <v>9.6858638743455465</v>
      </c>
      <c r="D14">
        <f t="shared" si="1"/>
        <v>6.2827225130890003</v>
      </c>
    </row>
    <row r="15" spans="1:4" x14ac:dyDescent="0.25">
      <c r="A15">
        <v>1</v>
      </c>
      <c r="B15">
        <f t="shared" ref="B15:D15" si="2">(1-(B7/382)) * 100</f>
        <v>16.230366492146597</v>
      </c>
      <c r="C15">
        <f t="shared" si="2"/>
        <v>10.732984293193715</v>
      </c>
      <c r="D15">
        <f t="shared" si="2"/>
        <v>1.8324607329842979</v>
      </c>
    </row>
    <row r="16" spans="1:4" x14ac:dyDescent="0.25">
      <c r="A16">
        <v>2</v>
      </c>
      <c r="B16">
        <f t="shared" ref="B16:D16" si="3">(1-(B8/382)) * 100</f>
        <v>19.895287958115183</v>
      </c>
      <c r="C16">
        <f t="shared" si="3"/>
        <v>10.209424083769637</v>
      </c>
      <c r="D16">
        <f t="shared" si="3"/>
        <v>0.26178010471203939</v>
      </c>
    </row>
    <row r="17" spans="1:23" x14ac:dyDescent="0.25">
      <c r="A17">
        <v>4</v>
      </c>
      <c r="B17">
        <f t="shared" ref="B17:D17" si="4">(1-(B9/382)) * 100</f>
        <v>32.722513089005233</v>
      </c>
      <c r="C17">
        <f t="shared" si="4"/>
        <v>10.732984293193715</v>
      </c>
      <c r="D17">
        <f t="shared" si="4"/>
        <v>0</v>
      </c>
    </row>
    <row r="19" spans="1:23" ht="15.75" thickBot="1" x14ac:dyDescent="0.3"/>
    <row r="20" spans="1:23" ht="15.75" thickBot="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</row>
    <row r="22" spans="1:23" x14ac:dyDescent="0.25">
      <c r="A22" t="s">
        <v>4</v>
      </c>
    </row>
    <row r="24" spans="1:23" x14ac:dyDescent="0.25">
      <c r="A24" t="s">
        <v>0</v>
      </c>
      <c r="B24" t="s">
        <v>1</v>
      </c>
      <c r="C24" t="s">
        <v>2</v>
      </c>
      <c r="D24" t="s">
        <v>3</v>
      </c>
      <c r="G24" t="s">
        <v>6</v>
      </c>
      <c r="H24" t="s">
        <v>1</v>
      </c>
      <c r="I24" t="s">
        <v>2</v>
      </c>
      <c r="J24" t="s">
        <v>3</v>
      </c>
    </row>
    <row r="25" spans="1:23" x14ac:dyDescent="0.25">
      <c r="A25">
        <v>0.25</v>
      </c>
      <c r="B25">
        <v>356</v>
      </c>
      <c r="C25">
        <v>353</v>
      </c>
      <c r="D25">
        <v>355</v>
      </c>
      <c r="G25">
        <v>0.25</v>
      </c>
      <c r="H25">
        <f>27/405*100</f>
        <v>6.666666666666667</v>
      </c>
      <c r="I25">
        <f>27/413*100</f>
        <v>6.5375302663438255</v>
      </c>
      <c r="J25">
        <f>27/382*100</f>
        <v>7.0680628272251314</v>
      </c>
    </row>
    <row r="26" spans="1:23" x14ac:dyDescent="0.25">
      <c r="A26">
        <v>0.5</v>
      </c>
      <c r="B26">
        <v>334</v>
      </c>
      <c r="C26">
        <v>347</v>
      </c>
      <c r="D26">
        <v>364</v>
      </c>
      <c r="G26">
        <v>0.5</v>
      </c>
      <c r="H26">
        <f>117/1219*100</f>
        <v>9.5980311730926982</v>
      </c>
      <c r="I26">
        <f>62/869*100</f>
        <v>7.1346375143843499</v>
      </c>
      <c r="J26">
        <f>55/765*100</f>
        <v>7.18954248366013</v>
      </c>
    </row>
    <row r="27" spans="1:23" x14ac:dyDescent="0.25">
      <c r="A27">
        <v>1</v>
      </c>
      <c r="B27">
        <v>307</v>
      </c>
      <c r="C27">
        <v>333</v>
      </c>
      <c r="D27">
        <v>364</v>
      </c>
      <c r="G27">
        <v>1</v>
      </c>
      <c r="H27">
        <f>206/2083*100</f>
        <v>9.8895823331733084</v>
      </c>
      <c r="I27">
        <f>168/1678*100</f>
        <v>10.011918951132301</v>
      </c>
      <c r="J27">
        <f>187/1915*100</f>
        <v>9.7650130548302876</v>
      </c>
    </row>
    <row r="28" spans="1:23" x14ac:dyDescent="0.25">
      <c r="A28">
        <v>2</v>
      </c>
      <c r="B28">
        <v>286</v>
      </c>
      <c r="C28">
        <v>333</v>
      </c>
      <c r="D28">
        <v>369</v>
      </c>
      <c r="G28">
        <v>2</v>
      </c>
      <c r="H28">
        <f>314/3440*100</f>
        <v>9.1279069767441872</v>
      </c>
      <c r="J28">
        <f>359/3830*100</f>
        <v>9.3733681462140996</v>
      </c>
    </row>
    <row r="29" spans="1:23" x14ac:dyDescent="0.25">
      <c r="A29">
        <v>4</v>
      </c>
      <c r="B29">
        <v>275</v>
      </c>
      <c r="C29">
        <v>333</v>
      </c>
      <c r="D29">
        <v>382</v>
      </c>
      <c r="G29">
        <v>4</v>
      </c>
      <c r="H29">
        <f>363/3858*100</f>
        <v>9.4090202177293936</v>
      </c>
      <c r="I29">
        <f>507/5636*100</f>
        <v>8.9957416607523069</v>
      </c>
      <c r="J29">
        <f>752/7660*100</f>
        <v>9.8172323759791134</v>
      </c>
    </row>
    <row r="32" spans="1:23" x14ac:dyDescent="0.25">
      <c r="A32" t="s">
        <v>0</v>
      </c>
      <c r="B32" t="s">
        <v>1</v>
      </c>
      <c r="C32" t="s">
        <v>2</v>
      </c>
      <c r="D32" t="s">
        <v>3</v>
      </c>
    </row>
    <row r="33" spans="1:23" x14ac:dyDescent="0.25">
      <c r="A33">
        <v>0.25</v>
      </c>
      <c r="B33">
        <f>(1-(B25/382)) * 100</f>
        <v>6.8062827225130906</v>
      </c>
      <c r="C33">
        <f t="shared" ref="C33:D33" si="5">(1-(C25/382)) * 100</f>
        <v>7.5916230366492199</v>
      </c>
      <c r="D33">
        <f t="shared" si="5"/>
        <v>7.0680628272251305</v>
      </c>
    </row>
    <row r="34" spans="1:23" x14ac:dyDescent="0.25">
      <c r="A34">
        <v>0.5</v>
      </c>
      <c r="B34">
        <f t="shared" ref="B34:D34" si="6">(1-(B26/382)) * 100</f>
        <v>12.565445026178013</v>
      </c>
      <c r="C34">
        <f t="shared" si="6"/>
        <v>9.1623036649214669</v>
      </c>
      <c r="D34">
        <f t="shared" si="6"/>
        <v>4.7120418848167533</v>
      </c>
    </row>
    <row r="35" spans="1:23" x14ac:dyDescent="0.25">
      <c r="A35">
        <v>1</v>
      </c>
      <c r="B35">
        <f t="shared" ref="B35:D35" si="7">(1-(B27/382)) * 100</f>
        <v>19.633507853403142</v>
      </c>
      <c r="C35">
        <f t="shared" si="7"/>
        <v>12.827225130890053</v>
      </c>
      <c r="D35">
        <f t="shared" si="7"/>
        <v>4.7120418848167533</v>
      </c>
    </row>
    <row r="36" spans="1:23" x14ac:dyDescent="0.25">
      <c r="A36">
        <v>2</v>
      </c>
      <c r="B36">
        <f t="shared" ref="B36:D36" si="8">(1-(B28/382)) * 100</f>
        <v>25.130890052356026</v>
      </c>
      <c r="C36">
        <f t="shared" si="8"/>
        <v>12.827225130890053</v>
      </c>
      <c r="D36">
        <f t="shared" si="8"/>
        <v>3.4031413612565453</v>
      </c>
    </row>
    <row r="37" spans="1:23" x14ac:dyDescent="0.25">
      <c r="A37">
        <v>4</v>
      </c>
      <c r="B37">
        <f t="shared" ref="B37:C37" si="9">(1-(B29/382)) * 100</f>
        <v>28.01047120418848</v>
      </c>
      <c r="C37">
        <f t="shared" si="9"/>
        <v>12.827225130890053</v>
      </c>
      <c r="D37">
        <f>(1-(D29/382)) * 100</f>
        <v>0</v>
      </c>
    </row>
    <row r="39" spans="1:23" ht="15.75" thickBot="1" x14ac:dyDescent="0.3"/>
    <row r="40" spans="1:23" ht="15.75" thickBot="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"/>
    </row>
    <row r="42" spans="1:23" x14ac:dyDescent="0.25">
      <c r="A42" t="s">
        <v>7</v>
      </c>
    </row>
    <row r="44" spans="1:23" x14ac:dyDescent="0.25">
      <c r="A44" t="s">
        <v>0</v>
      </c>
      <c r="B44" t="s">
        <v>1</v>
      </c>
      <c r="C44" t="s">
        <v>2</v>
      </c>
      <c r="D44" t="s">
        <v>3</v>
      </c>
      <c r="G44" t="s">
        <v>6</v>
      </c>
      <c r="H44" t="s">
        <v>1</v>
      </c>
      <c r="I44" t="s">
        <v>2</v>
      </c>
      <c r="J44" t="s">
        <v>3</v>
      </c>
    </row>
    <row r="45" spans="1:23" x14ac:dyDescent="0.25">
      <c r="A45">
        <v>0.25</v>
      </c>
      <c r="B45">
        <v>339</v>
      </c>
      <c r="C45">
        <v>336</v>
      </c>
      <c r="D45">
        <v>354</v>
      </c>
      <c r="G45">
        <v>0.25</v>
      </c>
    </row>
    <row r="46" spans="1:23" x14ac:dyDescent="0.25">
      <c r="A46">
        <v>0.5</v>
      </c>
      <c r="B46">
        <v>332</v>
      </c>
      <c r="C46">
        <v>328</v>
      </c>
      <c r="D46">
        <v>354</v>
      </c>
      <c r="G46">
        <v>0.5</v>
      </c>
    </row>
    <row r="47" spans="1:23" x14ac:dyDescent="0.25">
      <c r="A47">
        <v>1</v>
      </c>
      <c r="B47">
        <v>319</v>
      </c>
      <c r="C47">
        <v>340</v>
      </c>
      <c r="D47">
        <v>370</v>
      </c>
      <c r="G47">
        <v>1</v>
      </c>
    </row>
    <row r="48" spans="1:23" x14ac:dyDescent="0.25">
      <c r="A48">
        <v>2</v>
      </c>
      <c r="B48">
        <v>288</v>
      </c>
      <c r="C48">
        <v>335</v>
      </c>
      <c r="D48">
        <v>379</v>
      </c>
      <c r="G48">
        <v>2</v>
      </c>
    </row>
    <row r="49" spans="1:7" x14ac:dyDescent="0.25">
      <c r="A49">
        <v>4</v>
      </c>
      <c r="B49">
        <v>276</v>
      </c>
      <c r="C49">
        <v>335</v>
      </c>
      <c r="D49">
        <v>382</v>
      </c>
      <c r="G49">
        <v>4</v>
      </c>
    </row>
    <row r="52" spans="1:7" x14ac:dyDescent="0.25">
      <c r="A52" t="s">
        <v>0</v>
      </c>
      <c r="B52" t="s">
        <v>1</v>
      </c>
      <c r="C52" t="s">
        <v>2</v>
      </c>
      <c r="D52" t="s">
        <v>3</v>
      </c>
    </row>
    <row r="53" spans="1:7" x14ac:dyDescent="0.25">
      <c r="A53">
        <v>0.25</v>
      </c>
      <c r="B53">
        <f>(1-(B45/382)) * 100</f>
        <v>11.256544502617805</v>
      </c>
      <c r="C53">
        <f t="shared" ref="C53:D53" si="10">(1-(C45/382)) * 100</f>
        <v>12.041884816753923</v>
      </c>
      <c r="D53">
        <f t="shared" si="10"/>
        <v>7.3298429319371694</v>
      </c>
    </row>
    <row r="54" spans="1:7" x14ac:dyDescent="0.25">
      <c r="A54">
        <v>0.5</v>
      </c>
      <c r="B54">
        <f t="shared" ref="B54:D54" si="11">(1-(B46/382)) * 100</f>
        <v>13.089005235602091</v>
      </c>
      <c r="C54">
        <f t="shared" si="11"/>
        <v>14.136125654450261</v>
      </c>
      <c r="D54">
        <f t="shared" si="11"/>
        <v>7.3298429319371694</v>
      </c>
    </row>
    <row r="55" spans="1:7" x14ac:dyDescent="0.25">
      <c r="A55">
        <v>1</v>
      </c>
      <c r="B55">
        <f t="shared" ref="B55:D55" si="12">(1-(B47/382)) * 100</f>
        <v>16.492146596858635</v>
      </c>
      <c r="C55">
        <f t="shared" si="12"/>
        <v>10.994764397905755</v>
      </c>
      <c r="D55">
        <f t="shared" si="12"/>
        <v>3.1413612565445059</v>
      </c>
    </row>
    <row r="56" spans="1:7" x14ac:dyDescent="0.25">
      <c r="A56">
        <v>2</v>
      </c>
      <c r="B56">
        <f t="shared" ref="B56:D56" si="13">(1-(B48/382)) * 100</f>
        <v>24.607329842931936</v>
      </c>
      <c r="C56">
        <f t="shared" si="13"/>
        <v>12.303664921465973</v>
      </c>
      <c r="D56">
        <f t="shared" si="13"/>
        <v>0.78534031413612926</v>
      </c>
    </row>
    <row r="57" spans="1:7" x14ac:dyDescent="0.25">
      <c r="A57">
        <v>4</v>
      </c>
      <c r="B57">
        <f t="shared" ref="B57:C57" si="14">(1-(B49/382)) * 100</f>
        <v>27.748691099476442</v>
      </c>
      <c r="C57">
        <f t="shared" si="14"/>
        <v>12.303664921465973</v>
      </c>
      <c r="D57">
        <f>(1-(D49/382)) * 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William Belcher</cp:lastModifiedBy>
  <dcterms:created xsi:type="dcterms:W3CDTF">2015-06-05T18:17:20Z</dcterms:created>
  <dcterms:modified xsi:type="dcterms:W3CDTF">2023-09-07T03:21:19Z</dcterms:modified>
</cp:coreProperties>
</file>